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_user_labels" sheetId="1" state="visible" r:id="rId2"/>
    <sheet name="consensus_calculation" sheetId="2" state="visible" r:id="rId3"/>
    <sheet name="data_for_training_capi_dete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<sst xmlns="http://schemas.openxmlformats.org/spreadsheetml/2006/main" count="7236" uniqueCount="1827">
  <si>
    <t xml:space="preserve">capillaroscopy_id</t>
  </si>
  <si>
    <t xml:space="preserve">reviewer_1</t>
  </si>
  <si>
    <t xml:space="preserve">reviewer_2</t>
  </si>
  <si>
    <t xml:space="preserve">reviewer_3</t>
  </si>
  <si>
    <t xml:space="preserve">reviewer_4</t>
  </si>
  <si>
    <t xml:space="preserve">reviewer_5</t>
  </si>
  <si>
    <t xml:space="preserve">reviewer_6</t>
  </si>
  <si>
    <t xml:space="preserve">reviewer_7</t>
  </si>
  <si>
    <t xml:space="preserve">reviewer_8</t>
  </si>
  <si>
    <t xml:space="preserve">reviewer_9</t>
  </si>
  <si>
    <t xml:space="preserve">count of normal</t>
  </si>
  <si>
    <t xml:space="preserve">count of non_specific</t>
  </si>
  <si>
    <t xml:space="preserve">count of early</t>
  </si>
  <si>
    <t xml:space="preserve">count of active</t>
  </si>
  <si>
    <t xml:space="preserve">count of late</t>
  </si>
  <si>
    <t xml:space="preserve">count of ungradable_quality</t>
  </si>
  <si>
    <t xml:space="preserve">count of ungradable_condition</t>
  </si>
  <si>
    <t xml:space="preserve">total reviewers</t>
  </si>
  <si>
    <t xml:space="preserve">001c6b1b-7008-41fd-a938-165c411bc146</t>
  </si>
  <si>
    <t xml:space="preserve">NON_SPECIFIC</t>
  </si>
  <si>
    <t xml:space="preserve">NORMAL</t>
  </si>
  <si>
    <t xml:space="preserve">006e3108-a68e-4561-9e83-3f47b67e2ba6</t>
  </si>
  <si>
    <t xml:space="preserve">EARLY</t>
  </si>
  <si>
    <t xml:space="preserve">0087355e-6762-4dba-adfa-a297c79df528</t>
  </si>
  <si>
    <t xml:space="preserve">UNGRADABLE_QUALITY</t>
  </si>
  <si>
    <t xml:space="preserve">0091fdd2-c852-44fa-b21e-1e031fa6e4ca</t>
  </si>
  <si>
    <t xml:space="preserve">00ed05b7-cfb7-494f-ba97-181c8cbc900b</t>
  </si>
  <si>
    <t xml:space="preserve">00f0e1a9-f70f-483b-afb6-3b3ad2ae3667</t>
  </si>
  <si>
    <t xml:space="preserve">LATE</t>
  </si>
  <si>
    <t xml:space="preserve">0120840a-11e6-411e-b59c-33dd5f5bd6fc</t>
  </si>
  <si>
    <t xml:space="preserve">015c7f56-f185-4a10-8d9c-d6aa29e805f4</t>
  </si>
  <si>
    <t xml:space="preserve">017d18dd-ada4-4ece-bd95-aa6c8ea68b26</t>
  </si>
  <si>
    <t xml:space="preserve">01c5e821-a4e9-4b30-b521-6bc42eeb7010</t>
  </si>
  <si>
    <t xml:space="preserve">01cb4aad-1ed3-4092-9d7a-6b397582a218</t>
  </si>
  <si>
    <t xml:space="preserve">ACTIVE</t>
  </si>
  <si>
    <t xml:space="preserve">01ed3294-0d31-45d5-8507-f45226310280</t>
  </si>
  <si>
    <t xml:space="preserve">01f4ac9f-661b-4622-96b5-fa5127506c5e</t>
  </si>
  <si>
    <t xml:space="preserve">024e77a9-3da3-4150-ac77-f57586b0fa4f</t>
  </si>
  <si>
    <t xml:space="preserve">026fff0f-a898-4b7d-aa81-dc0445e82851</t>
  </si>
  <si>
    <t xml:space="preserve">0291f7c3-ee2f-4e85-871f-89983efc9f15</t>
  </si>
  <si>
    <t xml:space="preserve">02a2a0a9-e36a-498a-a0fb-c801495c440f</t>
  </si>
  <si>
    <t xml:space="preserve">03100d4c-25e3-43ed-a148-6b70158b956a</t>
  </si>
  <si>
    <t xml:space="preserve">03710002-269f-45f5-b2a0-208ea5a23a41</t>
  </si>
  <si>
    <t xml:space="preserve">03c5e2a0-6071-4f15-85f8-4e735fc91768</t>
  </si>
  <si>
    <t xml:space="preserve">040ec119-6ab0-48bf-a691-3e611436d70c</t>
  </si>
  <si>
    <t xml:space="preserve">041f37d0-1d8d-4a4f-ab67-844a8921b005</t>
  </si>
  <si>
    <t xml:space="preserve">0438f448-874c-437d-a324-4f39a9b1c297</t>
  </si>
  <si>
    <t xml:space="preserve">046fc4de-13bf-4771-b8ee-fd743bcc93d0</t>
  </si>
  <si>
    <t xml:space="preserve">04b9c081-c03a-4925-8e10-16132cde7252</t>
  </si>
  <si>
    <t xml:space="preserve">04c3cea6-2f2e-443a-b20c-03c8ee5486af</t>
  </si>
  <si>
    <t xml:space="preserve">04d556fe-5055-43a9-b897-7dc3da9db7d1</t>
  </si>
  <si>
    <t xml:space="preserve">0504828f-57bb-4ab5-b442-e873c36d4199</t>
  </si>
  <si>
    <t xml:space="preserve">050d44bc-57b3-4658-b9a3-6d52593bd4d8</t>
  </si>
  <si>
    <t xml:space="preserve">05766d7d-4069-4f46-bb55-cd2cb471aa2a</t>
  </si>
  <si>
    <t xml:space="preserve">05a6ef06-b31c-43d9-af27-46bd39786083</t>
  </si>
  <si>
    <t xml:space="preserve">05ec1b1f-5326-41ad-8dd4-4ef1db3fb385</t>
  </si>
  <si>
    <t xml:space="preserve">05edd127-07a2-44b6-bd54-1c72af9eca7f</t>
  </si>
  <si>
    <t xml:space="preserve">060d0206-d2e6-4ace-bab3-4f1a07bd56c2</t>
  </si>
  <si>
    <t xml:space="preserve">0647ed7a-955c-4490-9e2c-28a0bf8e4304</t>
  </si>
  <si>
    <t xml:space="preserve">0648a1a7-c011-4298-827c-094eaf29a46a</t>
  </si>
  <si>
    <t xml:space="preserve">06a96245-6957-48b0-9fdd-3b5e2410ea43</t>
  </si>
  <si>
    <t xml:space="preserve">06df244b-fa9f-40f8-8868-fb73e6bba7ca</t>
  </si>
  <si>
    <t xml:space="preserve">06fe4b2d-bf67-47f4-a5cc-3d3b69f4f243</t>
  </si>
  <si>
    <t xml:space="preserve">07509865-1776-497a-913c-f0adacbe319e</t>
  </si>
  <si>
    <t xml:space="preserve">07b0b980-4984-43bb-8850-a36a0b59e48b</t>
  </si>
  <si>
    <t xml:space="preserve">07c66245-75e4-4dc7-a594-097a08bf16d1</t>
  </si>
  <si>
    <t xml:space="preserve">0876e070-2454-4851-9750-9262825955dd</t>
  </si>
  <si>
    <t xml:space="preserve">0888eb67-d330-454f-ad68-fefa392d3778</t>
  </si>
  <si>
    <t xml:space="preserve">UNGRADABLE_CONDITION</t>
  </si>
  <si>
    <t xml:space="preserve">08dd59aa-eb2d-4f2b-8bfd-f8de60f45004</t>
  </si>
  <si>
    <t xml:space="preserve">08fbce6c-e568-4da7-b373-a3fbaf3afc2e</t>
  </si>
  <si>
    <t xml:space="preserve">09c7c05a-87e0-4866-8b23-f5fffdd5361e</t>
  </si>
  <si>
    <t xml:space="preserve">09fbd8ab-3aba-4096-9209-1ca136d14c55</t>
  </si>
  <si>
    <t xml:space="preserve">0aa6a95c-6904-4af2-9b92-3d05fce05de4</t>
  </si>
  <si>
    <t xml:space="preserve">0af2d8b6-5ef4-4705-a618-7c69b9d096a3</t>
  </si>
  <si>
    <t xml:space="preserve">0b22ce9f-0559-49cf-9c91-0833d4b91863</t>
  </si>
  <si>
    <t xml:space="preserve">0b27866f-ce45-4681-ab01-041f68ea267f</t>
  </si>
  <si>
    <t xml:space="preserve">0be59c4a-3a7b-42fd-a74f-7e641ab8bec7</t>
  </si>
  <si>
    <t xml:space="preserve">0c39d249-f4ec-46a8-8e75-67a9ca50e4b6</t>
  </si>
  <si>
    <t xml:space="preserve">0c7ff113-355d-4917-ab0f-699ee66d77d8</t>
  </si>
  <si>
    <t xml:space="preserve">0ca1eeac-546b-40ee-aa60-963822558eca</t>
  </si>
  <si>
    <t xml:space="preserve">0d0721af-4b7a-4bf6-95a5-8f1edd8eadbe</t>
  </si>
  <si>
    <t xml:space="preserve">0d4e6b2f-85d7-4642-9e2e-162637539465</t>
  </si>
  <si>
    <t xml:space="preserve">0d593a53-76c4-41dd-a1a6-69939785757c</t>
  </si>
  <si>
    <t xml:space="preserve">0d952afd-f5a9-4301-a625-368b847ebef3</t>
  </si>
  <si>
    <t xml:space="preserve">0dcb22a0-ce9c-4d6b-80d3-1fb09a2d1a89</t>
  </si>
  <si>
    <t xml:space="preserve">0def88fb-07b7-4d05-b2a0-067a2f7a64c8</t>
  </si>
  <si>
    <t xml:space="preserve">0e328d8b-af1b-4bf5-9015-787f92811442</t>
  </si>
  <si>
    <t xml:space="preserve">0e891931-20eb-46f2-bb7d-9740c48b9253</t>
  </si>
  <si>
    <t xml:space="preserve">0e9e7ea5-0ca2-4b63-88b3-7ce607bc9e82</t>
  </si>
  <si>
    <t xml:space="preserve">0ecdd34e-c099-48b2-a438-06ac77543ab9</t>
  </si>
  <si>
    <t xml:space="preserve">0ede897a-8ca0-4d1f-bbb9-7c21d353b3b9</t>
  </si>
  <si>
    <t xml:space="preserve">0f04d140-c887-438e-928a-45da7a90cfdc</t>
  </si>
  <si>
    <t xml:space="preserve">0f3654d3-26f6-4ab4-b738-0879862fb096</t>
  </si>
  <si>
    <t xml:space="preserve">0fa2af39-2eee-4e11-a81e-3804acd322b1</t>
  </si>
  <si>
    <t xml:space="preserve">101cf47e-e953-437b-88a3-6e86e4ff6b8d</t>
  </si>
  <si>
    <t xml:space="preserve">1033f5c2-89d8-4bae-99d3-a76dc34b0081</t>
  </si>
  <si>
    <t xml:space="preserve">10dbc040-d3f2-49e2-9416-b3108988d142</t>
  </si>
  <si>
    <t xml:space="preserve">10f4e808-52f4-441f-adbb-54fb84e7fb38</t>
  </si>
  <si>
    <t xml:space="preserve">10f7af42-79b4-47ec-9769-0740f9e2605e</t>
  </si>
  <si>
    <t xml:space="preserve">112d8ae6-9f9c-4dcc-993a-d9edce29959b</t>
  </si>
  <si>
    <t xml:space="preserve">115907cb-a2e5-4cb4-8af3-aef8d3b8022e</t>
  </si>
  <si>
    <t xml:space="preserve">117eaf42-7be7-4b24-93a7-d77c50038013</t>
  </si>
  <si>
    <t xml:space="preserve">11bc002a-fe98-4e90-83bd-7e41374ade6b</t>
  </si>
  <si>
    <t xml:space="preserve">122ae218-8190-42c3-802c-4f37387d46c7</t>
  </si>
  <si>
    <t xml:space="preserve">124055a4-04c1-44eb-a9e2-536d247c335c</t>
  </si>
  <si>
    <t xml:space="preserve">1276c0eb-1d83-4942-80f1-f3ae34e4f622</t>
  </si>
  <si>
    <t xml:space="preserve">128cd80a-273f-43bb-b63a-f0e4d732071e</t>
  </si>
  <si>
    <t xml:space="preserve">12b2da3f-c6e1-4fa1-9a07-4f70850cf394</t>
  </si>
  <si>
    <t xml:space="preserve">12f9ecf0-d232-476d-b22b-ab51dae28575</t>
  </si>
  <si>
    <t xml:space="preserve">13258bfe-2c03-4dc5-bcbc-e73d404e9e3a</t>
  </si>
  <si>
    <t xml:space="preserve">13f0887a-e03e-46cc-b448-407286b2a33c</t>
  </si>
  <si>
    <t xml:space="preserve">140093dc-a4d8-4334-beda-29665ecc52c2</t>
  </si>
  <si>
    <t xml:space="preserve">141943fd-adbc-4cf3-abe9-2ec973252806</t>
  </si>
  <si>
    <t xml:space="preserve">1424e52e-86f6-4fd6-ae53-2cbee0795e03</t>
  </si>
  <si>
    <t xml:space="preserve">1450fe74-975c-4b91-b039-1b9c7b1b543f</t>
  </si>
  <si>
    <t xml:space="preserve">14840043-1415-4944-b9d6-552f366cc0a5</t>
  </si>
  <si>
    <t xml:space="preserve">14a7f39f-cb62-49f7-9312-7e1fbd8226c1</t>
  </si>
  <si>
    <t xml:space="preserve">14b44c2f-a56d-47bc-b8d0-28fde47c9f8c</t>
  </si>
  <si>
    <t xml:space="preserve">15528727-fcab-49aa-9055-d6e0e7cbde05</t>
  </si>
  <si>
    <t xml:space="preserve">157a4f51-92ec-4c34-ad31-c1fb24d32b7c</t>
  </si>
  <si>
    <t xml:space="preserve">15e77adb-7b23-4713-85d4-bbfee48f5c51</t>
  </si>
  <si>
    <t xml:space="preserve">160c1d2a-5f10-46e7-aa14-870a7060fc91</t>
  </si>
  <si>
    <t xml:space="preserve">1617cd3b-8780-4210-a142-ccad7f62d3e4</t>
  </si>
  <si>
    <t xml:space="preserve">166edab9-2a4c-4736-9be2-b1a76b97b42f</t>
  </si>
  <si>
    <t xml:space="preserve">16b8a1a0-3589-46fa-8a5c-875de5456234</t>
  </si>
  <si>
    <t xml:space="preserve">16fbcf34-a295-4b6d-bf36-e073b9510255</t>
  </si>
  <si>
    <t xml:space="preserve">171ddd78-a998-41cb-a355-2d59fd2a6bde</t>
  </si>
  <si>
    <t xml:space="preserve">17501cbe-ad44-4082-86ac-10c8e876e22c</t>
  </si>
  <si>
    <t xml:space="preserve">17cb04f5-28cd-4b35-9a74-74aba57c891a</t>
  </si>
  <si>
    <t xml:space="preserve">181bf3ea-fcea-4c8e-859e-e59e8e2a7c79</t>
  </si>
  <si>
    <t xml:space="preserve">190dfbc2-1c02-4154-9ea2-ec470ba9738a</t>
  </si>
  <si>
    <t xml:space="preserve">19663f10-c7c1-4241-84e7-3c36a8db2ca0</t>
  </si>
  <si>
    <t xml:space="preserve">198c6254-980c-4a51-8c77-8cacba95b681</t>
  </si>
  <si>
    <t xml:space="preserve">19f77a7d-ec8e-4e20-a0a4-7e428613cd51</t>
  </si>
  <si>
    <t xml:space="preserve">1ac51883-d5a0-43ac-9da1-137d0386ff00</t>
  </si>
  <si>
    <t xml:space="preserve">1ad0746d-87b6-4438-b0cc-4a98eb16eba6</t>
  </si>
  <si>
    <t xml:space="preserve">1af134fd-6614-4f0b-adeb-ed7b8df34cdc</t>
  </si>
  <si>
    <t xml:space="preserve">1b2c7301-a953-4f94-bf23-827fd9e866fc</t>
  </si>
  <si>
    <t xml:space="preserve">1b3279c7-1b63-4290-b3a9-e2a75a3b412f</t>
  </si>
  <si>
    <t xml:space="preserve">1b4302fa-a97f-447a-8652-1bb3614e040d</t>
  </si>
  <si>
    <t xml:space="preserve">1c09ef77-4db2-488e-9746-c6a583d27b3a</t>
  </si>
  <si>
    <t xml:space="preserve">1c3819e1-1910-4973-bbab-b10d90eb314b</t>
  </si>
  <si>
    <t xml:space="preserve">1c7eeec7-affb-4ab0-accb-1e1f39ba413a</t>
  </si>
  <si>
    <t xml:space="preserve">1c94c9e9-60a2-48a9-9b15-cdcb6ddb357d</t>
  </si>
  <si>
    <t xml:space="preserve">1ca462c3-a016-4aac-a2b7-e6d5c5c664a8</t>
  </si>
  <si>
    <t xml:space="preserve">1d252bc2-1f45-46b9-a29e-7aea350c39c7</t>
  </si>
  <si>
    <t xml:space="preserve">1d3afb9f-2a1d-4ed7-adef-541d2d5b7271</t>
  </si>
  <si>
    <t xml:space="preserve">1d4e88d2-d6c3-435e-8fe2-ab6614f10418</t>
  </si>
  <si>
    <t xml:space="preserve">1d5e808d-7659-4169-a9e6-dc9b9319d47b</t>
  </si>
  <si>
    <t xml:space="preserve">1d6de020-f6a4-46ec-b045-b4813c64ad4a</t>
  </si>
  <si>
    <t xml:space="preserve">1da75b8d-76fe-45bb-9697-958387b57a61</t>
  </si>
  <si>
    <t xml:space="preserve">1dc6a3aa-56d7-4f90-8937-66d65f52ea8e</t>
  </si>
  <si>
    <t xml:space="preserve">1e2cccde-04a1-4f6d-9474-6ea708e24579</t>
  </si>
  <si>
    <t xml:space="preserve">1e394411-3569-471e-95aa-2e76e0a0582f</t>
  </si>
  <si>
    <t xml:space="preserve">1e7f57b9-3192-4666-9fe3-f6a81cbf24f1</t>
  </si>
  <si>
    <t xml:space="preserve">1ea932c6-a212-4e1f-91d9-403e107a49cf</t>
  </si>
  <si>
    <t xml:space="preserve">1ee5d3cc-b95c-4ce2-9519-77f37f470cbd</t>
  </si>
  <si>
    <t xml:space="preserve">1f2671fd-b4d4-441a-9d83-7daac1011d14</t>
  </si>
  <si>
    <t xml:space="preserve">1f2eb628-bf36-47d8-a3d2-feec3fbd9f9c</t>
  </si>
  <si>
    <t xml:space="preserve">1f865a87-7748-4a6d-aa10-38d88c5449f0</t>
  </si>
  <si>
    <t xml:space="preserve">1fe92d5e-a325-4593-bee9-2f472d930728</t>
  </si>
  <si>
    <t xml:space="preserve">1ff13740-770b-447c-a9c0-cb24bea38a7b</t>
  </si>
  <si>
    <t xml:space="preserve">2002e29e-6bc6-4ac5-81b3-db4ef8404765</t>
  </si>
  <si>
    <t xml:space="preserve">20b1239d-6d13-45b5-a4cb-04a477e8e290</t>
  </si>
  <si>
    <t xml:space="preserve">21ba5f11-d16c-4041-a1f2-5d9de86919c9</t>
  </si>
  <si>
    <t xml:space="preserve">220c614f-5c43-43ea-a26e-9335166b2f4f</t>
  </si>
  <si>
    <t xml:space="preserve">223e5dd1-b648-4ac9-a9d5-06cd4c5ff4d6</t>
  </si>
  <si>
    <t xml:space="preserve">2249f263-4286-4345-af59-4b66dc533bcb</t>
  </si>
  <si>
    <t xml:space="preserve">2275a6d8-8534-4f84-8700-0feb4f75b1be</t>
  </si>
  <si>
    <t xml:space="preserve">228a96d4-4364-4a55-a359-7180382d3461</t>
  </si>
  <si>
    <t xml:space="preserve">2294df49-d4a0-4097-b0f9-0d3667442896</t>
  </si>
  <si>
    <t xml:space="preserve">22c0dd1f-e95b-4bf9-b786-cfb771e4798e</t>
  </si>
  <si>
    <t xml:space="preserve">22c8cc81-b83d-4680-9cbf-bc51bd80b6e6</t>
  </si>
  <si>
    <t xml:space="preserve">22ef70eb-8016-4ebb-b95d-798e410ef70b</t>
  </si>
  <si>
    <t xml:space="preserve">232a4023-4312-43e8-90ae-20ba728d9d9a</t>
  </si>
  <si>
    <t xml:space="preserve">234fb805-a860-4396-a976-f3b5ab012031</t>
  </si>
  <si>
    <t xml:space="preserve">239b833a-dec9-42cb-88d4-e6bfb736884c</t>
  </si>
  <si>
    <t xml:space="preserve">23cce0fa-3eee-465d-b23b-d7c4db4c4554</t>
  </si>
  <si>
    <t xml:space="preserve">23ce10bf-a31d-4706-b0ae-b88ddd66b3d8</t>
  </si>
  <si>
    <t xml:space="preserve">241089ab-d021-46b6-844d-f9d7defb1d0d</t>
  </si>
  <si>
    <t xml:space="preserve">246fe0e9-3242-4377-891b-bc8192c1b2d5</t>
  </si>
  <si>
    <t xml:space="preserve">24d61523-8294-4464-8647-acdf5f422ed4</t>
  </si>
  <si>
    <t xml:space="preserve">2520da3e-2e75-4118-8708-91cb1488de43</t>
  </si>
  <si>
    <t xml:space="preserve">254aa800-5b0c-43fd-bc40-cc0c9e106025</t>
  </si>
  <si>
    <t xml:space="preserve">25c135b6-bb54-4ca1-8391-16739eb90558</t>
  </si>
  <si>
    <t xml:space="preserve">2658f54a-96f4-474e-8558-cbfa2bbeb0e5</t>
  </si>
  <si>
    <t xml:space="preserve">26ff7173-f19b-4dbb-83ab-9abb62fc7228</t>
  </si>
  <si>
    <t xml:space="preserve">2710bfe4-97dc-4cff-ae53-ac1724f57b46</t>
  </si>
  <si>
    <t xml:space="preserve">2751eda2-0585-4229-90e6-8b7abab734f9</t>
  </si>
  <si>
    <t xml:space="preserve">27d49cee-1947-4d06-afe6-4a3f0865ce27</t>
  </si>
  <si>
    <t xml:space="preserve">2835e4c5-a2ac-4251-a3c5-dc808dcc55d5</t>
  </si>
  <si>
    <t xml:space="preserve">285463e3-cd62-4bd8-bdfc-2360d8f75ce6</t>
  </si>
  <si>
    <t xml:space="preserve">2877684a-1d43-4231-986f-c7f89cae67f1</t>
  </si>
  <si>
    <t xml:space="preserve">2972c730-9f3a-4bda-8bb7-08d86577e5fd</t>
  </si>
  <si>
    <t xml:space="preserve">29e2f09d-9b2f-4615-a791-d1651fff70d3</t>
  </si>
  <si>
    <t xml:space="preserve">29e4a785-eb68-4729-9cf3-836cd8ac42f9</t>
  </si>
  <si>
    <t xml:space="preserve">2a373a9b-9ead-4138-96d9-69cb79b590f4</t>
  </si>
  <si>
    <t xml:space="preserve">2ae09ead-b18d-4fe6-92dc-deb9da5ed1f4</t>
  </si>
  <si>
    <t xml:space="preserve">2b268a1e-8ea8-4960-80ad-fab0f7d5c3a0</t>
  </si>
  <si>
    <t xml:space="preserve">2b6c1686-9ad1-41ec-bde3-0f0f5eca6152</t>
  </si>
  <si>
    <t xml:space="preserve">2bcb022e-bf9b-40da-ac4a-2db616eff844</t>
  </si>
  <si>
    <t xml:space="preserve">2c4e4142-033c-402c-8af0-78d94c992ad3</t>
  </si>
  <si>
    <t xml:space="preserve">2c584e27-bf15-425e-be7a-3668c28105ff</t>
  </si>
  <si>
    <t xml:space="preserve">2c6836d4-f78d-4f2d-8ebc-6ca9639480f0</t>
  </si>
  <si>
    <t xml:space="preserve">2c70b246-a3ec-4513-939b-ca6f8f643c0c</t>
  </si>
  <si>
    <t xml:space="preserve">2ca56faf-65b5-47b9-91a2-4ab7e9db69c3</t>
  </si>
  <si>
    <t xml:space="preserve">2cab9374-98fe-41d2-805f-4d4107afb3fe</t>
  </si>
  <si>
    <t xml:space="preserve">2d19ecba-16ed-4791-8c6d-39deddeaa884</t>
  </si>
  <si>
    <t xml:space="preserve">2d42c49a-efc0-478d-befd-671d3cece850</t>
  </si>
  <si>
    <t xml:space="preserve">2db181e8-9840-42cc-9407-3ce73748c6f0</t>
  </si>
  <si>
    <t xml:space="preserve">2e05480c-0daf-4efe-80ad-730734e49d9d</t>
  </si>
  <si>
    <t xml:space="preserve">2e64c902-7ffd-4406-a57f-3958167cf786</t>
  </si>
  <si>
    <t xml:space="preserve">2ea2c9bf-5251-4a94-a56c-89af54d1e193</t>
  </si>
  <si>
    <t xml:space="preserve">2eb0cd5a-40b0-4ea2-8e07-0812b0b20186</t>
  </si>
  <si>
    <t xml:space="preserve">2f8a0b7c-57c5-4036-867b-5e399e31a345</t>
  </si>
  <si>
    <t xml:space="preserve">2fa883a6-409c-4a2a-ae3f-1aa1ed861217</t>
  </si>
  <si>
    <t xml:space="preserve">2fe9c3c4-dceb-4a7a-bf65-fb1aa06fbb02</t>
  </si>
  <si>
    <t xml:space="preserve">301bf0e1-3f3c-4f69-b803-e0ae46927b3f</t>
  </si>
  <si>
    <t xml:space="preserve">302e552c-2816-4274-9e52-b2031ab7cf04</t>
  </si>
  <si>
    <t xml:space="preserve">306c276a-92b5-4d7e-8be4-acf8ad06d0e0</t>
  </si>
  <si>
    <t xml:space="preserve">3072b3fe-eec1-4a0b-8073-051fe1db2705</t>
  </si>
  <si>
    <t xml:space="preserve">3088c590-3fb1-4716-8969-8a7bc6120ea8</t>
  </si>
  <si>
    <t xml:space="preserve">30c454e0-32c2-4dc2-8b66-b44c717eae3c</t>
  </si>
  <si>
    <t xml:space="preserve">30e06b57-c590-4c77-a6f4-9aa5cf6cd265</t>
  </si>
  <si>
    <t xml:space="preserve">30ec1417-02fe-46ed-92a3-34a770f64cb4</t>
  </si>
  <si>
    <t xml:space="preserve">310eddbb-51a8-4a05-8732-957d344a53b5</t>
  </si>
  <si>
    <t xml:space="preserve">31388f64-fe4f-4ddc-8400-22a89a900b21</t>
  </si>
  <si>
    <t xml:space="preserve">314d6d55-7096-4479-aee3-b6c4f744371e</t>
  </si>
  <si>
    <t xml:space="preserve">3198837e-5127-4622-a1c5-ab672064a2bc</t>
  </si>
  <si>
    <t xml:space="preserve">31de4dfb-09c1-4cd5-ba3c-0b4e1a2fe0d9</t>
  </si>
  <si>
    <t xml:space="preserve">31e32889-a1e1-46c1-bc9e-8017f1002dca</t>
  </si>
  <si>
    <t xml:space="preserve">31e7fb74-1745-4cc8-b655-d82fa09d1150</t>
  </si>
  <si>
    <t xml:space="preserve">3217f889-35b4-471b-85e1-e60f1af6384a</t>
  </si>
  <si>
    <t xml:space="preserve">3244b94b-0619-4989-b399-0346ed94f1c1</t>
  </si>
  <si>
    <t xml:space="preserve">3267e764-832b-4955-8913-7a6b585f72f1</t>
  </si>
  <si>
    <t xml:space="preserve">326b5a4f-a535-49a6-af3e-08e338f10d31</t>
  </si>
  <si>
    <t xml:space="preserve">32977457-83a2-46fd-9a23-527ecb2bbc49</t>
  </si>
  <si>
    <t xml:space="preserve">32be0999-3522-4366-8de2-367a55b9aa4b</t>
  </si>
  <si>
    <t xml:space="preserve">32dbaffa-cad8-426e-9842-4ea055a46ac3</t>
  </si>
  <si>
    <t xml:space="preserve">32e3b9d7-3bc3-404f-aea2-426f8e2ebf72</t>
  </si>
  <si>
    <t xml:space="preserve">33b5673f-216d-4b84-a0d3-9f3eebde16b0</t>
  </si>
  <si>
    <t xml:space="preserve">33b8103a-9cc5-49a5-8cd1-4d84ae65d652</t>
  </si>
  <si>
    <t xml:space="preserve">33d65158-f75d-45d8-a9de-b3463ffa93e5</t>
  </si>
  <si>
    <t xml:space="preserve">33edeb7e-f668-4c75-a353-6af5e71f4415</t>
  </si>
  <si>
    <t xml:space="preserve">3487bf0e-22e9-41e2-9cc8-f18d99d58dc9</t>
  </si>
  <si>
    <t xml:space="preserve">34bea8fd-99d9-4a14-871c-1dfd3810655a</t>
  </si>
  <si>
    <t xml:space="preserve">34cadc67-1b10-4648-916c-5acc17176992</t>
  </si>
  <si>
    <t xml:space="preserve">34e068a8-9268-4c80-ae59-ac90e78e4705</t>
  </si>
  <si>
    <t xml:space="preserve">352828eb-db04-4207-a836-43e0b23e51fd</t>
  </si>
  <si>
    <t xml:space="preserve">3551702c-c836-4a2c-a570-0c7445e0d1db</t>
  </si>
  <si>
    <t xml:space="preserve">3577c381-bffd-415f-be4b-f5f9c48c335d</t>
  </si>
  <si>
    <t xml:space="preserve">35aab2c4-6fc8-4829-b94f-8a4a2217092e</t>
  </si>
  <si>
    <t xml:space="preserve">367f4cbf-e96e-48a9-986c-fb6bc672b310</t>
  </si>
  <si>
    <t xml:space="preserve">36ebebb0-3c08-4794-90f5-9b23a913ca41</t>
  </si>
  <si>
    <t xml:space="preserve">37deb0c6-3754-4a97-96ad-dc4a3f97b89c</t>
  </si>
  <si>
    <t xml:space="preserve">37e07c31-d756-4dab-a42a-f13e7b6fb1f4</t>
  </si>
  <si>
    <t xml:space="preserve">3806c3d3-c472-4470-9dd2-f72677095b04</t>
  </si>
  <si>
    <t xml:space="preserve">38579b1f-a3f4-4239-b9f1-5c4af9e3f508</t>
  </si>
  <si>
    <t xml:space="preserve">386b73cc-c9f3-4a72-b433-27e8706b6a36</t>
  </si>
  <si>
    <t xml:space="preserve">387182fc-e714-428c-8174-07cccb3cf3f7</t>
  </si>
  <si>
    <t xml:space="preserve">389a80ef-6123-4fdf-8984-d51fc4a34c2d</t>
  </si>
  <si>
    <t xml:space="preserve">38fb7b16-423f-4f1e-ab33-8796d5acb60a</t>
  </si>
  <si>
    <t xml:space="preserve">39243eb7-ef5d-45f3-8438-020798c15ff6</t>
  </si>
  <si>
    <t xml:space="preserve">392b4902-f4c5-4aa8-bc5f-093ef5d3c06e</t>
  </si>
  <si>
    <t xml:space="preserve">393ba8d2-41ff-412e-a3b6-6ef045b9471e</t>
  </si>
  <si>
    <t xml:space="preserve">398ae476-2a88-44af-8b1f-3219593e995c</t>
  </si>
  <si>
    <t xml:space="preserve">39c6d602-9536-4419-a785-00eae483b39a</t>
  </si>
  <si>
    <t xml:space="preserve">39d8cbc0-04c6-4f0b-85b6-499670b6c98f</t>
  </si>
  <si>
    <t xml:space="preserve">39e29de2-9e75-4e5e-b6e7-5cccc9ddbaa7</t>
  </si>
  <si>
    <t xml:space="preserve">3a540f13-6213-4907-a0c4-60b791023cd9</t>
  </si>
  <si>
    <t xml:space="preserve">3af71c3e-aac3-4732-ab58-131f9d0be437</t>
  </si>
  <si>
    <t xml:space="preserve">3b00d256-0602-4535-a1c5-93ffdcd77974</t>
  </si>
  <si>
    <t xml:space="preserve">3b9cc25b-b3bc-429a-be1f-dca9aca9e8af</t>
  </si>
  <si>
    <t xml:space="preserve">3bc3f429-5db7-4b20-997e-1758d0880b19</t>
  </si>
  <si>
    <t xml:space="preserve">3c161a74-9d97-4144-8d8e-7d87c079688b</t>
  </si>
  <si>
    <t xml:space="preserve">3c4c62f1-c1f1-44d3-9f04-364aa4566d82</t>
  </si>
  <si>
    <t xml:space="preserve">3ccd334c-a6c0-4a2a-9f7d-dc401db3981f</t>
  </si>
  <si>
    <t xml:space="preserve">3cdf2e2a-736b-4f1f-b871-112e3d9a6b4c</t>
  </si>
  <si>
    <t xml:space="preserve">3d1ab1ea-4ac1-4855-a06d-bc5a883ccd4a</t>
  </si>
  <si>
    <t xml:space="preserve">3d2d1809-989f-44fb-9dc9-c3fe72c13f8a</t>
  </si>
  <si>
    <t xml:space="preserve">3deac5d9-2a49-4780-8182-c9501680052c</t>
  </si>
  <si>
    <t xml:space="preserve">3df847ec-6df8-4414-9744-b6334455f9f0</t>
  </si>
  <si>
    <t xml:space="preserve">3e14b028-390f-4dd4-879c-7ba7f167fd5b</t>
  </si>
  <si>
    <t xml:space="preserve">3e21db6e-582d-45e1-9e4d-3a3f0d764902</t>
  </si>
  <si>
    <t xml:space="preserve">3ebcbfd3-f74b-429e-82fa-f4eacd5c4b42</t>
  </si>
  <si>
    <t xml:space="preserve">3f13bf43-30de-4ac2-b31a-ad8b3fd62134</t>
  </si>
  <si>
    <t xml:space="preserve">3fc70760-adf5-4855-b92f-3fc46e865a4b</t>
  </si>
  <si>
    <t xml:space="preserve">3ff9bbe7-bb14-4e99-9624-d9fa3c930060</t>
  </si>
  <si>
    <t xml:space="preserve">40072d05-398e-4fbc-a3b6-b70f905d2fc7</t>
  </si>
  <si>
    <t xml:space="preserve">4009d4ab-4d84-443f-b9b1-9abecfa0d8c7</t>
  </si>
  <si>
    <t xml:space="preserve">401cf768-52f3-485a-94c4-9215ba88bc62</t>
  </si>
  <si>
    <t xml:space="preserve">40263729-729e-4c3d-822d-7ec1579a48c9</t>
  </si>
  <si>
    <t xml:space="preserve">4033eedb-e7e5-4a7c-9ac0-b021420b4830</t>
  </si>
  <si>
    <t xml:space="preserve">40b6f6de-ddf5-4786-8d9c-e0e5e73672b1</t>
  </si>
  <si>
    <t xml:space="preserve">40dd50a7-6def-4558-a8e0-64a9cd936449</t>
  </si>
  <si>
    <t xml:space="preserve">40fc8324-5e40-4fda-9e41-1bf44474091b</t>
  </si>
  <si>
    <t xml:space="preserve">418b8208-f88e-4031-aabd-897145f46640</t>
  </si>
  <si>
    <t xml:space="preserve">418e2ef8-b748-468c-b900-a533ac320e19</t>
  </si>
  <si>
    <t xml:space="preserve">4249b3d8-3959-4027-ad7d-9f2bec2c31e2</t>
  </si>
  <si>
    <t xml:space="preserve">425eba3a-058b-4b46-b42a-70182bb65da2</t>
  </si>
  <si>
    <t xml:space="preserve">4285eedd-49fa-415d-bc64-4113e54000b3</t>
  </si>
  <si>
    <t xml:space="preserve">4289d93d-6a27-437e-bdd7-aa67ea07b9a3</t>
  </si>
  <si>
    <t xml:space="preserve">429e054c-fd88-4162-8042-3f3471cef1be</t>
  </si>
  <si>
    <t xml:space="preserve">42ad72ae-4488-4af2-bddc-c8c9ce659a0e</t>
  </si>
  <si>
    <t xml:space="preserve">42c42d7d-5fe6-4de2-90fd-0983cda2bd93</t>
  </si>
  <si>
    <t xml:space="preserve">42eb07c3-e29d-4ed2-a2a1-a157ec7db09f</t>
  </si>
  <si>
    <t xml:space="preserve">42f93562-0d79-4405-ba84-30ca1fa4a8ed</t>
  </si>
  <si>
    <t xml:space="preserve">4340620e-f899-452b-adac-491ac84fa47e</t>
  </si>
  <si>
    <t xml:space="preserve">4343a204-4a2e-4380-a27e-55ef67d93618</t>
  </si>
  <si>
    <t xml:space="preserve">43504ac6-4fca-4c69-9c14-e20b9d732773</t>
  </si>
  <si>
    <t xml:space="preserve">435627b0-ab0d-4971-b4c5-855f86787cb5</t>
  </si>
  <si>
    <t xml:space="preserve">4369c99a-a18d-479f-acd1-3a827f9c5e0d</t>
  </si>
  <si>
    <t xml:space="preserve">43a02ace-7a6b-4c57-9c8c-f1c0f67c9490</t>
  </si>
  <si>
    <t xml:space="preserve">43c22c14-8ec9-492c-9fb3-dc35cebe61e9</t>
  </si>
  <si>
    <t xml:space="preserve">4435ed3e-2c3a-4b41-998f-c8c69aa83d55</t>
  </si>
  <si>
    <t xml:space="preserve">4492e5b3-423f-44eb-9f6c-1318666845f0</t>
  </si>
  <si>
    <t xml:space="preserve">44a8c8da-7ca2-4edb-a06c-9ee47bdced11</t>
  </si>
  <si>
    <t xml:space="preserve">44c7b37d-eb31-42fc-9494-37468ed253b0</t>
  </si>
  <si>
    <t xml:space="preserve">44e4cb09-6cc3-4c4e-90c1-adfa5eed0a65</t>
  </si>
  <si>
    <t xml:space="preserve">450b3d5e-725f-4c34-8bed-53065a986ad9</t>
  </si>
  <si>
    <t xml:space="preserve">450c6f17-5a66-4a67-a0ad-75baaf0afacd</t>
  </si>
  <si>
    <t xml:space="preserve">452c01b3-028c-456e-8211-f85a74db153c</t>
  </si>
  <si>
    <t xml:space="preserve">4555c625-c00d-469b-9d33-8fdf036cd07a</t>
  </si>
  <si>
    <t xml:space="preserve">45d5990e-7507-40cf-914a-14f2903c74fb</t>
  </si>
  <si>
    <t xml:space="preserve">45e3fc3a-b3d2-4015-a71e-53676e261e98</t>
  </si>
  <si>
    <t xml:space="preserve">463c0cb2-52d7-42fe-ab8e-ad3eb81cd472</t>
  </si>
  <si>
    <t xml:space="preserve">46a05364-01dc-4417-a14f-f8665413f2ce</t>
  </si>
  <si>
    <t xml:space="preserve">46a86ff4-33ea-4ec8-a7f1-d5bb8cfb685a</t>
  </si>
  <si>
    <t xml:space="preserve">46c0792c-9c45-4097-bbcb-1db496a1240e</t>
  </si>
  <si>
    <t xml:space="preserve">46dd3851-38f0-488f-9286-f6a894f29708</t>
  </si>
  <si>
    <t xml:space="preserve">4754b229-bcc4-4392-8f0e-974cd2713735</t>
  </si>
  <si>
    <t xml:space="preserve">47b289fa-c789-46c4-839b-b42e03798ac6</t>
  </si>
  <si>
    <t xml:space="preserve">47eac04d-6957-4dd8-950f-40fbed4bdab8</t>
  </si>
  <si>
    <t xml:space="preserve">47f8a69f-6176-4953-9725-e57328fea3f4</t>
  </si>
  <si>
    <t xml:space="preserve">47f8ee1a-9346-4065-a761-4935713b59c0</t>
  </si>
  <si>
    <t xml:space="preserve">4845a95e-d534-4844-9098-4a4717349af8</t>
  </si>
  <si>
    <t xml:space="preserve">4860cfab-c269-463e-bdac-09299120a12e</t>
  </si>
  <si>
    <t xml:space="preserve">48ad043e-97fd-4860-ad76-56b81b018353</t>
  </si>
  <si>
    <t xml:space="preserve">48f15358-ba15-4786-b29b-785f908055a5</t>
  </si>
  <si>
    <t xml:space="preserve">4927547a-0864-4a32-af56-1d47e906a269</t>
  </si>
  <si>
    <t xml:space="preserve">493054d7-b9f9-4298-9fb6-d5d84e49919e</t>
  </si>
  <si>
    <t xml:space="preserve">493e5366-3db2-4475-a562-9d3c76b225e8</t>
  </si>
  <si>
    <t xml:space="preserve">499035e4-c20c-4968-8177-bf0106425c99</t>
  </si>
  <si>
    <t xml:space="preserve">49b466b6-170e-46a9-8b28-afb1aeaec466</t>
  </si>
  <si>
    <t xml:space="preserve">4a1101fd-a88d-4d66-8571-260e3be9f65d</t>
  </si>
  <si>
    <t xml:space="preserve">4a58f9c1-ac15-4040-b9ce-cbee10466954</t>
  </si>
  <si>
    <t xml:space="preserve">4a9d2a9b-ac17-45ea-b0ff-a7c4f72031d2</t>
  </si>
  <si>
    <t xml:space="preserve">4ab48e4a-51cd-431c-b184-eb27da74ca5a</t>
  </si>
  <si>
    <t xml:space="preserve">4ac10082-4cb8-4536-8ca8-c70f9782fe9f</t>
  </si>
  <si>
    <t xml:space="preserve">4ac560e7-fe17-4aa2-9477-38a76e30f7ae</t>
  </si>
  <si>
    <t xml:space="preserve">4ae30030-a04e-417b-9869-f8445bb90126</t>
  </si>
  <si>
    <t xml:space="preserve">4b4058a2-8311-4cc7-a3a1-5bef9c869d8c</t>
  </si>
  <si>
    <t xml:space="preserve">4b412824-2e8e-4d31-bbfa-71cd401c19f2</t>
  </si>
  <si>
    <t xml:space="preserve">4b5fbfb5-03c9-4727-8269-37b31b630f7c</t>
  </si>
  <si>
    <t xml:space="preserve">4bd54867-04f6-48fb-bd40-7850c767e758</t>
  </si>
  <si>
    <t xml:space="preserve">4c317d02-64b3-4475-828f-fa1bb9884bbf</t>
  </si>
  <si>
    <t xml:space="preserve">4c56aa59-f787-46c2-922e-f5be43d91ab2</t>
  </si>
  <si>
    <t xml:space="preserve">4c5fe0c5-e457-4885-a2e8-eb0aac354544</t>
  </si>
  <si>
    <t xml:space="preserve">4c917374-b88b-4078-a3f1-7b3a1ba00d9a</t>
  </si>
  <si>
    <t xml:space="preserve">4ca810b4-6fca-4e7a-9a7f-6c0e88a66e2d</t>
  </si>
  <si>
    <t xml:space="preserve">4cedfeb0-96a5-4ecd-bd7a-0a45b56f5d87</t>
  </si>
  <si>
    <t xml:space="preserve">4cf74e50-041b-4705-b239-348262e2e93f</t>
  </si>
  <si>
    <t xml:space="preserve">4d051e59-eb9d-428f-af49-38e04a67712a</t>
  </si>
  <si>
    <t xml:space="preserve">4d46ba3a-4978-4fca-b05a-e8859d17e407</t>
  </si>
  <si>
    <t xml:space="preserve">4d6ed678-7dd9-42da-9574-a3c529daed8b</t>
  </si>
  <si>
    <t xml:space="preserve">4d8af79f-29ae-4100-aad8-22f83b991288</t>
  </si>
  <si>
    <t xml:space="preserve">4dc40fda-60e8-4c45-bcbd-f595f4be41fa</t>
  </si>
  <si>
    <t xml:space="preserve">4e06c34c-a232-4439-8084-a8caf63c0746</t>
  </si>
  <si>
    <t xml:space="preserve">4e810d5a-589c-4f45-976f-d85f886374a4</t>
  </si>
  <si>
    <t xml:space="preserve">4e96495b-a8bb-4306-948f-20b0cc88c4ea</t>
  </si>
  <si>
    <t xml:space="preserve">4eafc063-1c1c-4d66-9252-7b684289e1fb</t>
  </si>
  <si>
    <t xml:space="preserve">4efe933a-197e-44d4-bb53-80211fac5fc7</t>
  </si>
  <si>
    <t xml:space="preserve">4f881bbc-e450-4ca2-8165-77d3e67e152c</t>
  </si>
  <si>
    <t xml:space="preserve">5001fa92-9489-4f11-a206-05e3d32dd759</t>
  </si>
  <si>
    <t xml:space="preserve">5020dab1-2ae3-46d4-9af3-a1793f13c755</t>
  </si>
  <si>
    <t xml:space="preserve">5029e60c-6def-4748-a0cc-35fcd1f156db</t>
  </si>
  <si>
    <t xml:space="preserve">50c4d2bc-b91c-4783-a455-4c826267c4fb</t>
  </si>
  <si>
    <t xml:space="preserve">50fccbae-0659-4baa-9705-6c69fe486938</t>
  </si>
  <si>
    <t xml:space="preserve">5172e32e-1e90-4417-a842-a4dec3cd33bf</t>
  </si>
  <si>
    <t xml:space="preserve">51ac7846-7f00-4396-9f10-f795724e18eb</t>
  </si>
  <si>
    <t xml:space="preserve">51c6e5d6-9949-4134-bd2e-ac38331b0333</t>
  </si>
  <si>
    <t xml:space="preserve">53a3bfd6-adef-4bb0-a6f2-4a20da5780c8</t>
  </si>
  <si>
    <t xml:space="preserve">53ab8c34-43fc-45b5-89ff-e92dcbf03a70</t>
  </si>
  <si>
    <t xml:space="preserve">53d71470-2bcc-4d26-9ee2-e37ddb94dd68</t>
  </si>
  <si>
    <t xml:space="preserve">53eeee04-2d9b-4f94-9726-4609d801b5f5</t>
  </si>
  <si>
    <t xml:space="preserve">540de16e-af3e-4ce2-a2a1-09ccaff0be92</t>
  </si>
  <si>
    <t xml:space="preserve">5442e55f-cafb-45a8-80d5-eab447181a5a</t>
  </si>
  <si>
    <t xml:space="preserve">544bb167-b21c-47bf-ad1a-1d15bac092fc</t>
  </si>
  <si>
    <t xml:space="preserve">546250aa-7bce-4756-8890-02b8dd4f9a7a</t>
  </si>
  <si>
    <t xml:space="preserve">54dfbb61-a96c-40b5-80c3-111f71f68dab</t>
  </si>
  <si>
    <t xml:space="preserve">54f5970c-c010-40b5-a65d-72cd1590f10c</t>
  </si>
  <si>
    <t xml:space="preserve">550515d5-bcfd-4f44-899a-31ca045382ac</t>
  </si>
  <si>
    <t xml:space="preserve">5531fc8e-2816-4528-bc47-095c6f1776c3</t>
  </si>
  <si>
    <t xml:space="preserve">55683564-8e8a-4da8-9653-3860076f5ead</t>
  </si>
  <si>
    <t xml:space="preserve">55a41c28-73de-41a9-8e6c-7f209f50f1e7</t>
  </si>
  <si>
    <t xml:space="preserve">565191b7-2fe3-438a-b3a9-dcc326886d13</t>
  </si>
  <si>
    <t xml:space="preserve">5726bb78-980d-4601-bd9d-6fed4ceb3a41</t>
  </si>
  <si>
    <t xml:space="preserve">57ab90fe-c08d-421d-9244-adc0dd5dc548</t>
  </si>
  <si>
    <t xml:space="preserve">57b8306d-de11-4b93-9f96-0861b8d1b66c</t>
  </si>
  <si>
    <t xml:space="preserve">57cf5c9e-dc7e-4506-a7ce-44a27d489105</t>
  </si>
  <si>
    <t xml:space="preserve">57d2f83c-0436-4441-a8a6-0574e46931a5</t>
  </si>
  <si>
    <t xml:space="preserve">57e16866-f68a-4444-8329-95137170f3ec</t>
  </si>
  <si>
    <t xml:space="preserve">57ecc4b0-0411-4e3d-9f3f-a8410461d738</t>
  </si>
  <si>
    <t xml:space="preserve">582e5417-ad3e-4bf9-a530-18c3e8e428bb</t>
  </si>
  <si>
    <t xml:space="preserve">58334271-a2ee-4e63-bc8f-75900f06ddf9</t>
  </si>
  <si>
    <t xml:space="preserve">5895f2ed-89ce-4ef4-b663-28c6b364dfd3</t>
  </si>
  <si>
    <t xml:space="preserve">58fb24c8-673c-45f4-8a55-672809b4d630</t>
  </si>
  <si>
    <t xml:space="preserve">5916ca5c-2ebe-4aca-8158-04845c02591b</t>
  </si>
  <si>
    <t xml:space="preserve">5940d5b1-00d3-49cc-ab55-f18591df50f1</t>
  </si>
  <si>
    <t xml:space="preserve">5977db2c-328a-4add-8c71-39f43e7c434c</t>
  </si>
  <si>
    <t xml:space="preserve">59a2848d-9a9d-455b-b06b-615ca5f65d9c</t>
  </si>
  <si>
    <t xml:space="preserve">59ef084b-0440-49db-b60f-6a9cf46cb084</t>
  </si>
  <si>
    <t xml:space="preserve">5a2465c0-38d2-41c5-aa9d-74fc735fd797</t>
  </si>
  <si>
    <t xml:space="preserve">5a2dbbbc-5a8e-49de-ba46-2b079f27e363</t>
  </si>
  <si>
    <t xml:space="preserve">5a4775b3-54d4-46e2-9731-cadf487a4444</t>
  </si>
  <si>
    <t xml:space="preserve">5a6044fb-9f65-4f08-a690-8668538a7c79</t>
  </si>
  <si>
    <t xml:space="preserve">5a91e499-6ea3-4097-8d6d-a684f5d0f46e</t>
  </si>
  <si>
    <t xml:space="preserve">5ad0472e-295b-491c-913e-0b821c1e4f35</t>
  </si>
  <si>
    <t xml:space="preserve">5b99a496-dd76-4693-aa58-b6d697f63301</t>
  </si>
  <si>
    <t xml:space="preserve">5bad1444-d597-4b6b-9ee9-7f3eccf28c09</t>
  </si>
  <si>
    <t xml:space="preserve">5bf95df9-bca5-4237-a022-71fa54a62ae5</t>
  </si>
  <si>
    <t xml:space="preserve">5c232cff-f11c-4477-8a6f-a5c756ce41aa</t>
  </si>
  <si>
    <t xml:space="preserve">5c327616-052b-4a25-9dd1-55e3fe148980</t>
  </si>
  <si>
    <t xml:space="preserve">5c6138c8-0ef4-42f3-bc51-f7deef2f1e51</t>
  </si>
  <si>
    <t xml:space="preserve">5cb1e09c-dccb-481f-8609-e34ecf9790c8</t>
  </si>
  <si>
    <t xml:space="preserve">5d4679e0-0773-4d86-91ef-2c5384096575</t>
  </si>
  <si>
    <t xml:space="preserve">5d8dda63-5e7c-43e8-a858-581a2965da82</t>
  </si>
  <si>
    <t xml:space="preserve">5dd4c141-7c64-4e80-8ed9-e80496fe0909</t>
  </si>
  <si>
    <t xml:space="preserve">5df9aa5d-0f27-4c29-a49c-a857e84e8c0b</t>
  </si>
  <si>
    <t xml:space="preserve">5e24fb78-9c40-44a3-bff2-64b1241ea6af</t>
  </si>
  <si>
    <t xml:space="preserve">5e87821b-cee5-40eb-9130-668a33ecd6d3</t>
  </si>
  <si>
    <t xml:space="preserve">5f6f101a-647c-48c0-88d9-1891b92e143f</t>
  </si>
  <si>
    <t xml:space="preserve">5f86f042-b252-4a8d-9a8b-0cc4a4e2a021</t>
  </si>
  <si>
    <t xml:space="preserve">606ad43b-db17-45c4-a02f-72c4ee586c37</t>
  </si>
  <si>
    <t xml:space="preserve">6083dcc0-a2fc-4589-9ca8-98ca3f2672a6</t>
  </si>
  <si>
    <t xml:space="preserve">608f0acf-5b47-45e1-b6cf-27e89c9ebd7a</t>
  </si>
  <si>
    <t xml:space="preserve">6177f3f1-00bb-4a90-a584-f904cd7670c5</t>
  </si>
  <si>
    <t xml:space="preserve">61aeafa2-2170-495c-9f91-475f0519589d</t>
  </si>
  <si>
    <t xml:space="preserve">61ef88fb-637c-4996-a3e6-0d4b4c23dfc9</t>
  </si>
  <si>
    <t xml:space="preserve">61fbd58f-7b7e-49f9-90fd-a8ba77ba9726</t>
  </si>
  <si>
    <t xml:space="preserve">621b1632-9a54-4da9-a895-e257d76c9627</t>
  </si>
  <si>
    <t xml:space="preserve">624acda5-bdd6-4ee6-a12b-5fdd21e370bc</t>
  </si>
  <si>
    <t xml:space="preserve">6263779c-a01b-49ee-a7c4-dcf262afa78c</t>
  </si>
  <si>
    <t xml:space="preserve">62f6e177-843a-469d-8a40-4a4d2110e7f7</t>
  </si>
  <si>
    <t xml:space="preserve">635db037-f860-4527-a36f-59c2462c2f7d</t>
  </si>
  <si>
    <t xml:space="preserve">636f4ec1-1d7b-46d1-abd8-255956277d39</t>
  </si>
  <si>
    <t xml:space="preserve">63c3b8e4-d841-466c-b195-3a252cae13a1</t>
  </si>
  <si>
    <t xml:space="preserve">6484d872-01af-489c-a24b-791a8bd8fd05</t>
  </si>
  <si>
    <t xml:space="preserve">6494f65f-fc08-4abb-b88b-0e164b85c69f</t>
  </si>
  <si>
    <t xml:space="preserve">64bf89ca-bbaa-41b4-9253-6ab4c69109f2</t>
  </si>
  <si>
    <t xml:space="preserve">6504ecd5-528b-4b31-9ad6-3c20c438dea3</t>
  </si>
  <si>
    <t xml:space="preserve">6526259c-2de8-4047-96fb-d4b6208bd496</t>
  </si>
  <si>
    <t xml:space="preserve">6561eaec-bc80-4257-8c70-aa525922b22a</t>
  </si>
  <si>
    <t xml:space="preserve">65976b1a-c31a-4155-a552-8a22c1d9dea4</t>
  </si>
  <si>
    <t xml:space="preserve">65c3a8eb-490f-4a6c-89ca-88cf9039855a</t>
  </si>
  <si>
    <t xml:space="preserve">66159bcc-1dde-448c-bec3-37fa87272490</t>
  </si>
  <si>
    <t xml:space="preserve">663f899f-f077-41f9-872f-24dc90eded6f</t>
  </si>
  <si>
    <t xml:space="preserve">66685efd-899b-40e2-b5d1-3fd047d50c62</t>
  </si>
  <si>
    <t xml:space="preserve">66b7f4b8-701f-4782-b2f6-40191f0f1da7</t>
  </si>
  <si>
    <t xml:space="preserve">670256e5-e55a-4fda-b77a-12a544ac334d</t>
  </si>
  <si>
    <t xml:space="preserve">671d9436-99cb-4d8d-a58c-60571da106af</t>
  </si>
  <si>
    <t xml:space="preserve">6736c03e-f4b3-4006-99a4-223ca986a9eb</t>
  </si>
  <si>
    <t xml:space="preserve">679b653d-98af-4697-b091-34527614395d</t>
  </si>
  <si>
    <t xml:space="preserve">685dde40-5fad-43e3-a7d9-03b3c367a3cb</t>
  </si>
  <si>
    <t xml:space="preserve">688121f6-1d3a-48d2-bd60-95c3f47b95bb</t>
  </si>
  <si>
    <t xml:space="preserve">692d6c44-36f8-4b1b-b328-256f843b4ede</t>
  </si>
  <si>
    <t xml:space="preserve">694a55f8-2b7e-4e81-95a4-f857f2429edc</t>
  </si>
  <si>
    <t xml:space="preserve">6a068339-d7ad-4164-9ede-3620a7a975aa</t>
  </si>
  <si>
    <t xml:space="preserve">6a955c46-39ea-4a6b-a13a-d8c6069aef7c</t>
  </si>
  <si>
    <t xml:space="preserve">6b23f60e-2ff2-4a5b-bf89-dd1f70618089</t>
  </si>
  <si>
    <t xml:space="preserve">6b44ca14-1cab-4b0f-a456-6add62222c18</t>
  </si>
  <si>
    <t xml:space="preserve">6b67114a-0f57-4b8e-b493-3dc3a011733c</t>
  </si>
  <si>
    <t xml:space="preserve">6bc44d38-9e6e-4375-9bdc-1be689dd283c</t>
  </si>
  <si>
    <t xml:space="preserve">6be11171-11d7-47fc-898d-fac69eb2349f</t>
  </si>
  <si>
    <t xml:space="preserve">6bed279a-8496-4826-a467-f2a168eb4e5e</t>
  </si>
  <si>
    <t xml:space="preserve">6c35d532-abe0-4bd2-b0ac-df14be3dd808</t>
  </si>
  <si>
    <t xml:space="preserve">6c37e24d-e2b6-4751-81c6-08627183bb36</t>
  </si>
  <si>
    <t xml:space="preserve">6c8e231a-700c-4e8a-a123-0e20e3b10b38</t>
  </si>
  <si>
    <t xml:space="preserve">6cf14df4-0f63-4d0d-a2bd-b181bf220b82</t>
  </si>
  <si>
    <t xml:space="preserve">6d7498d1-5463-44c4-bfad-9e686bb1ec20</t>
  </si>
  <si>
    <t xml:space="preserve">6d9c28df-a36e-48a9-9bfd-1f227f10c00b</t>
  </si>
  <si>
    <t xml:space="preserve">6ddf5d4d-1095-4a43-9dfd-c04eb9a447f5</t>
  </si>
  <si>
    <t xml:space="preserve">6df42537-7b14-4cc3-bae0-e4e45cf6289b</t>
  </si>
  <si>
    <t xml:space="preserve">6e77f373-503a-40b0-8777-9d1958b128bf</t>
  </si>
  <si>
    <t xml:space="preserve">6eaae46b-4026-4af8-9053-5d5d03a7c5bb</t>
  </si>
  <si>
    <t xml:space="preserve">6eae2f94-2dfc-4e70-966c-a2395a5dd4a7</t>
  </si>
  <si>
    <t xml:space="preserve">6ec34527-2a64-467a-bc8f-9f0393f4b6f9</t>
  </si>
  <si>
    <t xml:space="preserve">70143dd7-1b04-46ab-9f4f-b4fe611cb72a</t>
  </si>
  <si>
    <t xml:space="preserve">70a82334-f60d-47ba-b669-ea9b769b14a4</t>
  </si>
  <si>
    <t xml:space="preserve">70f7e640-7bad-4857-87b8-2317d37381a0</t>
  </si>
  <si>
    <t xml:space="preserve">710fd534-6bbd-41fc-924e-bdcc1fb0b760</t>
  </si>
  <si>
    <t xml:space="preserve">71586c2c-4bea-4561-b8fd-0eece0c18bf1</t>
  </si>
  <si>
    <t xml:space="preserve">7196c8a4-7941-47e0-98bc-a23aaa6086cc</t>
  </si>
  <si>
    <t xml:space="preserve">71a94dfd-78a8-4336-a617-b0a32e4491a6</t>
  </si>
  <si>
    <t xml:space="preserve">71c6b4ed-a1fe-4639-9e4f-9a5ec29f92e2</t>
  </si>
  <si>
    <t xml:space="preserve">723e1708-92ab-4a41-8f5c-590de9afa7a5</t>
  </si>
  <si>
    <t xml:space="preserve">7299e53d-16c7-4286-ba1a-6113a50fd3a1</t>
  </si>
  <si>
    <t xml:space="preserve">731cbef6-6919-47f1-8b83-62e6cbc8149d</t>
  </si>
  <si>
    <t xml:space="preserve">735632d3-1557-48a4-9379-665559401b29</t>
  </si>
  <si>
    <t xml:space="preserve">73f38a62-9588-45e1-82cc-6cc734f7634d</t>
  </si>
  <si>
    <t xml:space="preserve">742bfd09-a1c1-40ca-97fb-b92918e25bc6</t>
  </si>
  <si>
    <t xml:space="preserve">74924998-a8ad-460d-9291-7d068c7d9754</t>
  </si>
  <si>
    <t xml:space="preserve">749cf84e-c5c5-4300-84f4-46b058616b96</t>
  </si>
  <si>
    <t xml:space="preserve">74ac4e73-becd-4d9a-9817-d0339123f3a0</t>
  </si>
  <si>
    <t xml:space="preserve">74e8e581-387e-4c41-949f-19b97628c51f</t>
  </si>
  <si>
    <t xml:space="preserve">74f0f771-dd24-431c-b00f-40251f3bc735</t>
  </si>
  <si>
    <t xml:space="preserve">7515c9e7-b8e7-47b9-bccc-1ff46898a211</t>
  </si>
  <si>
    <t xml:space="preserve">75968107-84ef-4d1e-9094-216383f11100</t>
  </si>
  <si>
    <t xml:space="preserve">75feccb8-6fb4-40e4-90dc-c875c2a9352f</t>
  </si>
  <si>
    <t xml:space="preserve">7664a098-22ba-4bd2-87ce-472b1bc259d4</t>
  </si>
  <si>
    <t xml:space="preserve">768a7330-a969-4d5c-ae3d-d6e911dbcf0e</t>
  </si>
  <si>
    <t xml:space="preserve">76b47c8c-1f95-4f62-9b11-95f887242b37</t>
  </si>
  <si>
    <t xml:space="preserve">770c8e1b-27ba-475b-a99f-87303775aaef</t>
  </si>
  <si>
    <t xml:space="preserve">775d8358-cfe3-43dc-8e4f-e93205bbe04d</t>
  </si>
  <si>
    <t xml:space="preserve">776b5e64-4d99-475c-b2de-4558f1211d90</t>
  </si>
  <si>
    <t xml:space="preserve">777ea530-a394-45dc-9517-ea9fe8aacf22</t>
  </si>
  <si>
    <t xml:space="preserve">77b8b03f-3515-4c0a-802c-438236c8e52a</t>
  </si>
  <si>
    <t xml:space="preserve">77e67a16-1cc8-48cd-a374-c0affd769c35</t>
  </si>
  <si>
    <t xml:space="preserve">7810b373-0dc9-47b9-aebb-f6d43e017620</t>
  </si>
  <si>
    <t xml:space="preserve">7816ef1a-c670-4bd4-9289-1f96da9e4dc0</t>
  </si>
  <si>
    <t xml:space="preserve">782c8f08-49e9-4cf5-8796-efa59fa1c401</t>
  </si>
  <si>
    <t xml:space="preserve">784770b3-5910-4e0f-8340-8931cbfde93e</t>
  </si>
  <si>
    <t xml:space="preserve">78a11cd4-3b5b-4be5-a836-7829f5e8e4b2</t>
  </si>
  <si>
    <t xml:space="preserve">78cce1b4-0e87-424b-8272-fae9872950b9</t>
  </si>
  <si>
    <t xml:space="preserve">78e2a4d7-8722-4b61-901c-915286c9bd30</t>
  </si>
  <si>
    <t xml:space="preserve">795bc027-1217-4dc1-a7eb-694fcc06e205</t>
  </si>
  <si>
    <t xml:space="preserve">79e88959-7c93-4c2a-8c32-a8f1959e8321</t>
  </si>
  <si>
    <t xml:space="preserve">7a351afe-b925-4740-a9d1-ffd44a498b64</t>
  </si>
  <si>
    <t xml:space="preserve">7abbaaa3-3af4-43ac-9404-3357f34131e8</t>
  </si>
  <si>
    <t xml:space="preserve">7abda5dd-09c0-47d7-9908-c70b90f3b20c</t>
  </si>
  <si>
    <t xml:space="preserve">7ac3ae69-dceb-44fb-bb04-1d9f27e0b753</t>
  </si>
  <si>
    <t xml:space="preserve">7aea164f-67a4-4f51-ac1b-d68f79ee523f</t>
  </si>
  <si>
    <t xml:space="preserve">7b795eb2-b4f0-46c3-9b3b-49d961f5cd93</t>
  </si>
  <si>
    <t xml:space="preserve">7ba55d37-3156-4043-90e8-0013f24cc6fe</t>
  </si>
  <si>
    <t xml:space="preserve">7bc6f8a9-a7ce-4e6e-b37a-a6bb244a4a7f</t>
  </si>
  <si>
    <t xml:space="preserve">7bdaeabe-696b-4629-840f-3d371093c897</t>
  </si>
  <si>
    <t xml:space="preserve">7c253614-8dbd-46cc-8042-b704cacd88b4</t>
  </si>
  <si>
    <t xml:space="preserve">7c282c51-8536-4171-9474-8085fedd5bfa</t>
  </si>
  <si>
    <t xml:space="preserve">7ceb5cfb-f3a6-491b-be84-2ce682fc94b4</t>
  </si>
  <si>
    <t xml:space="preserve">7d4020c7-28ef-40d8-ab9e-ff2a49a4e212</t>
  </si>
  <si>
    <t xml:space="preserve">7d454a30-0c4f-4403-8bfa-0e9beab9f8e0</t>
  </si>
  <si>
    <t xml:space="preserve">7d4ea32a-864c-4084-9377-ddc9806c04c5</t>
  </si>
  <si>
    <t xml:space="preserve">7e124f21-3f31-4e7c-8249-2aa2c5ba3ae5</t>
  </si>
  <si>
    <t xml:space="preserve">7e6fb7db-c4b2-40ab-afc6-d51a55e6fd08</t>
  </si>
  <si>
    <t xml:space="preserve">7e9e8aab-63e0-4c1d-a7a7-4b0706f889d5</t>
  </si>
  <si>
    <t xml:space="preserve">7ea54f1f-cb4b-47a7-b483-52c42dcbcf4c</t>
  </si>
  <si>
    <t xml:space="preserve">7eee8b43-2578-4e79-9ca8-0b99442287de</t>
  </si>
  <si>
    <t xml:space="preserve">7f2b16d6-5a94-48a2-ac33-bbdad22111c3</t>
  </si>
  <si>
    <t xml:space="preserve">7f33e266-22e4-4336-ba14-a60b069de0fc</t>
  </si>
  <si>
    <t xml:space="preserve">7f54e71f-c4d6-4527-a0dd-7d8cc764362c</t>
  </si>
  <si>
    <t xml:space="preserve">7f61b6ca-7175-4400-9407-99cc69839c25</t>
  </si>
  <si>
    <t xml:space="preserve">7f957fd4-7c13-40ab-a094-8c6f11f3ab09</t>
  </si>
  <si>
    <t xml:space="preserve">7fa3d3a5-9f76-40f9-8cd8-91693228fc3c</t>
  </si>
  <si>
    <t xml:space="preserve">7ff4abbe-e829-49ab-89dc-30b9a27d7ee2</t>
  </si>
  <si>
    <t xml:space="preserve">8034ce78-53c2-4069-b38d-cb506036cb29</t>
  </si>
  <si>
    <t xml:space="preserve">803fd418-c114-49cd-bcef-42b02968d38c</t>
  </si>
  <si>
    <t xml:space="preserve">804221f1-da87-469a-97c6-f26727af21af</t>
  </si>
  <si>
    <t xml:space="preserve">804d7c0d-ec83-411d-81f1-5359c09d41cb</t>
  </si>
  <si>
    <t xml:space="preserve">805326cf-206e-4ea2-985c-f8b475bf503a</t>
  </si>
  <si>
    <t xml:space="preserve">80cabe00-7bdb-482e-a68c-047983fed314</t>
  </si>
  <si>
    <t xml:space="preserve">80f935dc-958d-494b-a72c-8f017a6e0351</t>
  </si>
  <si>
    <t xml:space="preserve">80feafe1-9b0e-4f3a-8642-339c2cfe2b6f</t>
  </si>
  <si>
    <t xml:space="preserve">812f88c8-167d-4134-bace-edcf358ceb5e</t>
  </si>
  <si>
    <t xml:space="preserve">819d1ea8-0a70-4323-b2aa-881fafa8da15</t>
  </si>
  <si>
    <t xml:space="preserve">81f4907e-6f7e-4800-b13c-b1d91811e735</t>
  </si>
  <si>
    <t xml:space="preserve">82178ada-c877-4e44-8124-57889afa98dc</t>
  </si>
  <si>
    <t xml:space="preserve">821c4ae1-ab6a-4b26-9ef4-a9cf473c6e7e</t>
  </si>
  <si>
    <t xml:space="preserve">82382bfd-4538-4c36-8784-19a31dc55c70</t>
  </si>
  <si>
    <t xml:space="preserve">824f8cfb-14d4-44d4-a2e1-4e8520245d7e</t>
  </si>
  <si>
    <t xml:space="preserve">838ac30a-1504-43dc-83c4-ac9abb27e06f</t>
  </si>
  <si>
    <t xml:space="preserve">839b4932-2d06-400e-9a01-c270ad6a531b</t>
  </si>
  <si>
    <t xml:space="preserve">842458db-04d3-4a56-b639-fa2b438ac670</t>
  </si>
  <si>
    <t xml:space="preserve">84c64aaf-f808-4319-85ac-d1931c0a0c46</t>
  </si>
  <si>
    <t xml:space="preserve">84d7e419-6fc4-421f-9001-4e728b3b31f7</t>
  </si>
  <si>
    <t xml:space="preserve">84dee644-7a76-4e9a-a90c-33cfd59e552b</t>
  </si>
  <si>
    <t xml:space="preserve">8503e08c-9c12-44af-9e31-1a109eea7977</t>
  </si>
  <si>
    <t xml:space="preserve">85048270-65bf-4ed4-b8e5-041c8e828110</t>
  </si>
  <si>
    <t xml:space="preserve">85698953-bed9-4f77-8a0a-d5337e30ef68</t>
  </si>
  <si>
    <t xml:space="preserve">8570072a-01ef-4868-ba70-9383277203e5</t>
  </si>
  <si>
    <t xml:space="preserve">86940605-50bf-4d1b-a037-3e310ec904c1</t>
  </si>
  <si>
    <t xml:space="preserve">87288523-265f-4f6b-bdca-ad8ccccab02f</t>
  </si>
  <si>
    <t xml:space="preserve">872bb4fb-3638-4648-9733-d02a389092a7</t>
  </si>
  <si>
    <t xml:space="preserve">8743f90e-c4a9-4725-b06d-f614db6c01ac</t>
  </si>
  <si>
    <t xml:space="preserve">8776f36d-9abf-4a19-9be7-fe518d998e7f</t>
  </si>
  <si>
    <t xml:space="preserve">87a05b2d-6e73-4a23-bd24-d40e6678b5ca</t>
  </si>
  <si>
    <t xml:space="preserve">87e9cf68-c49e-4908-8d43-1f3d82a392a3</t>
  </si>
  <si>
    <t xml:space="preserve">88257963-d13b-4c03-a7f5-0e9b764b3a85</t>
  </si>
  <si>
    <t xml:space="preserve">8832a790-81f3-4f71-989c-2603b922604e</t>
  </si>
  <si>
    <t xml:space="preserve">88c0c185-5566-43a5-bc81-d80859b14efb</t>
  </si>
  <si>
    <t xml:space="preserve">88c8d705-8c3e-40b2-bce1-3866ca8d58e5</t>
  </si>
  <si>
    <t xml:space="preserve">88dc833d-ed60-4168-9675-b2e5770739fc</t>
  </si>
  <si>
    <t xml:space="preserve">88dd9a96-f180-4e74-9196-a9783072e0d1</t>
  </si>
  <si>
    <t xml:space="preserve">898fff00-2bca-4c93-aa0d-5cc91b70def5</t>
  </si>
  <si>
    <t xml:space="preserve">89a47173-982b-43b6-81ec-0d214a109f5b</t>
  </si>
  <si>
    <t xml:space="preserve">89ac2006-b02c-42be-b53a-c1c95be75d61</t>
  </si>
  <si>
    <t xml:space="preserve">89d232d8-f481-4b12-8e85-a73de76813aa</t>
  </si>
  <si>
    <t xml:space="preserve">89d98c99-679a-4320-a46c-bf1227fee4fc</t>
  </si>
  <si>
    <t xml:space="preserve">89fa1395-26fd-46da-b1bc-461c51ba1f53</t>
  </si>
  <si>
    <t xml:space="preserve">8a1397c3-453b-450e-9dea-46e07bc8f01a</t>
  </si>
  <si>
    <t xml:space="preserve">8b17888a-6e41-4abf-ae79-ed11b53e8a3d</t>
  </si>
  <si>
    <t xml:space="preserve">8b4a5522-d88a-4a3a-be57-26d4b4b79f4c</t>
  </si>
  <si>
    <t xml:space="preserve">8b66435d-5d5b-4035-9adf-24fe8fa11198</t>
  </si>
  <si>
    <t xml:space="preserve">8b7e37e1-d3ec-40d2-8c1d-adc6bcd4df94</t>
  </si>
  <si>
    <t xml:space="preserve">8b8f4c9d-2f61-41e7-9b5f-a8bf8aac30bc</t>
  </si>
  <si>
    <t xml:space="preserve">8d87cae5-f9ee-43d5-90ea-9f1dbde46a78</t>
  </si>
  <si>
    <t xml:space="preserve">8dca05b9-6f45-460f-badf-991ac2ca1bb8</t>
  </si>
  <si>
    <t xml:space="preserve">8dffff7f-ae92-4c80-9441-e93476e66d4e</t>
  </si>
  <si>
    <t xml:space="preserve">8e0a4dc3-656e-4a7d-8bae-a54125fdc684</t>
  </si>
  <si>
    <t xml:space="preserve">8ed612db-17a6-4da3-8731-e480f395ee3a</t>
  </si>
  <si>
    <t xml:space="preserve">8f6cb4d8-be73-4e44-b4c6-40a7e62d925b</t>
  </si>
  <si>
    <t xml:space="preserve">8f9e5299-9651-46d3-b2ee-cff280bb6ff1</t>
  </si>
  <si>
    <t xml:space="preserve">8fa29df5-9fed-47e1-8f6e-7bad035dda4f</t>
  </si>
  <si>
    <t xml:space="preserve">90690fdc-6891-47d4-8036-5e21a3574cfb</t>
  </si>
  <si>
    <t xml:space="preserve">906a9154-13e4-4392-904b-db83867006f4</t>
  </si>
  <si>
    <t xml:space="preserve">9078926a-7c07-41a0-b2d3-52f6440fa282</t>
  </si>
  <si>
    <t xml:space="preserve">90c8324e-cdd9-4072-9fbf-c817f296ca54</t>
  </si>
  <si>
    <t xml:space="preserve">90d78ba5-8b75-4ba0-8bd2-9a8faa212266</t>
  </si>
  <si>
    <t xml:space="preserve">910fb4ca-58ad-45e1-885b-4314f0daefd7</t>
  </si>
  <si>
    <t xml:space="preserve">9141c46d-878a-4b58-b265-452feaf95dbf</t>
  </si>
  <si>
    <t xml:space="preserve">917cb312-7bec-4394-9988-fe2713bef729</t>
  </si>
  <si>
    <t xml:space="preserve">91c15110-0607-4594-891e-642011ad44ac</t>
  </si>
  <si>
    <t xml:space="preserve">9275df98-597f-4de1-8917-c1a19eec48ac</t>
  </si>
  <si>
    <t xml:space="preserve">92772131-e6fb-4aa4-b96a-16c75ca0fede</t>
  </si>
  <si>
    <t xml:space="preserve">927d8167-7c95-4867-bf21-4f545ba53069</t>
  </si>
  <si>
    <t xml:space="preserve">92938b86-473a-438b-a81f-d35d62391e63</t>
  </si>
  <si>
    <t xml:space="preserve">92975b06-45ed-4d9c-b303-41d1a8111360</t>
  </si>
  <si>
    <t xml:space="preserve">92cf1bd9-ccb6-4785-be45-3a9c06e4a16e</t>
  </si>
  <si>
    <t xml:space="preserve">92e9dc28-919b-4f2f-9e15-bb07272deabe</t>
  </si>
  <si>
    <t xml:space="preserve">9308e6f1-b238-4d41-a2c9-537e2bb39eb9</t>
  </si>
  <si>
    <t xml:space="preserve">9312ee0e-c7e6-4f87-b785-4b7e4fdb5eb8</t>
  </si>
  <si>
    <t xml:space="preserve">9322e630-8ab1-4e4f-b803-83480e79c10b</t>
  </si>
  <si>
    <t xml:space="preserve">9329fc42-698f-472c-aa83-53fe8663b617</t>
  </si>
  <si>
    <t xml:space="preserve">93574d80-43a7-4195-97df-1738fa1bfa69</t>
  </si>
  <si>
    <t xml:space="preserve">939db91a-4fd9-452a-9b9b-a922c4d66042</t>
  </si>
  <si>
    <t xml:space="preserve">9415b8bf-6bce-499d-a4a4-a0cb7123fc84</t>
  </si>
  <si>
    <t xml:space="preserve">94164e06-22b7-42e3-8ba1-6cee5fe6d12f</t>
  </si>
  <si>
    <t xml:space="preserve">9424ea44-03c2-4076-9dd4-00f82eeea3af</t>
  </si>
  <si>
    <t xml:space="preserve">946c63c1-90af-4670-8099-eff53060d7b2</t>
  </si>
  <si>
    <t xml:space="preserve">9498c4d6-f125-4ffb-a054-e1f008f6f7c2</t>
  </si>
  <si>
    <t xml:space="preserve">95264a45-dc8f-4527-93fa-8f5a32c0a560</t>
  </si>
  <si>
    <t xml:space="preserve">95312b49-26d7-4366-a0ee-1ac910647d33</t>
  </si>
  <si>
    <t xml:space="preserve">9554fb44-871e-4b27-b969-a030daa7838b</t>
  </si>
  <si>
    <t xml:space="preserve">95a67d3f-a637-414d-8ce0-7f8e3bd61bc9</t>
  </si>
  <si>
    <t xml:space="preserve">95d174ff-8fb3-4d1a-accf-cca60ef45bf8</t>
  </si>
  <si>
    <t xml:space="preserve">95d2f274-7a5c-4295-b6fa-82ac46aa1220</t>
  </si>
  <si>
    <t xml:space="preserve">9614656f-e699-42c6-a7f5-e839f0911123</t>
  </si>
  <si>
    <t xml:space="preserve">96269b41-e03b-4e6c-92ea-4325e7c8432b</t>
  </si>
  <si>
    <t xml:space="preserve">9684b59d-fc57-45c8-8ebe-6bc68c1e7826</t>
  </si>
  <si>
    <t xml:space="preserve">96ee0780-76a7-491a-9925-dccd4e58457e</t>
  </si>
  <si>
    <t xml:space="preserve">96fb470f-c9b8-4d82-94a7-f76488b878cf</t>
  </si>
  <si>
    <t xml:space="preserve">9708ef09-c981-41b9-9704-3766ed518e48</t>
  </si>
  <si>
    <t xml:space="preserve">977d9ea9-06ac-4f05-9b40-7fc6980b1bfa</t>
  </si>
  <si>
    <t xml:space="preserve">978c85bb-16da-44a2-a7a9-1ce2600e4520</t>
  </si>
  <si>
    <t xml:space="preserve">97b6240c-a7b5-4a27-a34c-bd55012ccb9d</t>
  </si>
  <si>
    <t xml:space="preserve">97d93280-844a-4679-8262-77503261d923</t>
  </si>
  <si>
    <t xml:space="preserve">9843c720-5d58-441c-8b76-df228e57be3e</t>
  </si>
  <si>
    <t xml:space="preserve">985ec602-71b0-459e-8e8e-73ed01f320fb</t>
  </si>
  <si>
    <t xml:space="preserve">98e95599-65ba-4e79-b033-c9942de58340</t>
  </si>
  <si>
    <t xml:space="preserve">9932feaa-c62b-4d74-8b55-c6a3dbab46ab</t>
  </si>
  <si>
    <t xml:space="preserve">9949e8dc-0915-44f7-b334-a39f2f1fd38e</t>
  </si>
  <si>
    <t xml:space="preserve">994fb534-5952-44ca-9f7e-27b19b953f2a</t>
  </si>
  <si>
    <t xml:space="preserve">995a1c48-6410-4cd3-8fcd-83ab147204f4</t>
  </si>
  <si>
    <t xml:space="preserve">99dedfca-7487-4c16-8dc5-6d6c1e5ba54e</t>
  </si>
  <si>
    <t xml:space="preserve">99fee4c2-c51a-4c80-9aaf-7c6640961d81</t>
  </si>
  <si>
    <t xml:space="preserve">9a2cc654-26c4-4365-a7b8-3cbdc8c08f53</t>
  </si>
  <si>
    <t xml:space="preserve">9a301486-bd57-4ec9-84a9-40e98b3508e7</t>
  </si>
  <si>
    <t xml:space="preserve">9a311ec0-797a-4680-ba19-cdddc166b6cf</t>
  </si>
  <si>
    <t xml:space="preserve">9a419ea7-a2c7-4a31-b169-c5a164bcf243</t>
  </si>
  <si>
    <t xml:space="preserve">9a476d6c-d6f6-459f-987f-a817f831710e</t>
  </si>
  <si>
    <t xml:space="preserve">9a85c415-0e10-4020-ba5f-da6c731325cd</t>
  </si>
  <si>
    <t xml:space="preserve">9aaf142f-58b3-46ef-8fe1-26136462eff2</t>
  </si>
  <si>
    <t xml:space="preserve">9afb6a38-0190-4c8f-a983-53182b1ba21e</t>
  </si>
  <si>
    <t xml:space="preserve">9b669c23-7778-48a8-b435-a60c0cde9f26</t>
  </si>
  <si>
    <t xml:space="preserve">9bcd008d-5759-4417-9e24-42070782b6da</t>
  </si>
  <si>
    <t xml:space="preserve">9c588847-aa2c-45e8-93b7-78cf719c0a93</t>
  </si>
  <si>
    <t xml:space="preserve">9c79dca4-8765-47f9-98d1-8a89e78d35d4</t>
  </si>
  <si>
    <t xml:space="preserve">9cc3cfe2-573d-455b-9667-b4008547e512</t>
  </si>
  <si>
    <t xml:space="preserve">9cdc4d38-95ba-4b89-a295-7099e003daf0</t>
  </si>
  <si>
    <t xml:space="preserve">9cdc8978-2f49-4119-acae-198d904aa6e9</t>
  </si>
  <si>
    <t xml:space="preserve">9d0adc3a-a55a-4148-9c1e-13805a415d05</t>
  </si>
  <si>
    <t xml:space="preserve">9d526f02-a263-4127-a331-d590aee34f54</t>
  </si>
  <si>
    <t xml:space="preserve">9d55c6e7-459b-436a-96ca-1ac6d2d22c14</t>
  </si>
  <si>
    <t xml:space="preserve">9da4e738-5160-4cfa-b89b-acaaf94deac7</t>
  </si>
  <si>
    <t xml:space="preserve">9dca0081-bc8f-480e-aa9f-18171df937c4</t>
  </si>
  <si>
    <t xml:space="preserve">9de1c2fe-97a0-4d83-b3ba-e510eea9cccd</t>
  </si>
  <si>
    <t xml:space="preserve">9e24cc36-c315-4a1b-9e37-61888764699b</t>
  </si>
  <si>
    <t xml:space="preserve">9e474a83-8469-41e9-a213-d566250ec70f</t>
  </si>
  <si>
    <t xml:space="preserve">9e697453-7838-47ed-a196-3f5176a3e4a1</t>
  </si>
  <si>
    <t xml:space="preserve">9ead6245-683a-41c6-b0d9-fae65be65d70</t>
  </si>
  <si>
    <t xml:space="preserve">9eb88fd7-0e28-47f8-ae65-7611dab6f402</t>
  </si>
  <si>
    <t xml:space="preserve">9f428803-367a-40c5-8dd2-4575eaca3ae9</t>
  </si>
  <si>
    <t xml:space="preserve">a06ad3e1-825c-45c2-8e91-c93609f5acdd</t>
  </si>
  <si>
    <t xml:space="preserve">a0a34d1b-3ce3-48d3-8a69-abf89087f152</t>
  </si>
  <si>
    <t xml:space="preserve">a1ba9ea5-11a7-49bd-878c-abd36e736a12</t>
  </si>
  <si>
    <t xml:space="preserve">a1fe5e85-064d-49d6-b3cb-3273628d6f86</t>
  </si>
  <si>
    <t xml:space="preserve">a21e8ac2-d8bc-420e-8cd8-ae8b4294198f</t>
  </si>
  <si>
    <t xml:space="preserve">a23f0008-9932-4096-b5ec-ef0a401e731b</t>
  </si>
  <si>
    <t xml:space="preserve">a2493bfd-7a9f-488c-a3fc-e4ec1944e7ab</t>
  </si>
  <si>
    <t xml:space="preserve">a263ac84-4914-4016-bc5a-51d6ad70d704</t>
  </si>
  <si>
    <t xml:space="preserve">a2c8836b-d53f-428c-ac08-069ff68acffa</t>
  </si>
  <si>
    <t xml:space="preserve">a2d50612-0ae3-44cb-b541-1e4eff8d2b52</t>
  </si>
  <si>
    <t xml:space="preserve">a2eba5b2-be82-4321-801f-e95f54b603bf</t>
  </si>
  <si>
    <t xml:space="preserve">a2f07f10-9ae4-44c2-9f3a-0f614bed7d48</t>
  </si>
  <si>
    <t xml:space="preserve">a35ed151-20d1-45a0-8aa6-7dea31d972c8</t>
  </si>
  <si>
    <t xml:space="preserve">a3c51f75-2f16-4a45-83fa-feb49819fde2</t>
  </si>
  <si>
    <t xml:space="preserve">a41444bb-89f4-4624-870f-877bf7b2e3c6</t>
  </si>
  <si>
    <t xml:space="preserve">a455b705-2007-46e5-a72a-e7b922fc3eb8</t>
  </si>
  <si>
    <t xml:space="preserve">a470dd4b-0c4f-4d40-86f4-52d736129463</t>
  </si>
  <si>
    <t xml:space="preserve">a4802735-179b-4d6a-93e7-91b7e418e88b</t>
  </si>
  <si>
    <t xml:space="preserve">a4bc1800-7f81-4089-8424-92a2eb964176</t>
  </si>
  <si>
    <t xml:space="preserve">a4d9e456-9f30-4f3b-a627-e150f58a3ece</t>
  </si>
  <si>
    <t xml:space="preserve">a506d892-b12c-4840-b595-b296c6b1a61f</t>
  </si>
  <si>
    <t xml:space="preserve">a5431832-5a5f-49f4-995d-a4d0b42a2b3a</t>
  </si>
  <si>
    <t xml:space="preserve">a58064cc-9dee-457a-9bf2-db28ec22de50</t>
  </si>
  <si>
    <t xml:space="preserve">a5ff10b3-8a7c-424a-b613-73f52051a982</t>
  </si>
  <si>
    <t xml:space="preserve">a62a0dd7-2e32-43a4-943b-84b35ecfacfa</t>
  </si>
  <si>
    <t xml:space="preserve">a62c1678-f4d4-40f9-ba1c-4289ba92feeb</t>
  </si>
  <si>
    <t xml:space="preserve">a652fd8e-277d-4550-b068-68a941ddc6d3</t>
  </si>
  <si>
    <t xml:space="preserve">a6548bf8-c38b-4587-acf8-60d370b16546</t>
  </si>
  <si>
    <t xml:space="preserve">a723e701-ec85-42c5-a5ed-c31e4e76b487</t>
  </si>
  <si>
    <t xml:space="preserve">a7347c2a-1132-4e8c-b6a0-99215a8de87e</t>
  </si>
  <si>
    <t xml:space="preserve">a7883368-2594-4066-90a6-433a3fd3cc1d</t>
  </si>
  <si>
    <t xml:space="preserve">a7f1201a-1a35-4d74-baca-e758a5a0f70d</t>
  </si>
  <si>
    <t xml:space="preserve">a81a94e6-810c-4fa2-836a-72c0c69b1110</t>
  </si>
  <si>
    <t xml:space="preserve">a83df86f-91ae-41d0-9eaa-bcfb82371370</t>
  </si>
  <si>
    <t xml:space="preserve">a8d4283d-600b-466a-b321-e9f29309d513</t>
  </si>
  <si>
    <t xml:space="preserve">a9498e0e-4f98-469b-b78b-14319ff44c5d</t>
  </si>
  <si>
    <t xml:space="preserve">aa5b6588-5e90-4b44-9302-370afff312be</t>
  </si>
  <si>
    <t xml:space="preserve">aac868d0-268b-4b37-ad60-7e17103449dc</t>
  </si>
  <si>
    <t xml:space="preserve">aad4349e-0ef2-47fc-8626-313a21154c3c</t>
  </si>
  <si>
    <t xml:space="preserve">ab4dd614-fba3-4ba0-b41d-41a9386f92e9</t>
  </si>
  <si>
    <t xml:space="preserve">ab6bb41a-3685-4aa8-a938-9867e8b17c91</t>
  </si>
  <si>
    <t xml:space="preserve">ab7e851c-d1f1-4273-814d-76a96b3fe516</t>
  </si>
  <si>
    <t xml:space="preserve">abde2aff-59bb-4d5c-9345-cb099ac55fc3</t>
  </si>
  <si>
    <t xml:space="preserve">ac0f050c-878c-43e0-966b-bb2bbd896368</t>
  </si>
  <si>
    <t xml:space="preserve">ac505041-59bc-4b18-8a17-da0b004f52d5</t>
  </si>
  <si>
    <t xml:space="preserve">ac7bcf91-4b54-46e0-a68b-2e504260f10f</t>
  </si>
  <si>
    <t xml:space="preserve">acd94e68-edc1-4b92-96b5-04c500b1a393</t>
  </si>
  <si>
    <t xml:space="preserve">aced3fda-5847-4f51-b510-d29c0ca09e10</t>
  </si>
  <si>
    <t xml:space="preserve">ad3ea4d8-36d4-4fe6-8cef-765bae4aa3b3</t>
  </si>
  <si>
    <t xml:space="preserve">adeb790d-014c-4c61-84c7-ccd82df8a5f3</t>
  </si>
  <si>
    <t xml:space="preserve">aed3a518-c96c-43d2-970a-9c601edfc952</t>
  </si>
  <si>
    <t xml:space="preserve">af710d61-6785-41ae-8f93-510b693691e5</t>
  </si>
  <si>
    <t xml:space="preserve">af95d12f-1305-46ba-b208-a6521fdfa19a</t>
  </si>
  <si>
    <t xml:space="preserve">afd51d3c-3db5-47ec-85c3-86918a4716e4</t>
  </si>
  <si>
    <t xml:space="preserve">afdf52a5-2213-4f1f-bcc8-08fbec8c289e</t>
  </si>
  <si>
    <t xml:space="preserve">aff34ca6-267a-4759-8d92-7587e1455d2e</t>
  </si>
  <si>
    <t xml:space="preserve">b06f7b8a-6c55-4b5c-9102-51a061cff606</t>
  </si>
  <si>
    <t xml:space="preserve">b08fe2c1-53bc-43b7-9855-5fcf5d5fdac7</t>
  </si>
  <si>
    <t xml:space="preserve">b0bf1c2d-ce18-4044-85fa-39b984dc1488</t>
  </si>
  <si>
    <t xml:space="preserve">b0eb32e3-2b8c-4e38-b12e-c418a8b93e85</t>
  </si>
  <si>
    <t xml:space="preserve">b12429ea-0140-4189-be62-a0fd9c78f0d3</t>
  </si>
  <si>
    <t xml:space="preserve">b14e7a07-bcec-4b51-b41d-e90414d28244</t>
  </si>
  <si>
    <t xml:space="preserve">b18fcd29-0c31-44f6-a32b-8ba1ca884315</t>
  </si>
  <si>
    <t xml:space="preserve">b1fcc39d-27ff-420a-86c3-7b03c2756127</t>
  </si>
  <si>
    <t xml:space="preserve">b21db63a-613a-4a86-b0c2-27c8e29229c3</t>
  </si>
  <si>
    <t xml:space="preserve">b22c2366-7f3e-4afc-8ef7-e6078c314ad8</t>
  </si>
  <si>
    <t xml:space="preserve">b27e3a18-6175-496a-be81-c8f229351ee7</t>
  </si>
  <si>
    <t xml:space="preserve">b2cdab17-beae-4255-9918-a99c6548f19a</t>
  </si>
  <si>
    <t xml:space="preserve">b2e98d2f-3878-4bef-a1fc-708073ba8ae4</t>
  </si>
  <si>
    <t xml:space="preserve">b36838fe-8221-422c-865d-1aa020035777</t>
  </si>
  <si>
    <t xml:space="preserve">b37488ea-2be5-41e0-ac74-6f8ab983b9c5</t>
  </si>
  <si>
    <t xml:space="preserve">b3805df0-5282-4d87-a325-c40a67a88fd1</t>
  </si>
  <si>
    <t xml:space="preserve">b46e5033-0b00-473e-a2e4-da6bd1fbf7ad</t>
  </si>
  <si>
    <t xml:space="preserve">b4e82f26-0655-4c0c-9047-a921ae0967b8</t>
  </si>
  <si>
    <t xml:space="preserve">b5100b18-1d77-46cc-973d-97bf56dea5ef</t>
  </si>
  <si>
    <t xml:space="preserve">b53827b9-dde6-46ca-bd69-62666ae4fcc9</t>
  </si>
  <si>
    <t xml:space="preserve">b595999b-0b72-4afc-895d-6f7bc7895ce9</t>
  </si>
  <si>
    <t xml:space="preserve">b5c1ebd9-9427-4a7d-a0f4-9db31f22938c</t>
  </si>
  <si>
    <t xml:space="preserve">b5de13d5-7628-4463-890f-816ae995005b</t>
  </si>
  <si>
    <t xml:space="preserve">b66f29dc-415a-4cf0-95f5-8a8ce238c191</t>
  </si>
  <si>
    <t xml:space="preserve">b698dce5-aa77-41b1-b16c-6b67bb9bc433</t>
  </si>
  <si>
    <t xml:space="preserve">b6a3c14a-11b2-46c5-b61e-51bfdd387d1a</t>
  </si>
  <si>
    <t xml:space="preserve">b6a75f8a-e8eb-4f80-9036-9eb11121f269</t>
  </si>
  <si>
    <t xml:space="preserve">b6af56bf-3987-437c-8243-b9b85f53457e</t>
  </si>
  <si>
    <t xml:space="preserve">b6afe59d-fbfb-431e-8123-4dc486317747</t>
  </si>
  <si>
    <t xml:space="preserve">b8637e22-6f28-4218-bf0f-42df79440d04</t>
  </si>
  <si>
    <t xml:space="preserve">b8a06ed9-023f-4b5b-a9b8-44d365fdfb01</t>
  </si>
  <si>
    <t xml:space="preserve">b8c476b8-c7ba-46bd-8f05-e640629cac71</t>
  </si>
  <si>
    <t xml:space="preserve">b8fe37ac-4ba9-463f-999b-1c8e50b9977a</t>
  </si>
  <si>
    <t xml:space="preserve">b9bfb4a0-87b9-4419-8ada-08a5bbe236c8</t>
  </si>
  <si>
    <t xml:space="preserve">b9f16999-6f4e-412e-ac39-3edd2c9e9f37</t>
  </si>
  <si>
    <t xml:space="preserve">ba29657e-39be-4044-abc2-c57376d90c89</t>
  </si>
  <si>
    <t xml:space="preserve">bacd5e6c-4074-44e2-a9c2-13c4454a1c9d</t>
  </si>
  <si>
    <t xml:space="preserve">bafe17b4-e389-42ea-abb5-af46d0636c2a</t>
  </si>
  <si>
    <t xml:space="preserve">baff4cab-2301-43f8-9237-cc194513fd7d</t>
  </si>
  <si>
    <t xml:space="preserve">bb1628cf-6115-4e8d-a824-df19aa11a638</t>
  </si>
  <si>
    <t xml:space="preserve">bb20ac3e-058e-4bfa-b311-39af6115eec1</t>
  </si>
  <si>
    <t xml:space="preserve">bb485e2c-3e2a-4254-885e-0b7578ecb0f8</t>
  </si>
  <si>
    <t xml:space="preserve">bb58dd6d-3433-4907-9e05-9268dc70a093</t>
  </si>
  <si>
    <t xml:space="preserve">bb596229-1b52-4925-b85c-3f17e12dbc29</t>
  </si>
  <si>
    <t xml:space="preserve">bb923060-8c62-43a2-84fe-d5f9477264f7</t>
  </si>
  <si>
    <t xml:space="preserve">bba795b4-d30e-484d-bfc5-6dcefdabb0be</t>
  </si>
  <si>
    <t xml:space="preserve">bbafda7f-bf83-48c1-8a02-bbd57be1d9b2</t>
  </si>
  <si>
    <t xml:space="preserve">bbd68c3e-e059-4d3f-b158-853a5e8545c2</t>
  </si>
  <si>
    <t xml:space="preserve">bc1ced5d-cdbd-4b2f-adcd-8a3fd59a7ddc</t>
  </si>
  <si>
    <t xml:space="preserve">bc418d8f-fa17-4c6d-bbcf-681443765ac6</t>
  </si>
  <si>
    <t xml:space="preserve">bc6a8e44-368b-408a-9886-44694e959f06</t>
  </si>
  <si>
    <t xml:space="preserve">bc8315ec-e377-449f-9626-512ad4f4b4cb</t>
  </si>
  <si>
    <t xml:space="preserve">bc8e3278-f1ac-4dad-b5bb-61842336c35c</t>
  </si>
  <si>
    <t xml:space="preserve">bcf8dbf5-df5c-4f11-91ce-4e22082c1de7</t>
  </si>
  <si>
    <t xml:space="preserve">bd266d02-633a-4cb4-86c9-2bbc3d53030a</t>
  </si>
  <si>
    <t xml:space="preserve">bd66623b-e1e2-419b-bb36-148d704601e5</t>
  </si>
  <si>
    <t xml:space="preserve">be0eeb61-508b-49e7-a199-ab2869fb6500</t>
  </si>
  <si>
    <t xml:space="preserve">be884ace-24e8-4560-a2ed-a8c8e4afaf12</t>
  </si>
  <si>
    <t xml:space="preserve">bf280d90-dcb7-4df0-a763-85829973e078</t>
  </si>
  <si>
    <t xml:space="preserve">bf3d487f-69f0-4125-9c98-3cdfcc54a788</t>
  </si>
  <si>
    <t xml:space="preserve">bf81955c-c3ad-4471-8f2f-68cc586d7ab5</t>
  </si>
  <si>
    <t xml:space="preserve">bf8c2815-c33d-4586-9d42-86ad385b2cc2</t>
  </si>
  <si>
    <t xml:space="preserve">bfb4e512-44c1-401d-aecd-c1cf8771e335</t>
  </si>
  <si>
    <t xml:space="preserve">bfb5799c-0632-4a80-8869-490e8b47b403</t>
  </si>
  <si>
    <t xml:space="preserve">c07ab716-a8ef-4171-adb3-a16419b7222a</t>
  </si>
  <si>
    <t xml:space="preserve">c083bc93-0dfa-4a0e-a7eb-5a9e3eeb5a76</t>
  </si>
  <si>
    <t xml:space="preserve">c08453c1-8f6d-4efc-90be-7d6142f9029c</t>
  </si>
  <si>
    <t xml:space="preserve">c12363e4-5509-4d1f-ad35-9154ece526fe</t>
  </si>
  <si>
    <t xml:space="preserve">c15f2c98-57aa-4b3b-bbfa-464849b7f655</t>
  </si>
  <si>
    <t xml:space="preserve">c16e8171-b61d-40e7-8a0a-40635e326838</t>
  </si>
  <si>
    <t xml:space="preserve">c2224376-3b8f-4d77-b838-70e94a4657fd</t>
  </si>
  <si>
    <t xml:space="preserve">c2398559-bffd-445f-8702-c7160250a9f9</t>
  </si>
  <si>
    <t xml:space="preserve">c24a0140-33b1-42b0-84e0-6f24cf3725b4</t>
  </si>
  <si>
    <t xml:space="preserve">c28d582c-0b62-45ae-9532-d3e8c0cad5b4</t>
  </si>
  <si>
    <t xml:space="preserve">c291279f-6bff-4a04-a881-1ec3098159dc</t>
  </si>
  <si>
    <t xml:space="preserve">c2969cf4-104b-438a-9ade-812cc0a2dc18</t>
  </si>
  <si>
    <t xml:space="preserve">c2abb908-1d8e-44eb-9512-d02f992aa1d7</t>
  </si>
  <si>
    <t xml:space="preserve">c2cf1c08-3e0a-4ea8-bfdb-467f6f91cd87</t>
  </si>
  <si>
    <t xml:space="preserve">c34964b5-55bb-4460-924d-d51d190a2638</t>
  </si>
  <si>
    <t xml:space="preserve">c39fecde-66c1-4e10-88f5-7eab5098dd36</t>
  </si>
  <si>
    <t xml:space="preserve">c3aee0a0-e066-4695-88ec-6f88074ed6eb</t>
  </si>
  <si>
    <t xml:space="preserve">c3bf63f9-6e11-4095-b9f4-a66f3a50731d</t>
  </si>
  <si>
    <t xml:space="preserve">c3d333c9-7b21-426f-ac63-17bcacddf5a5</t>
  </si>
  <si>
    <t xml:space="preserve">c3ff58e7-0850-457d-a377-52e7524fa06a</t>
  </si>
  <si>
    <t xml:space="preserve">c4686faf-88e1-4693-8d13-c439480bb29d</t>
  </si>
  <si>
    <t xml:space="preserve">c4a5e078-c077-48ec-881d-8dcdfc7267b5</t>
  </si>
  <si>
    <t xml:space="preserve">c4b8ba41-ed56-439a-90fb-e5695080b85a</t>
  </si>
  <si>
    <t xml:space="preserve">c4d33d31-579f-4dd8-88dd-95142271a8ba</t>
  </si>
  <si>
    <t xml:space="preserve">c6d81486-5f96-4bad-8273-a80ac39b6e98</t>
  </si>
  <si>
    <t xml:space="preserve">c71b56ac-3029-46ce-863d-ea8e8325a5e8</t>
  </si>
  <si>
    <t xml:space="preserve">c724d8c8-6530-478f-9288-69bd0850e5de</t>
  </si>
  <si>
    <t xml:space="preserve">c73139a2-8607-4665-82e4-55eb4649fd4c</t>
  </si>
  <si>
    <t xml:space="preserve">c7351bd9-b377-40cb-8565-818f6a5435b3</t>
  </si>
  <si>
    <t xml:space="preserve">c736feb4-e551-4552-88a3-348f17e84499</t>
  </si>
  <si>
    <t xml:space="preserve">c74ee6a5-22f8-4976-90bf-cc9abef08731</t>
  </si>
  <si>
    <t xml:space="preserve">c75ab32e-34c0-4dd4-9d9c-8dd17b37d234</t>
  </si>
  <si>
    <t xml:space="preserve">c76c6e90-6860-4f73-b5fc-bdacbab13cee</t>
  </si>
  <si>
    <t xml:space="preserve">c76e0e2f-4b8a-4d58-a729-b36635bda854</t>
  </si>
  <si>
    <t xml:space="preserve">c77b0d80-c2f9-40a9-812b-ce558329f9f2</t>
  </si>
  <si>
    <t xml:space="preserve">c81e65a9-0e52-4adf-a80a-3cb4e47e1e22</t>
  </si>
  <si>
    <t xml:space="preserve">c837138a-4980-4d63-bbb6-bc64f1f7b5ee</t>
  </si>
  <si>
    <t xml:space="preserve">c8ae83e9-b60b-425b-9038-8a003255b0eb</t>
  </si>
  <si>
    <t xml:space="preserve">c9170a3a-5df3-4ae9-8632-9d0144aa6aea</t>
  </si>
  <si>
    <t xml:space="preserve">c985af93-bcc3-4a60-9715-3c7be69c12ce</t>
  </si>
  <si>
    <t xml:space="preserve">c995a0a1-877b-4518-a9d0-3d9565df8fa6</t>
  </si>
  <si>
    <t xml:space="preserve">c9d9d86b-0668-4b90-87d7-4835807ea458</t>
  </si>
  <si>
    <t xml:space="preserve">ca4fe838-ef23-43e9-8321-9ee0352cc1d3</t>
  </si>
  <si>
    <t xml:space="preserve">ca535515-dfa7-4c8c-a5ac-c0afb6ae27ce</t>
  </si>
  <si>
    <t xml:space="preserve">caa7edc5-6b30-411c-bae3-33bd26c4ff3f</t>
  </si>
  <si>
    <t xml:space="preserve">cae8a554-f2ae-4443-866e-a3fbbf9c9050</t>
  </si>
  <si>
    <t xml:space="preserve">cb3f0912-6c44-4804-a533-9929e86f5e70</t>
  </si>
  <si>
    <t xml:space="preserve">cb56464c-959d-4ede-9107-02562e44d919</t>
  </si>
  <si>
    <t xml:space="preserve">cb71393a-6aca-45dd-8184-b7d3fdc7bdf2</t>
  </si>
  <si>
    <t xml:space="preserve">cb833e26-ddcd-424b-9814-3f5fd043e1fc</t>
  </si>
  <si>
    <t xml:space="preserve">cb83fbed-6547-4370-a7b0-fbc464d3b777</t>
  </si>
  <si>
    <t xml:space="preserve">cbaca95e-02ef-4e72-823a-c6ad73eba9bd</t>
  </si>
  <si>
    <t xml:space="preserve">cbd802d9-e059-44d8-bd80-29a5aadf86fa</t>
  </si>
  <si>
    <t xml:space="preserve">cc0a0c76-2322-4a19-a501-06d7eb24a999</t>
  </si>
  <si>
    <t xml:space="preserve">cc1db307-fcca-4b18-94f4-975eec335609</t>
  </si>
  <si>
    <t xml:space="preserve">cc2c99cf-e0ea-473f-8d83-55fbc080a21e</t>
  </si>
  <si>
    <t xml:space="preserve">cc36c360-7d31-439f-8eeb-4eac6e6f77f3</t>
  </si>
  <si>
    <t xml:space="preserve">ccdd1596-52ea-41e4-aae8-942a6e562c62</t>
  </si>
  <si>
    <t xml:space="preserve">cd48fccb-0405-4f4c-b1b5-ddaa99276375</t>
  </si>
  <si>
    <t xml:space="preserve">cd59fc11-82fa-4b64-bcd2-a3492ea163d4</t>
  </si>
  <si>
    <t xml:space="preserve">ce45f54c-a9e6-4e12-a630-b4aab7710cc6</t>
  </si>
  <si>
    <t xml:space="preserve">ce691811-9b2e-45d1-8bf2-1a3c626de8e5</t>
  </si>
  <si>
    <t xml:space="preserve">ceb09b1c-da85-47f6-8c22-e454acca73d3</t>
  </si>
  <si>
    <t xml:space="preserve">ced62b6f-444f-42f4-bdb6-cb315d3c84f3</t>
  </si>
  <si>
    <t xml:space="preserve">cf28f3a4-af95-40a4-bd78-4184ec18758b</t>
  </si>
  <si>
    <t xml:space="preserve">cf44a874-ea40-4aed-8914-660fc8f172b5</t>
  </si>
  <si>
    <t xml:space="preserve">cf9cba1b-33ce-42f2-bba2-4a2ed70e9797</t>
  </si>
  <si>
    <t xml:space="preserve">cf9d5a34-4a0b-4bc8-9914-08f3f50da96d</t>
  </si>
  <si>
    <t xml:space="preserve">cfb6753f-f097-4aec-8621-20cd21a211cc</t>
  </si>
  <si>
    <t xml:space="preserve">d024053e-72c8-4ffc-a44a-5f4d916183cd</t>
  </si>
  <si>
    <t xml:space="preserve">d03f3f8f-bcb3-4802-91f3-88c511c78758</t>
  </si>
  <si>
    <t xml:space="preserve">d18b9ea7-b223-412c-8c8a-34a57dd70a95</t>
  </si>
  <si>
    <t xml:space="preserve">d1cd3b35-2733-4b6c-a747-b4a27f589a3d</t>
  </si>
  <si>
    <t xml:space="preserve">d1d3731a-3814-40a6-aa8e-635621177576</t>
  </si>
  <si>
    <t xml:space="preserve">d1da570a-7c4e-4553-8ce6-31ed16f8c2e8</t>
  </si>
  <si>
    <t xml:space="preserve">d20c791f-aa02-496c-b7f9-53cb34aab248</t>
  </si>
  <si>
    <t xml:space="preserve">d231e4e5-3667-4a51-937a-34f050f38990</t>
  </si>
  <si>
    <t xml:space="preserve">d26718c1-043d-4b35-8cae-0141b653750b</t>
  </si>
  <si>
    <t xml:space="preserve">d2bf2c1f-bb4d-40fe-94a1-0fb50c5dc3e9</t>
  </si>
  <si>
    <t xml:space="preserve">d313de9f-0a9b-43da-acf3-3b09f9dc6aa9</t>
  </si>
  <si>
    <t xml:space="preserve">d32424bf-c930-4603-aa46-38f7b5ebca5d</t>
  </si>
  <si>
    <t xml:space="preserve">d39d417d-386e-4302-882f-246473874d9e</t>
  </si>
  <si>
    <t xml:space="preserve">d58ed5a2-017a-4b36-8613-7d5efe28c98c</t>
  </si>
  <si>
    <t xml:space="preserve">d59f0f5f-fd52-4d46-a618-ff22fd29efea</t>
  </si>
  <si>
    <t xml:space="preserve">d59f11da-7ef7-485e-bd08-35c068c5da4b</t>
  </si>
  <si>
    <t xml:space="preserve">d5c606f2-dc64-4fdc-a9c6-5615b8fa08bb</t>
  </si>
  <si>
    <t xml:space="preserve">d6034859-7f67-45cb-b479-8079c5717a6b</t>
  </si>
  <si>
    <t xml:space="preserve">d605b572-4ad5-4065-a845-8685439ebbd5</t>
  </si>
  <si>
    <t xml:space="preserve">d6920395-0d63-489e-a324-abac9f911a6e</t>
  </si>
  <si>
    <t xml:space="preserve">d7090896-638f-4fc2-b375-777c006848cf</t>
  </si>
  <si>
    <t xml:space="preserve">d7312f16-7a8f-4467-9ea8-fa2e9e0a54ce</t>
  </si>
  <si>
    <t xml:space="preserve">d81d5b4c-0b46-4ea7-bb2d-f209ad880248</t>
  </si>
  <si>
    <t xml:space="preserve">d8308c31-9dae-4a04-8b7f-8b933da5a3fb</t>
  </si>
  <si>
    <t xml:space="preserve">d8691856-a492-4ae6-bcdc-aeb53a9f84c2</t>
  </si>
  <si>
    <t xml:space="preserve">d93746f3-03f0-4aef-93e2-c8ded42e1161</t>
  </si>
  <si>
    <t xml:space="preserve">d9a010aa-d2d7-471b-81d1-f9ecd275ba61</t>
  </si>
  <si>
    <t xml:space="preserve">da24a47c-b0a0-40d3-874d-ac3395b93f07</t>
  </si>
  <si>
    <t xml:space="preserve">da30385f-4d89-44e9-a104-638cb8a5c28a</t>
  </si>
  <si>
    <t xml:space="preserve">da4defd1-4e44-4841-a7d7-fdae8961dbe7</t>
  </si>
  <si>
    <t xml:space="preserve">dad374a9-1ed8-4f53-a712-aec01166981c</t>
  </si>
  <si>
    <t xml:space="preserve">db221dc2-d57d-452c-9b14-ff3bb47600e4</t>
  </si>
  <si>
    <t xml:space="preserve">db698a3d-ea35-4bbd-92aa-38a8e4eec7ef</t>
  </si>
  <si>
    <t xml:space="preserve">db875f7e-4566-4191-b502-1f87c77969e4</t>
  </si>
  <si>
    <t xml:space="preserve">db9a0f9b-6283-4c43-9a30-e3e3a58d230e</t>
  </si>
  <si>
    <t xml:space="preserve">dbd5ece7-73dd-4b44-b24d-da2d827c4ae1</t>
  </si>
  <si>
    <t xml:space="preserve">dbd60c88-d249-4bae-b49b-9c702f109c1b</t>
  </si>
  <si>
    <t xml:space="preserve">dbe8e304-d37a-4883-8d61-b71a5d28a492</t>
  </si>
  <si>
    <t xml:space="preserve">dbf5b74b-66e4-4a76-9a08-474dbfe76030</t>
  </si>
  <si>
    <t xml:space="preserve">dc200ecf-05d4-4df1-ae40-373c2a2c88af</t>
  </si>
  <si>
    <t xml:space="preserve">dc3365dc-a1eb-46a0-aa48-74e6117e58ec</t>
  </si>
  <si>
    <t xml:space="preserve">dc34573a-3724-4507-b268-af36c9b96286</t>
  </si>
  <si>
    <t xml:space="preserve">dc37d81d-1304-4dc1-b116-73ff0e292a77</t>
  </si>
  <si>
    <t xml:space="preserve">dc882bd3-4454-4cd1-8c23-c192daa0702e</t>
  </si>
  <si>
    <t xml:space="preserve">dc88ce9b-976c-4c23-a95c-2591899eb6c6</t>
  </si>
  <si>
    <t xml:space="preserve">dc96d916-2ed6-4a9b-93b9-c9f09b7b527e</t>
  </si>
  <si>
    <t xml:space="preserve">dce2d2d7-d333-4a24-8cd0-e23dd2f959d8</t>
  </si>
  <si>
    <t xml:space="preserve">dd0241e4-3379-4256-9750-cdaba5de8f7c</t>
  </si>
  <si>
    <t xml:space="preserve">dd378399-a929-416f-8426-f502d8a50130</t>
  </si>
  <si>
    <t xml:space="preserve">dd3996b7-a49d-4c99-929a-0e4d4fbf3e3e</t>
  </si>
  <si>
    <t xml:space="preserve">dd8fae49-a8fc-4b44-9630-b36b055d2e57</t>
  </si>
  <si>
    <t xml:space="preserve">dea44c99-969b-4ab7-aaa5-756264dd6bae</t>
  </si>
  <si>
    <t xml:space="preserve">dedaf4bd-a671-4b22-b3b9-7f31c6b9e6b1</t>
  </si>
  <si>
    <t xml:space="preserve">df1be80f-aedd-4ba0-b633-9d16959d0825</t>
  </si>
  <si>
    <t xml:space="preserve">df530348-8685-463d-a7f3-46585d8a688f</t>
  </si>
  <si>
    <t xml:space="preserve">dfb7699c-c931-4717-a43d-c88614c62abd</t>
  </si>
  <si>
    <t xml:space="preserve">dfdc0fae-b189-42e3-a4dc-f9e99b665139</t>
  </si>
  <si>
    <t xml:space="preserve">e01d4a9f-30bf-4e68-89ae-85270bef54ed</t>
  </si>
  <si>
    <t xml:space="preserve">e028b541-fb92-469c-8c49-8cd0098ebf46</t>
  </si>
  <si>
    <t xml:space="preserve">e0312005-36ba-4cb4-ba71-6cf9662f7f39</t>
  </si>
  <si>
    <t xml:space="preserve">e0e6b95d-c32f-45f0-9438-0fc789001dec</t>
  </si>
  <si>
    <t xml:space="preserve">e15c6142-b8c2-491f-b393-f6d3615a2be1</t>
  </si>
  <si>
    <t xml:space="preserve">e187193f-1e88-410b-a0bd-b5f000f6284f</t>
  </si>
  <si>
    <t xml:space="preserve">e25a2938-1dd3-4c01-b951-d36aa5edfc02</t>
  </si>
  <si>
    <t xml:space="preserve">e2b6f30f-2311-4867-aea3-deecb3ebee35</t>
  </si>
  <si>
    <t xml:space="preserve">e34208f7-8a06-42f6-845f-2e5d5725121f</t>
  </si>
  <si>
    <t xml:space="preserve">e3cc8bb4-5df9-49f6-8630-e00b14b1b941</t>
  </si>
  <si>
    <t xml:space="preserve">e3d2dbc1-5dfb-4833-a3bf-61fb47421c7b</t>
  </si>
  <si>
    <t xml:space="preserve">e3dd44fb-24e7-45ac-a030-79b8839a49ab</t>
  </si>
  <si>
    <t xml:space="preserve">e418f7cf-27b3-4287-aad2-f338abae9e57</t>
  </si>
  <si>
    <t xml:space="preserve">e4468d34-7413-45c7-a5cb-2212858de01d</t>
  </si>
  <si>
    <t xml:space="preserve">e446b48c-6385-47d9-bd14-fbe27264e7b1</t>
  </si>
  <si>
    <t xml:space="preserve">e4b7ed77-dc71-4eb5-8d52-6b7fb2ca7ece</t>
  </si>
  <si>
    <t xml:space="preserve">e4ea5b81-9a67-4176-b79e-73917ae72260</t>
  </si>
  <si>
    <t xml:space="preserve">e658eaab-3bf5-472a-b7ad-d5c67bd0f850</t>
  </si>
  <si>
    <t xml:space="preserve">e68ff828-c710-4f27-b033-b8af33cb7828</t>
  </si>
  <si>
    <t xml:space="preserve">e6a93292-baa9-42a5-ac86-ed1235db3314</t>
  </si>
  <si>
    <t xml:space="preserve">e6c6cce2-1cf4-46c1-bf4a-576c0c931033</t>
  </si>
  <si>
    <t xml:space="preserve">e6fa76a4-dc02-42f0-a415-5937041c8e05</t>
  </si>
  <si>
    <t xml:space="preserve">e7246feb-ffac-4ae9-a029-db76c0cbf4e9</t>
  </si>
  <si>
    <t xml:space="preserve">e75a244c-2f0b-43dd-886c-3553db875fa3</t>
  </si>
  <si>
    <t xml:space="preserve">e78625ba-da88-407d-be2a-2307c65154d7</t>
  </si>
  <si>
    <t xml:space="preserve">e7aba1c8-51bc-4a1c-9385-b008fc3fcd62</t>
  </si>
  <si>
    <t xml:space="preserve">e7b0129f-1d1e-462a-a47d-8cb68cc6e93a</t>
  </si>
  <si>
    <t xml:space="preserve">e845205e-aa46-49e8-b1e2-3a52e3ac7723</t>
  </si>
  <si>
    <t xml:space="preserve">e86b80d2-330a-484f-a52c-2b924fd58b48</t>
  </si>
  <si>
    <t xml:space="preserve">e88283df-21ea-4b91-9b44-96aa7947303e</t>
  </si>
  <si>
    <t xml:space="preserve">e8bab33c-05d2-46c8-b281-079c14472c25</t>
  </si>
  <si>
    <t xml:space="preserve">e8bb0644-e7b7-496d-8e0e-099af9fcce2d</t>
  </si>
  <si>
    <t xml:space="preserve">e8c8556e-db66-4d4e-ab76-e7b2e091f983</t>
  </si>
  <si>
    <t xml:space="preserve">e8e322e1-c7a2-49d5-bc34-061102ad1f07</t>
  </si>
  <si>
    <t xml:space="preserve">e905903f-b4d2-43a8-bd3e-66059c230bc2</t>
  </si>
  <si>
    <t xml:space="preserve">e92544bc-b162-4b0f-bca9-cc5655ba582f</t>
  </si>
  <si>
    <t xml:space="preserve">e94fd311-2146-42d4-95fc-afbf8bd195e1</t>
  </si>
  <si>
    <t xml:space="preserve">e9916b5d-f3ad-4e13-851a-ba0c8dba4d00</t>
  </si>
  <si>
    <t xml:space="preserve">e9b4a7e9-5b4f-4fa2-a486-a0121b2a02e2</t>
  </si>
  <si>
    <t xml:space="preserve">e9c3ab30-871e-4e3b-9af3-882eed4ace20</t>
  </si>
  <si>
    <t xml:space="preserve">e9f0a907-be04-4bec-8c32-8b9639d2dd83</t>
  </si>
  <si>
    <t xml:space="preserve">ea05d95e-3098-4af2-b67d-d84819461866</t>
  </si>
  <si>
    <t xml:space="preserve">ea629ba5-8b4a-428b-be37-aea9093b785b</t>
  </si>
  <si>
    <t xml:space="preserve">ea81986c-cd14-47f4-8aea-0fcae0ecdb96</t>
  </si>
  <si>
    <t xml:space="preserve">eacfd73d-33ea-4850-92c2-1d37e079c9ef</t>
  </si>
  <si>
    <t xml:space="preserve">eba9a430-dee9-4bbc-a443-3151e108b99c</t>
  </si>
  <si>
    <t xml:space="preserve">ebbe447e-cdc6-48f7-9a64-d66b36b5b554</t>
  </si>
  <si>
    <t xml:space="preserve">ebf66e44-4edf-431b-8f92-6f999235dcd1</t>
  </si>
  <si>
    <t xml:space="preserve">ec025125-befb-47e7-9697-fa3ccca1fb78</t>
  </si>
  <si>
    <t xml:space="preserve">ec739c2e-6060-4b8c-afa0-a0a402f26455</t>
  </si>
  <si>
    <t xml:space="preserve">ec94dd99-9eb3-48d7-81f3-b71429f1ff54</t>
  </si>
  <si>
    <t xml:space="preserve">eca4f12b-214c-4f4c-b60a-8c487d50db9d</t>
  </si>
  <si>
    <t xml:space="preserve">ecab8f31-6547-4e29-b160-135b5bcf891c</t>
  </si>
  <si>
    <t xml:space="preserve">ecce8223-a27d-447c-a290-db958033e4cd</t>
  </si>
  <si>
    <t xml:space="preserve">ed220023-a22a-4795-bfe5-5ef193976718</t>
  </si>
  <si>
    <t xml:space="preserve">ed556421-8727-45dc-8304-f5b5b58ec1ab</t>
  </si>
  <si>
    <t xml:space="preserve">edbd2c50-c3c0-4f75-9745-0ea04f96198b</t>
  </si>
  <si>
    <t xml:space="preserve">ee829ab5-d363-4173-9fe8-6bf94e8f43cb</t>
  </si>
  <si>
    <t xml:space="preserve">eee0df4b-af44-4f12-b6ed-0c52cc184b82</t>
  </si>
  <si>
    <t xml:space="preserve">eeec92a8-0e3a-48b0-81e1-2db8e1a04dec</t>
  </si>
  <si>
    <t xml:space="preserve">ef0122a0-316d-4bd6-a4ad-1302ffcf2e3b</t>
  </si>
  <si>
    <t xml:space="preserve">ef215244-4758-4831-9916-243de5cdfe53</t>
  </si>
  <si>
    <t xml:space="preserve">ef54c943-4088-41e4-8103-702bf27d5dc3</t>
  </si>
  <si>
    <t xml:space="preserve">efad2c9f-8ab6-47eb-a99e-34c26824089a</t>
  </si>
  <si>
    <t xml:space="preserve">f059a991-da17-4198-9003-028f4ca4fe56</t>
  </si>
  <si>
    <t xml:space="preserve">f0e19d43-3649-422a-a2c5-3efca7ee38cd</t>
  </si>
  <si>
    <t xml:space="preserve">f0f9315c-dae7-4871-acc2-3b71bbff6052</t>
  </si>
  <si>
    <t xml:space="preserve">f10e5d10-de2b-4a10-a85f-bfadc1c203ff</t>
  </si>
  <si>
    <t xml:space="preserve">f118ad46-b5a1-4e1a-9b82-898193738925</t>
  </si>
  <si>
    <t xml:space="preserve">f11d162f-032d-4d53-bd3a-449ba5b8b5d5</t>
  </si>
  <si>
    <t xml:space="preserve">f13aebc0-e5a5-4886-9edf-07da506ab0b0</t>
  </si>
  <si>
    <t xml:space="preserve">f176304f-167b-416a-bd60-c123b1b5a20d</t>
  </si>
  <si>
    <t xml:space="preserve">f1f5f3b5-be8a-4c2e-b52d-b5573ad68c49</t>
  </si>
  <si>
    <t xml:space="preserve">f2a73b57-516c-46b2-bcc3-87ddd45c88d2</t>
  </si>
  <si>
    <t xml:space="preserve">f2fa172c-a9dd-4755-870f-02983a40d403</t>
  </si>
  <si>
    <t xml:space="preserve">f3145d20-1a36-4cda-afe0-27e4630828e5</t>
  </si>
  <si>
    <t xml:space="preserve">f365eae5-b1f7-49ce-b644-88ddce9d8e95</t>
  </si>
  <si>
    <t xml:space="preserve">f372f7a3-77d4-4cc2-81f0-8f78363777a0</t>
  </si>
  <si>
    <t xml:space="preserve">f4082389-bd98-45e5-b15d-6cff4b850308</t>
  </si>
  <si>
    <t xml:space="preserve">f462d54d-bb28-4971-9ee4-13955ae58f6e</t>
  </si>
  <si>
    <t xml:space="preserve">f47417ea-8790-47d2-8dac-ddb87d39a08c</t>
  </si>
  <si>
    <t xml:space="preserve">f4846edd-2a12-49ec-aee5-bf88fcbf2762</t>
  </si>
  <si>
    <t xml:space="preserve">f4dda7ab-51cd-415d-9220-236457978eaf</t>
  </si>
  <si>
    <t xml:space="preserve">f508b28c-f718-4c41-b1e9-c150c80014eb</t>
  </si>
  <si>
    <t xml:space="preserve">f52bf5ca-dfed-45f6-ba84-a813ad8daec3</t>
  </si>
  <si>
    <t xml:space="preserve">f5316696-c070-4a5b-90f1-e52a3bd9e846</t>
  </si>
  <si>
    <t xml:space="preserve">f6470afd-c7e6-4a58-b939-de95c0189578</t>
  </si>
  <si>
    <t xml:space="preserve">f6a5d2dc-80dc-4915-88fb-b26059d9869b</t>
  </si>
  <si>
    <t xml:space="preserve">f6b588bb-8157-4346-bf76-cf7323fee519</t>
  </si>
  <si>
    <t xml:space="preserve">f6f9ed19-b7bb-48a8-b4d9-fecc5ce3f5de</t>
  </si>
  <si>
    <t xml:space="preserve">f71e3f02-8672-4f65-b2af-d3cf5176f4fa</t>
  </si>
  <si>
    <t xml:space="preserve">f82014b0-4134-46f1-a687-cc10099bcdf8</t>
  </si>
  <si>
    <t xml:space="preserve">f82c684e-fbc0-45e5-888e-1c77b4247f3c</t>
  </si>
  <si>
    <t xml:space="preserve">f8a0d667-026d-4eca-b34e-651c4d83353c</t>
  </si>
  <si>
    <t xml:space="preserve">f8c61e26-9390-44e6-af04-0b98614bc37d</t>
  </si>
  <si>
    <t xml:space="preserve">f95a5591-4e9b-4533-b339-5dd5de87bca2</t>
  </si>
  <si>
    <t xml:space="preserve">f95ebeb3-b5fc-4ed9-a1a4-714506dbcbf1</t>
  </si>
  <si>
    <t xml:space="preserve">f96ed917-3272-421a-9739-945c9a112b51</t>
  </si>
  <si>
    <t xml:space="preserve">fa1b160b-9bb0-4e22-9d42-dcb3afb378bc</t>
  </si>
  <si>
    <t xml:space="preserve">fa617511-cb31-4f6f-bf01-94fbd21107c1</t>
  </si>
  <si>
    <t xml:space="preserve">fa6a39b3-cb3e-438b-84d3-f012759b7013</t>
  </si>
  <si>
    <t xml:space="preserve">fa746109-5686-4a01-b431-72f251e7bb08</t>
  </si>
  <si>
    <t xml:space="preserve">fa87b512-b128-409c-a580-7fba1d8a21fc</t>
  </si>
  <si>
    <t xml:space="preserve">fa9ff83a-6c85-4a24-9595-b7f4a655e735</t>
  </si>
  <si>
    <t xml:space="preserve">fad7a000-0c6a-4b3b-8711-29e5c05471a8</t>
  </si>
  <si>
    <t xml:space="preserve">fbb797ee-cbcc-4d54-b195-32b454b4920f</t>
  </si>
  <si>
    <t xml:space="preserve">fc260faa-c765-4fdb-9345-2e70b79af51b</t>
  </si>
  <si>
    <t xml:space="preserve">fc424bf4-eadc-4287-a7f5-634a499602e9</t>
  </si>
  <si>
    <t xml:space="preserve">fc843e03-1160-4eb4-92b3-e1c747045fce</t>
  </si>
  <si>
    <t xml:space="preserve">fc902f58-6741-439e-99f1-f0fdd12e716f</t>
  </si>
  <si>
    <t xml:space="preserve">fd486651-416d-4991-bc84-81fa74aeafe2</t>
  </si>
  <si>
    <t xml:space="preserve">fd52add7-765f-436f-b36f-1cd17a1dba99</t>
  </si>
  <si>
    <t xml:space="preserve">fd79f172-8157-4219-946e-251279a9aec8</t>
  </si>
  <si>
    <t xml:space="preserve">fdc520f3-c856-4e2d-8cfd-d9841f373cf5</t>
  </si>
  <si>
    <t xml:space="preserve">fdcb6888-9eb7-4d38-bc0b-4b848a203f92</t>
  </si>
  <si>
    <t xml:space="preserve">fdf32d38-289f-43f6-ba3f-d45bf1cc64e6</t>
  </si>
  <si>
    <t xml:space="preserve">fe449413-55b5-4424-9db6-5505e967f6da</t>
  </si>
  <si>
    <t xml:space="preserve">fe4cf594-4da5-467f-8336-a3f0a067c2fe</t>
  </si>
  <si>
    <t xml:space="preserve">fe52619c-9459-4801-b6df-424a4cb00b7e</t>
  </si>
  <si>
    <t xml:space="preserve">fe600285-f4dd-450d-89eb-afe3fca55a9f</t>
  </si>
  <si>
    <t xml:space="preserve">fed0057f-c4de-4e22-9279-adf2780043a2</t>
  </si>
  <si>
    <t xml:space="preserve">fee5cfc2-8486-473c-9231-a430f918684e</t>
  </si>
  <si>
    <t xml:space="preserve">ff6de3b3-30e9-406f-99f5-9e431bde1b43</t>
  </si>
  <si>
    <t xml:space="preserve">ff72cecf-65a9-4a89-9319-4d4e8383e9d0</t>
  </si>
  <si>
    <t xml:space="preserve">ff86b6c6-47d4-4756-993d-ba8b245ff039</t>
  </si>
  <si>
    <t xml:space="preserve">ffd56291-9de0-4441-b09b-7896880b7da5</t>
  </si>
  <si>
    <t xml:space="preserve">ffdd02af-18d5-4f36-93f8-e4e6851bb28f</t>
  </si>
  <si>
    <t xml:space="preserve">00098c95-9c17-4d84-8c0c-d97437805615</t>
  </si>
  <si>
    <t xml:space="preserve">0032631b-fb79-4384-886e-0508a0710076</t>
  </si>
  <si>
    <t xml:space="preserve">00759afd-c1db-4701-b462-7173e6bf7794</t>
  </si>
  <si>
    <t xml:space="preserve">012019ac-afa7-4fe0-b064-ae60bd36ea03</t>
  </si>
  <si>
    <t xml:space="preserve">018b5d8c-0cf0-4914-a2c1-e91700ab8650</t>
  </si>
  <si>
    <t xml:space="preserve">01a72c35-a911-4fa5-92eb-179533debeb2</t>
  </si>
  <si>
    <t xml:space="preserve">034486c5-afca-4ddf-8735-8471a8e5619d</t>
  </si>
  <si>
    <t xml:space="preserve">03834842-922c-441e-83b1-e99b439a4802</t>
  </si>
  <si>
    <t xml:space="preserve">03a75fd7-cd72-4051-9ee6-2af7667e8009</t>
  </si>
  <si>
    <t xml:space="preserve">03dca82b-f3f7-4a14-8511-4f0600201150</t>
  </si>
  <si>
    <t xml:space="preserve">0432e36d-01e1-484d-8427-1f116380895d</t>
  </si>
  <si>
    <t xml:space="preserve">04d0a61f-a58b-4ca1-b1f6-c4079e38b8bf</t>
  </si>
  <si>
    <t xml:space="preserve">0507ddb8-677a-4a9e-bb0c-c40447cf2842</t>
  </si>
  <si>
    <t xml:space="preserve">0532a734-5f0b-4466-990b-7babd0a8ae93</t>
  </si>
  <si>
    <t xml:space="preserve">055189fa-6203-4a99-ae59-433a5f2917ba</t>
  </si>
  <si>
    <t xml:space="preserve">0556e571-e7ad-46c1-903b-501cfdcdfe56</t>
  </si>
  <si>
    <t xml:space="preserve">05a80e7a-b3cf-40d1-8bc6-9f068a7013bf</t>
  </si>
  <si>
    <t xml:space="preserve">05b50941-344a-46bf-a555-4be697e2d0a6</t>
  </si>
  <si>
    <t xml:space="preserve">06178757-6a47-4ce2-a86c-e70194696b5d</t>
  </si>
  <si>
    <t xml:space="preserve">061adfac-9fb8-4259-ad6e-e1aa8cae887a</t>
  </si>
  <si>
    <t xml:space="preserve">06f0f1e0-9451-45ad-8bbd-0ffcb3da244d</t>
  </si>
  <si>
    <t xml:space="preserve">07084bf3-dbb4-45d5-bf86-ba4c038dfcfe</t>
  </si>
  <si>
    <t xml:space="preserve">07747c41-340c-454b-84e8-60e68df33fed</t>
  </si>
  <si>
    <t xml:space="preserve">07da7ef6-75a3-4e6d-9e72-701dab4bd1a8</t>
  </si>
  <si>
    <t xml:space="preserve">094bdd90-d654-4930-8e98-9fae9d906c82</t>
  </si>
  <si>
    <t xml:space="preserve">096313ca-ba81-428d-81f2-b96812633bd8</t>
  </si>
  <si>
    <t xml:space="preserve">09f66751-6ea8-492f-a82f-a5b4c69c8ed8</t>
  </si>
  <si>
    <t xml:space="preserve">0a1b0ccc-f94c-4ca2-84c1-c38a1e891638</t>
  </si>
  <si>
    <t xml:space="preserve">0b65069a-9e20-4627-adc1-6ae66286ade2</t>
  </si>
  <si>
    <t xml:space="preserve">0b950198-4aaf-4976-8124-185a3e5e00a6</t>
  </si>
  <si>
    <t xml:space="preserve">0c35d0cb-6519-4342-9682-e0eb9664c17f</t>
  </si>
  <si>
    <t xml:space="preserve">0c79369e-470b-41bb-8d9d-4bfb5b98a071</t>
  </si>
  <si>
    <t xml:space="preserve">0cbaeeec-0a8a-459d-8223-1a15a82b1aea</t>
  </si>
  <si>
    <t xml:space="preserve">0d13de58-766d-45cb-bced-9b5edebc39e2</t>
  </si>
  <si>
    <t xml:space="preserve">0d432042-6806-49b1-9f26-c4e244774a30</t>
  </si>
  <si>
    <t xml:space="preserve">0d4aa89f-697d-49dd-898a-c39efaeda6cb</t>
  </si>
  <si>
    <t xml:space="preserve">0d59c1ee-6ca2-48e4-b84e-f86cf1ea6bfd</t>
  </si>
  <si>
    <t xml:space="preserve">0db4c894-afd3-432b-b298-9bb092b8b584</t>
  </si>
  <si>
    <t xml:space="preserve">0dbf2070-f776-43c4-81c9-25589e00398e</t>
  </si>
  <si>
    <t xml:space="preserve">0e41e574-832b-4949-a160-7a1bf9e39a53</t>
  </si>
  <si>
    <t xml:space="preserve">0e472345-2b1a-4b14-9d35-fcb070d17b2f</t>
  </si>
  <si>
    <t xml:space="preserve">0ee63281-cc22-4078-bd7e-645ccc1c327e</t>
  </si>
  <si>
    <t xml:space="preserve">0efb135b-be0a-44eb-9832-a42cd6087cd6</t>
  </si>
  <si>
    <t xml:space="preserve">0f3abdaf-8c53-4b6e-b74b-922acf117f41</t>
  </si>
  <si>
    <t xml:space="preserve">0ff5d5ba-877f-4636-bfa1-fd77c0d333da</t>
  </si>
  <si>
    <t xml:space="preserve">10320df9-c44b-4ed1-9b63-dfe02613fd7c</t>
  </si>
  <si>
    <t xml:space="preserve">10ae4192-352e-41d2-b4ca-d249b8292174</t>
  </si>
  <si>
    <t xml:space="preserve">10bab500-b6c2-482a-9d9d-e55a8004183d</t>
  </si>
  <si>
    <t xml:space="preserve">12785fa1-aea7-4f3a-9dae-8c177f8584bf</t>
  </si>
  <si>
    <t xml:space="preserve">12c2c895-f440-46a0-af2b-8e61174aca25</t>
  </si>
  <si>
    <t xml:space="preserve">12d27ffe-df74-4d18-bc07-670a1d6307dd</t>
  </si>
  <si>
    <t xml:space="preserve">12d63a79-625f-4014-9585-571703ccd86b</t>
  </si>
  <si>
    <t xml:space="preserve">13043d73-25bd-4740-ab91-b34a395f8451</t>
  </si>
  <si>
    <t xml:space="preserve">1459a932-e514-4706-b6aa-680950b754dd</t>
  </si>
  <si>
    <t xml:space="preserve">14b7fd3d-fcb0-4e8c-a567-b81d723014a8</t>
  </si>
  <si>
    <t xml:space="preserve">15649f1b-f488-4aad-8aaf-e369b607c3e6</t>
  </si>
  <si>
    <t xml:space="preserve">165c2c8d-bcdc-41a1-bd2e-1954c61814dd</t>
  </si>
  <si>
    <t xml:space="preserve">16bee332-893d-4773-ad36-4f782acdc71e</t>
  </si>
  <si>
    <t xml:space="preserve">16f19afc-1b6b-449d-8091-484b4256fd93</t>
  </si>
  <si>
    <t xml:space="preserve">16f98121-94b2-44bf-acc1-5fa2a40d404b</t>
  </si>
  <si>
    <t xml:space="preserve">1768bb51-db4b-4f42-9929-b7a0e63b32b2</t>
  </si>
  <si>
    <t xml:space="preserve">184263d7-6b4e-4c2a-84a7-6b7384824981</t>
  </si>
  <si>
    <t xml:space="preserve">18452a21-a384-444e-ac0b-a77600d37c27</t>
  </si>
  <si>
    <t xml:space="preserve">18c07dd0-7905-49a0-bce9-f8baee4eab4b</t>
  </si>
  <si>
    <t xml:space="preserve">19150af3-308b-4149-838e-d414731ed17c</t>
  </si>
  <si>
    <t xml:space="preserve">191ceea7-efea-452a-8ee6-25f4e0b436f9</t>
  </si>
  <si>
    <t xml:space="preserve">1968f35c-b239-4d28-a323-15ec1778980a</t>
  </si>
  <si>
    <t xml:space="preserve">19db7020-37ed-4838-aa87-51686ee47b5f</t>
  </si>
  <si>
    <t xml:space="preserve">19f36ff3-fef6-4465-b27e-05fbabf0c7da</t>
  </si>
  <si>
    <t xml:space="preserve">1b8c4d2a-2755-40f7-8ddd-916204cc21e3</t>
  </si>
  <si>
    <t xml:space="preserve">1b9006d1-9767-4eaa-b5f9-d25fc6a05d59</t>
  </si>
  <si>
    <t xml:space="preserve">1ba6c50b-d61d-497c-9ac2-29ae4f7670de</t>
  </si>
  <si>
    <t xml:space="preserve">1bd49d83-6619-44cb-a605-4d2b1e01ff1e</t>
  </si>
  <si>
    <t xml:space="preserve">1c594827-40e7-4f9c-b210-ee1bdcdf4c0c</t>
  </si>
  <si>
    <t xml:space="preserve">1cc7f07b-ea32-4f4d-815d-d7a17152dd91</t>
  </si>
  <si>
    <t xml:space="preserve">1cf32da9-1f0b-47b7-9e59-e74e73970c15</t>
  </si>
  <si>
    <t xml:space="preserve">1cfd3c32-32fd-4e97-8a0b-4a92309bbc67</t>
  </si>
  <si>
    <t xml:space="preserve">1d08ab6c-ed67-4dc7-881f-7158ca17020b</t>
  </si>
  <si>
    <t xml:space="preserve">1d2b7140-f03c-4480-9811-467f22ac969c</t>
  </si>
  <si>
    <t xml:space="preserve">1d367d09-c4d9-4684-b4fd-85e95f715af3</t>
  </si>
  <si>
    <t xml:space="preserve">1dfd434d-5f4c-4748-ab76-128dee36a5ab</t>
  </si>
  <si>
    <t xml:space="preserve">1e5400a2-c7d6-4926-ab6b-7fa93b4ffbf2</t>
  </si>
  <si>
    <t xml:space="preserve">1e586e9d-464b-41f0-ac39-c76825b9696c</t>
  </si>
  <si>
    <t xml:space="preserve">1ea9a73c-db99-4500-8342-542a9a12360f</t>
  </si>
  <si>
    <t xml:space="preserve">1f0d2056-3eea-4f92-89e1-1c30921aae29</t>
  </si>
  <si>
    <t xml:space="preserve">1f26526a-2d21-420c-a7a8-fd590a9cf2ca</t>
  </si>
  <si>
    <t xml:space="preserve">1f60a86b-582a-4a2f-9135-c16d6d31face</t>
  </si>
  <si>
    <t xml:space="preserve">1f6700d7-7530-4c99-99fa-65f74f9ead3b</t>
  </si>
  <si>
    <t xml:space="preserve">1f68bc7b-c0f6-415b-a32e-6deb6ed6fbc7</t>
  </si>
  <si>
    <t xml:space="preserve">1fdf83e9-11d7-43ce-982e-789e1768381f</t>
  </si>
  <si>
    <t xml:space="preserve">1fe6af95-4f6a-473c-86dd-0da8fa537b0e</t>
  </si>
  <si>
    <t xml:space="preserve">206cf20d-19d5-419a-88e9-cc971d3728f3</t>
  </si>
  <si>
    <t xml:space="preserve">20dfbcd4-c14a-4453-8d4d-0e646f609db5</t>
  </si>
  <si>
    <t xml:space="preserve">21787e83-1d01-4707-b448-7300bc384738</t>
  </si>
  <si>
    <t xml:space="preserve">2197f150-4aec-43c4-80a0-a1eeb72be92c</t>
  </si>
  <si>
    <t xml:space="preserve">21b8bf05-6fcb-4b32-818f-6ac00a3e6710</t>
  </si>
  <si>
    <t xml:space="preserve">222bed17-2782-4a80-bc82-d3ece7194400</t>
  </si>
  <si>
    <t xml:space="preserve">222e567f-0f82-46e4-8ec3-9bad782de007</t>
  </si>
  <si>
    <t xml:space="preserve">224d5ee2-4772-42d8-a92c-c6e645c2c6c9</t>
  </si>
  <si>
    <t xml:space="preserve">22cb9f17-7155-4f14-9368-8b31c3e45dbb</t>
  </si>
  <si>
    <t xml:space="preserve">234535fb-4a3a-43e6-a66d-af7f8dc82c98</t>
  </si>
  <si>
    <t xml:space="preserve">234ced53-4e0b-48d9-a902-de16eef3fd18</t>
  </si>
  <si>
    <t xml:space="preserve">235d0670-0e29-4c84-8974-c8f8514af62e</t>
  </si>
  <si>
    <t xml:space="preserve">237e79e4-1f78-4aeb-b96c-46c31be36edc</t>
  </si>
  <si>
    <t xml:space="preserve">23ab0a76-2294-4f0c-9b77-1f8dcc139d83</t>
  </si>
  <si>
    <t xml:space="preserve">2448c7d7-31e5-480d-9f58-3695cb2c23b3</t>
  </si>
  <si>
    <t xml:space="preserve">24a17927-dc68-4c09-a2f5-7037dc761021</t>
  </si>
  <si>
    <t xml:space="preserve">256fa43e-f10b-4dc0-9edb-3d65645d0c2a</t>
  </si>
  <si>
    <t xml:space="preserve">25d41561-b4b3-4d04-9ada-4d7a15287e32</t>
  </si>
  <si>
    <t xml:space="preserve">25f60863-0c1b-4bd2-b284-8a038831d264</t>
  </si>
  <si>
    <t xml:space="preserve">25f8d824-c3be-49bd-8bb9-6c0c3d8fe200</t>
  </si>
  <si>
    <t xml:space="preserve">271a8f71-924f-461d-9d75-7546c0d0daca</t>
  </si>
  <si>
    <t xml:space="preserve">27862c99-938b-4612-b326-caaa32cf1ee9</t>
  </si>
  <si>
    <t xml:space="preserve">27ade7b1-827a-4786-acc0-59e3ce13b165</t>
  </si>
  <si>
    <t xml:space="preserve">28136539-f936-4556-847d-4d89b77c2be1</t>
  </si>
  <si>
    <t xml:space="preserve">283d886f-72d6-4d50-bf9e-466bb1d87815</t>
  </si>
  <si>
    <t xml:space="preserve">287cc0a6-ed43-4c87-a1d0-f7d58a913c62</t>
  </si>
  <si>
    <t xml:space="preserve">28a73c4b-300a-4f2f-a446-aa16bb4ae856</t>
  </si>
  <si>
    <t xml:space="preserve">28c4562f-7eab-4585-85d1-edf7ebda3089</t>
  </si>
  <si>
    <t xml:space="preserve">28fb6aa9-3609-496b-98c0-74c480a19502</t>
  </si>
  <si>
    <t xml:space="preserve">290bf0c6-e187-4844-9807-4567dfa1db2d</t>
  </si>
  <si>
    <t xml:space="preserve">29e2cab0-0431-4684-b1a3-e68677bfd7fd</t>
  </si>
  <si>
    <t xml:space="preserve">2a6770ff-f72a-4465-85eb-6d45355d1e7e</t>
  </si>
  <si>
    <t xml:space="preserve">2a9c3683-c40d-4d14-8376-c469f3e12ffd</t>
  </si>
  <si>
    <t xml:space="preserve">2ac54646-a38e-47d1-8890-5aaf4f3704ac</t>
  </si>
  <si>
    <t xml:space="preserve">2b1674a9-48fd-4fed-8675-68a0d91a39c1</t>
  </si>
  <si>
    <t xml:space="preserve">2b38c0bd-3c2b-4438-93f5-ea96e3f382e0</t>
  </si>
  <si>
    <t xml:space="preserve">2bb0d0ca-062d-4887-bef1-9d9de86dd3c3</t>
  </si>
  <si>
    <t xml:space="preserve">2bcdd28b-fdf4-46ae-a729-8ee899e6544c</t>
  </si>
  <si>
    <t xml:space="preserve">2c150bed-8242-483c-9da6-a12ab17bcaef</t>
  </si>
  <si>
    <t xml:space="preserve">2c2c0297-84c4-4d20-aa0a-dbe028a20b6c</t>
  </si>
  <si>
    <t xml:space="preserve">2d03ddd5-31ac-4339-abdf-a77f71ec2ae8</t>
  </si>
  <si>
    <t xml:space="preserve">2d3571ab-f8f6-4eaf-a1a6-00432a5faea1</t>
  </si>
  <si>
    <t xml:space="preserve">2dd3884e-e778-447e-bf38-78dd1c29c526</t>
  </si>
  <si>
    <t xml:space="preserve">2dd72afc-55ac-4e6e-b443-533a6efc3ab7</t>
  </si>
  <si>
    <t xml:space="preserve">2de6a282-e370-4839-b52d-a806a54bfd9d</t>
  </si>
  <si>
    <t xml:space="preserve">2e000af6-b2b2-4af5-b69b-e83300e2b563</t>
  </si>
  <si>
    <t xml:space="preserve">2e7ae9d6-a9bc-4286-829a-86a5fe9362ff</t>
  </si>
  <si>
    <t xml:space="preserve">2e849b16-b41c-4f38-aebc-c997d4e57c44</t>
  </si>
  <si>
    <t xml:space="preserve">2ea62eba-f0e6-4252-a352-babb4b814502</t>
  </si>
  <si>
    <t xml:space="preserve">2ef0e98f-4366-4bca-8139-c8f67b0a0d80</t>
  </si>
  <si>
    <t xml:space="preserve">2f53962a-c920-4197-affc-8158b39d1755</t>
  </si>
  <si>
    <t xml:space="preserve">2fb2bebe-804b-41ca-a300-742f898db1d4</t>
  </si>
  <si>
    <t xml:space="preserve">309e3d28-ad6d-4bb5-a3b0-3d4dbcb5cb7c</t>
  </si>
  <si>
    <t xml:space="preserve">30a7b029-8d11-4063-9950-2a3ea94b5b7b</t>
  </si>
  <si>
    <t xml:space="preserve">316da244-b3eb-4df7-8df4-ce6a61ebe982</t>
  </si>
  <si>
    <t xml:space="preserve">31c46cd6-cf43-4c80-b0d1-68b8dd9ca95c</t>
  </si>
  <si>
    <t xml:space="preserve">32d54bad-81a0-424b-9f0c-de6359c577a1</t>
  </si>
  <si>
    <t xml:space="preserve">32e87949-9026-4dde-b468-d36f916a5152</t>
  </si>
  <si>
    <t xml:space="preserve">32ec6748-f42c-4bfc-b0cf-8b5ede1cb86b</t>
  </si>
  <si>
    <t xml:space="preserve">330bd927-8b9c-46ce-a17e-8ecf6bfe4ea9</t>
  </si>
  <si>
    <t xml:space="preserve">330dc05b-0e91-4089-82a4-6688f5f10c05</t>
  </si>
  <si>
    <t xml:space="preserve">33fb9a11-85f7-4313-b202-a64448cfdca9</t>
  </si>
  <si>
    <t xml:space="preserve">343ab8ad-3516-4b9d-97d2-fb584ebc5fff</t>
  </si>
  <si>
    <t xml:space="preserve">345b135a-6275-4726-b86d-18dc39b8ab2e</t>
  </si>
  <si>
    <t xml:space="preserve">350a8e81-cbd0-405f-a994-ef392ffd87c3</t>
  </si>
  <si>
    <t xml:space="preserve">3528dd46-100c-495c-bf59-6894b4c32633</t>
  </si>
  <si>
    <t xml:space="preserve">36dbe48b-8e1c-49df-920f-af2ee7f4487f</t>
  </si>
  <si>
    <t xml:space="preserve">37000e6d-f1cf-4186-a6c1-f74ee4a31212</t>
  </si>
  <si>
    <t xml:space="preserve">373aeb69-3cd7-4d0e-9240-1a975fc8e6e6</t>
  </si>
  <si>
    <t xml:space="preserve">3792c9bf-d56e-4160-83e5-9a61ac39e066</t>
  </si>
  <si>
    <t xml:space="preserve">38552c43-2e6c-4086-947b-4e8355b72d2d</t>
  </si>
  <si>
    <t xml:space="preserve">38575234-44a5-4d9f-8d56-3c1c73f14669</t>
  </si>
  <si>
    <t xml:space="preserve">38aa1d8d-16f2-486c-ab61-bc7e3ffa6e71</t>
  </si>
  <si>
    <t xml:space="preserve">39b464d5-3dbd-4b77-9b5c-ac3cfbea9e8d</t>
  </si>
  <si>
    <t xml:space="preserve">3a161f28-9b04-469a-b5b3-2995cebc2798</t>
  </si>
  <si>
    <t xml:space="preserve">3a75bbcc-a8fa-4ab6-bfb3-90cd25657991</t>
  </si>
  <si>
    <t xml:space="preserve">3a795e7f-22df-4780-9b69-d8046d5831c3</t>
  </si>
  <si>
    <t xml:space="preserve">3a7cfb95-c322-4fe5-afaf-352c664549e9</t>
  </si>
  <si>
    <t xml:space="preserve">3ab12965-8b17-4c07-9ddf-ad27bc3a4733</t>
  </si>
  <si>
    <t xml:space="preserve">3adcb703-39d9-4c48-9677-bbdeb9667f7f</t>
  </si>
  <si>
    <t xml:space="preserve">3b4e7208-f246-4a89-863e-f750cab8666a</t>
  </si>
  <si>
    <t xml:space="preserve">3b90c7d0-9a75-472a-91a1-c7c7e1b18b5b</t>
  </si>
  <si>
    <t xml:space="preserve">3bb95740-bde6-458e-8683-41489dadddab</t>
  </si>
  <si>
    <t xml:space="preserve">3bdb4ec8-6241-4dbd-a062-7c3e01bd8e5e</t>
  </si>
  <si>
    <t xml:space="preserve">3c360540-9f20-4bc6-a9c0-9ca98b279418</t>
  </si>
  <si>
    <t xml:space="preserve">3c8260f3-6bf4-47c7-8188-8c79823545eb</t>
  </si>
  <si>
    <t xml:space="preserve">3c87ae73-a694-49a3-ab43-617b29649c2d</t>
  </si>
  <si>
    <t xml:space="preserve">3c97546d-ae66-4182-bb04-a62ff4fe926a</t>
  </si>
  <si>
    <t xml:space="preserve">3d1b4449-7e14-44d6-a48a-50eac0663a5d</t>
  </si>
  <si>
    <t xml:space="preserve">3d9ceca8-c08a-44f5-8ba7-8ce623349243</t>
  </si>
  <si>
    <t xml:space="preserve">3dfc8e8b-d9e5-442d-9798-8afcbe0b251e</t>
  </si>
  <si>
    <t xml:space="preserve">3ebb4dbf-7620-4c19-8454-b01c28ffa5fe</t>
  </si>
  <si>
    <t xml:space="preserve">3fd9c66c-fcae-48dd-be6a-f8a3638e47c2</t>
  </si>
  <si>
    <t xml:space="preserve">40567c09-2eef-4d5c-b11d-9f9f3361e6c0</t>
  </si>
  <si>
    <t xml:space="preserve">408e4147-8357-4aca-9496-5e77e9e79723</t>
  </si>
  <si>
    <t xml:space="preserve">40a62d30-b6ed-40c6-8c04-babd6bc727d5</t>
  </si>
  <si>
    <t xml:space="preserve">40f07bce-6d44-40bf-8bdd-3af3f14ab1cd</t>
  </si>
  <si>
    <t xml:space="preserve">411645e2-4031-4e03-915b-681a8b975e11</t>
  </si>
  <si>
    <t xml:space="preserve">41bdb876-e54c-44ec-a7d4-cfbb49135d36</t>
  </si>
  <si>
    <t xml:space="preserve">41e5cf7b-df5f-4f1b-af3d-aed542008398</t>
  </si>
  <si>
    <t xml:space="preserve">41e71c6e-acdc-4ff2-ac6d-be9b144f126c</t>
  </si>
  <si>
    <t xml:space="preserve">4228b5ee-6d5d-4108-9073-080a869bc273</t>
  </si>
  <si>
    <t xml:space="preserve">426155a9-585d-4da2-abc9-2c35750408e7</t>
  </si>
  <si>
    <t xml:space="preserve">428a08de-9d2a-4596-af9d-df19e474a598</t>
  </si>
  <si>
    <t xml:space="preserve">42c5d089-a3cd-44e8-8e8d-8f9e74fbc901</t>
  </si>
  <si>
    <t xml:space="preserve">42faf363-7487-4d23-8984-23fbecd19c28</t>
  </si>
  <si>
    <t xml:space="preserve">4342232d-4562-4b73-9dbc-29808c1add94</t>
  </si>
  <si>
    <t xml:space="preserve">434558cb-b55d-48a5-b273-8b1a62568e11</t>
  </si>
  <si>
    <t xml:space="preserve">469a7df1-a168-4b40-af79-1f5e6ded9c13</t>
  </si>
  <si>
    <t xml:space="preserve">4746fa3b-550a-44b9-a83c-bac2a3e23954</t>
  </si>
  <si>
    <t xml:space="preserve">476da94a-a430-4337-84da-39ce0ea27d21</t>
  </si>
  <si>
    <t xml:space="preserve">4771d893-2262-4839-9558-ddd673d038b6</t>
  </si>
  <si>
    <t xml:space="preserve">488c3dda-0f7f-42ab-93c1-dfa15bfad03d</t>
  </si>
  <si>
    <t xml:space="preserve">4b6ba3cd-e3a3-42ca-8840-fdf0df77365f</t>
  </si>
  <si>
    <t xml:space="preserve">4c7c951e-7a05-4d78-90a4-06ed764fc52e</t>
  </si>
  <si>
    <t xml:space="preserve">4ccc5843-80eb-4210-95da-75ed88945fb2</t>
  </si>
  <si>
    <t xml:space="preserve">4cd478ac-06e0-416b-b741-167f544b6f2e</t>
  </si>
  <si>
    <t xml:space="preserve">4d1a07b6-a5af-4034-a197-b38a27e244c9</t>
  </si>
  <si>
    <t xml:space="preserve">4d1e09d8-c808-42cc-bdb9-b89cf8c8a571</t>
  </si>
  <si>
    <t xml:space="preserve">4d36e333-dc80-424d-997b-d612ebe7aae3</t>
  </si>
  <si>
    <t xml:space="preserve">4d97696d-d620-4764-908b-3113e4258d39</t>
  </si>
  <si>
    <t xml:space="preserve">4dbcf565-5d79-4350-a997-0d5fb5e30304</t>
  </si>
  <si>
    <t xml:space="preserve">4dc8d134-33a4-4f19-99a5-83876be5c943</t>
  </si>
  <si>
    <t xml:space="preserve">4e11fead-63b6-4248-9ed1-aed65d76679e</t>
  </si>
  <si>
    <t xml:space="preserve">4f0f4322-5824-45ab-93af-a7f1edabd00a</t>
  </si>
  <si>
    <t xml:space="preserve">4f919f08-4d61-48fd-85b1-689fb16a40b9</t>
  </si>
  <si>
    <t xml:space="preserve">5023352b-7802-4f0a-afb3-e506e0662669</t>
  </si>
  <si>
    <t xml:space="preserve">50398841-c0f9-4a49-83ae-72bfb6201ca6</t>
  </si>
  <si>
    <t xml:space="preserve">5105fc95-1fff-4921-83ec-3f916a894ed3</t>
  </si>
  <si>
    <t xml:space="preserve">5130f666-7451-46cb-8a63-034034922d7b</t>
  </si>
  <si>
    <t xml:space="preserve">51397871-948c-4ab9-91d3-0c7c94bcdb39</t>
  </si>
  <si>
    <t xml:space="preserve">5151be1f-2a00-4db4-a3d4-d343ab7e2c74</t>
  </si>
  <si>
    <t xml:space="preserve">5190c940-bf83-40a3-9af5-07a5e3c9aca9</t>
  </si>
  <si>
    <t xml:space="preserve">51ddc5a9-aac0-4e29-a347-27867fbd6dda</t>
  </si>
  <si>
    <t xml:space="preserve">523ca420-dc57-4cfa-b878-9026b482a01b</t>
  </si>
  <si>
    <t xml:space="preserve">525f7fe5-df86-4734-a1ae-e1b37dc080b3</t>
  </si>
  <si>
    <t xml:space="preserve">529908eb-f45b-432a-84d4-b7a132a6b69e</t>
  </si>
  <si>
    <t xml:space="preserve">5320ad93-5abe-41ea-9d99-1d2e76de061a</t>
  </si>
  <si>
    <t xml:space="preserve">5339d5c3-df2d-4489-8d7e-3c5d5bfc0e15</t>
  </si>
  <si>
    <t xml:space="preserve">5347a7f9-4526-4cd0-aabc-566e6655cea3</t>
  </si>
  <si>
    <t xml:space="preserve">5391010d-5b55-48cf-82c6-e23624898abf</t>
  </si>
  <si>
    <t xml:space="preserve">53b3288e-6d8e-4f6a-a5e0-5e6b0171036c</t>
  </si>
  <si>
    <t xml:space="preserve">540f8da5-50c2-41d3-baf7-0d5abf987a88</t>
  </si>
  <si>
    <t xml:space="preserve">542d68a1-2100-4918-a425-c4a8fc4c23db</t>
  </si>
  <si>
    <t xml:space="preserve">54309e0e-7bb0-4228-a1ab-a9d97f5d9be3</t>
  </si>
  <si>
    <t xml:space="preserve">55e2b574-2441-43ce-86e6-5426f04f59d0</t>
  </si>
  <si>
    <t xml:space="preserve">5873a28d-f99d-4e10-81a5-a1fb4286acc2</t>
  </si>
  <si>
    <t xml:space="preserve">58fec09f-1254-4121-95b4-cdc645f01f5e</t>
  </si>
  <si>
    <t xml:space="preserve">5913b448-c098-4137-8181-4c6d93cdfcb3</t>
  </si>
  <si>
    <t xml:space="preserve">59263fb9-930c-4e16-8824-b26adfb3ce7e</t>
  </si>
  <si>
    <t xml:space="preserve">594dec25-740a-4b9d-9fac-05445259baed</t>
  </si>
  <si>
    <t xml:space="preserve">596026ee-b065-4549-ac02-857432b868b5</t>
  </si>
  <si>
    <t xml:space="preserve">59f0dc68-5d06-4ed5-8389-6763340ddcac</t>
  </si>
  <si>
    <t xml:space="preserve">5a03d09f-94fe-45f8-83b1-69d40367813a</t>
  </si>
  <si>
    <t xml:space="preserve">5a5f8346-a92d-4fb7-a0d0-08f14a99b685</t>
  </si>
  <si>
    <t xml:space="preserve">5a82e13c-00cf-4d71-b5bd-3236def75ede</t>
  </si>
  <si>
    <t xml:space="preserve">5acbf7cf-3c3d-4e5c-82eb-34d64a857f21</t>
  </si>
  <si>
    <t xml:space="preserve">5ad37526-7448-4597-9de7-3a088e2160e9</t>
  </si>
  <si>
    <t xml:space="preserve">5b4df71c-ab70-4b47-a399-78a6e7a81a45</t>
  </si>
  <si>
    <t xml:space="preserve">5b6ee44c-d430-4ca0-b7b3-38b0c7d9d6f5</t>
  </si>
  <si>
    <t xml:space="preserve">5b729171-637a-4b23-9cb6-0a8a749bfde1</t>
  </si>
  <si>
    <t xml:space="preserve">5bb08ab8-c279-48e0-9e0e-e20362ad0a92</t>
  </si>
  <si>
    <t xml:space="preserve">5c176709-8ecf-4941-b5ff-cafa4ace753c</t>
  </si>
  <si>
    <t xml:space="preserve">5c5ccc1b-a9d7-4a9d-a600-b20b3545b29d</t>
  </si>
  <si>
    <t xml:space="preserve">5d3fc0e4-6d1f-439d-bd1e-93290ffaf0f9</t>
  </si>
  <si>
    <t xml:space="preserve">5d47974c-ea82-4df7-9809-0af0684eb6ce</t>
  </si>
  <si>
    <t xml:space="preserve">5e02b9d3-2e38-447c-9b43-82da2f0f0727</t>
  </si>
  <si>
    <t xml:space="preserve">5e50d186-d84d-407b-9edc-7d345d04705e</t>
  </si>
  <si>
    <t xml:space="preserve">5e9aa51d-281e-4dc8-8022-2bb027dbda1c</t>
  </si>
  <si>
    <t xml:space="preserve">5f5bbfb9-3ac6-4301-8333-ccaaf4391f13</t>
  </si>
  <si>
    <t xml:space="preserve">5f882278-599d-440e-a2ea-2125ac6f1730</t>
  </si>
  <si>
    <t xml:space="preserve">5fa3076c-05c8-4c88-9432-b0916d7cb610</t>
  </si>
  <si>
    <t xml:space="preserve">5fd01b80-c1aa-43b7-88f6-5e43383a16f0</t>
  </si>
  <si>
    <t xml:space="preserve">60588c1a-6cd2-4677-a12a-b723abc6b25d</t>
  </si>
  <si>
    <t xml:space="preserve">6059590e-1472-4283-87ea-8d5f197a078d</t>
  </si>
  <si>
    <t xml:space="preserve">608e3844-c445-4bb3-ace7-54283476e4b8</t>
  </si>
  <si>
    <t xml:space="preserve">60dee727-fab1-4fa1-b273-521657b4546f</t>
  </si>
  <si>
    <t xml:space="preserve">61490f6b-aa52-4619-a15e-9431a4a8d091</t>
  </si>
  <si>
    <t xml:space="preserve">61a67408-37cb-42d4-ac70-afa9759eda4e</t>
  </si>
  <si>
    <t xml:space="preserve">62737dc7-fce2-4e66-85d8-63ad7a2c0651</t>
  </si>
  <si>
    <t xml:space="preserve">62d2e561-8a43-41f0-87b0-ebc32385f6ef</t>
  </si>
  <si>
    <t xml:space="preserve">62e50651-44e0-4473-9853-3e27edcbfe1b</t>
  </si>
  <si>
    <t xml:space="preserve">630f343d-85c6-46a6-87e9-4a0ffed89e16</t>
  </si>
  <si>
    <t xml:space="preserve">6375666a-9c82-4616-ba7b-db932cfdacca</t>
  </si>
  <si>
    <t xml:space="preserve">63a6b9e8-51d8-4e6e-a996-aa4119539443</t>
  </si>
  <si>
    <t xml:space="preserve">6447a12b-caaa-4e73-b70e-e0b493f31b88</t>
  </si>
  <si>
    <t xml:space="preserve">644a7fa5-cc5f-4171-9c1e-8a7fc83df106</t>
  </si>
  <si>
    <t xml:space="preserve">64d59e80-a105-4286-9a39-f77edb1e5104</t>
  </si>
  <si>
    <t xml:space="preserve">655d679f-16b8-4bb3-9a34-8025275e647a</t>
  </si>
  <si>
    <t xml:space="preserve">659da4e7-b636-4699-aa24-f82810019fd5</t>
  </si>
  <si>
    <t xml:space="preserve">659fc046-acc4-46b9-aa35-bea28531746a</t>
  </si>
  <si>
    <t xml:space="preserve">662e7d52-69d2-4a2f-bb7c-58dc84edc0c3</t>
  </si>
  <si>
    <t xml:space="preserve">670ba969-3971-40bc-ac86-9786c76c2be7</t>
  </si>
  <si>
    <t xml:space="preserve">6743ce47-0e4d-47ce-81fa-30c922bb82f3</t>
  </si>
  <si>
    <t xml:space="preserve">67a76909-d8bb-401c-adbf-e2f6bdca1f46</t>
  </si>
  <si>
    <t xml:space="preserve">67a79729-f3ad-414e-a783-0e2b021fd78e</t>
  </si>
  <si>
    <t xml:space="preserve">67cc04b8-b217-432f-8cc8-d7bdb828ebf1</t>
  </si>
  <si>
    <t xml:space="preserve">68c85dd5-8ed6-456a-a5fe-3f459b7d1559</t>
  </si>
  <si>
    <t xml:space="preserve">697b3bde-2374-47e4-9c32-6cb9d5c6bdc7</t>
  </si>
  <si>
    <t xml:space="preserve">69aa91c8-f017-4fd6-89f4-7716f654ff92</t>
  </si>
  <si>
    <t xml:space="preserve">69c382e2-925b-4ce5-96a1-b55a7090fd2f</t>
  </si>
  <si>
    <t xml:space="preserve">6a3c52a2-ee82-4ee0-b982-c6814d9b9946</t>
  </si>
  <si>
    <t xml:space="preserve">6a5228ec-0ac5-4b4a-bf19-f7c677c3ff7f</t>
  </si>
  <si>
    <t xml:space="preserve">6ab45802-4312-4bbc-9fc6-677b355d3893</t>
  </si>
  <si>
    <t xml:space="preserve">6ac3b42e-b24a-435b-84f3-bac67a68af80</t>
  </si>
  <si>
    <t xml:space="preserve">6b132d58-5a4a-4889-9711-19f7189ac277</t>
  </si>
  <si>
    <t xml:space="preserve">6b3154cc-b4bc-476e-b82e-518bff5e42ca</t>
  </si>
  <si>
    <t xml:space="preserve">6bb83b7c-5011-44d9-8a55-ea0b1599b5f3</t>
  </si>
  <si>
    <t xml:space="preserve">6bd1c364-4615-494e-aefd-f9682a7514e1</t>
  </si>
  <si>
    <t xml:space="preserve">6bdf0e62-d88e-4181-be51-5843d1e3900f</t>
  </si>
  <si>
    <t xml:space="preserve">6c492a83-319a-4884-980f-984f7e9ce386</t>
  </si>
  <si>
    <t xml:space="preserve">6c88495d-d7a4-489d-9ecc-5c3ee42d6738</t>
  </si>
  <si>
    <t xml:space="preserve">6cd8fa51-4c3b-406f-ae35-5903c69039bc</t>
  </si>
  <si>
    <t xml:space="preserve">6cda08f4-6ec0-4d5b-ac34-f7b3af73771e</t>
  </si>
  <si>
    <t xml:space="preserve">6cf0c81f-747d-4236-959d-a72cb9c9decd</t>
  </si>
  <si>
    <t xml:space="preserve">6db4b2ae-42c4-4753-9e35-c305856b85c5</t>
  </si>
  <si>
    <t xml:space="preserve">6e28d00f-42b8-449f-b218-d2ac3641fd05</t>
  </si>
  <si>
    <t xml:space="preserve">6e68eabe-b18e-4646-a6e9-7bf7a275ce07</t>
  </si>
  <si>
    <t xml:space="preserve">6e7d0416-7348-4c6a-9602-dbface7f3b92</t>
  </si>
  <si>
    <t xml:space="preserve">6f00d2ca-99d3-4bc5-a4db-41b6ed54c477</t>
  </si>
  <si>
    <t xml:space="preserve">6f0ca4b5-7cc1-44e2-bce7-8aa1a1595fb8</t>
  </si>
  <si>
    <t xml:space="preserve">6fe82094-21e0-4ec0-ac4e-35c81afdd509</t>
  </si>
  <si>
    <t xml:space="preserve">6ff5a100-22ea-4bf7-920b-99d4d32bdbfc</t>
  </si>
  <si>
    <t xml:space="preserve">700bf8a6-99e0-4dbf-9e27-32523dee19b6</t>
  </si>
  <si>
    <t xml:space="preserve">704e102f-8072-4669-818b-975cd08d6169</t>
  </si>
  <si>
    <t xml:space="preserve">708d43bf-42a7-49cf-b675-6fb68cc197d6</t>
  </si>
  <si>
    <t xml:space="preserve">713bdfeb-944e-4072-aa3b-2836933fce2f</t>
  </si>
  <si>
    <t xml:space="preserve">71d30508-462f-47eb-ab90-70248d53b33a</t>
  </si>
  <si>
    <t xml:space="preserve">71fb7f70-524f-4fdf-bdd9-36389396d5c0</t>
  </si>
  <si>
    <t xml:space="preserve">727a4488-c70b-49e7-ba98-3ad5b5cfea49</t>
  </si>
  <si>
    <t xml:space="preserve">728329ab-5e19-4abd-8db0-f5b542d33401</t>
  </si>
  <si>
    <t xml:space="preserve">72e45aa3-876b-4387-ac67-f5a531c7649e</t>
  </si>
  <si>
    <t xml:space="preserve">732b722d-8fa2-41e4-a126-40709b5e4931</t>
  </si>
  <si>
    <t xml:space="preserve">7381a703-0955-4bf7-bdd0-a67a2f0926bc</t>
  </si>
  <si>
    <t xml:space="preserve">7385aa05-cc8f-4ac2-ac0e-15d4a7bc6e1c</t>
  </si>
  <si>
    <t xml:space="preserve">73df6836-4c4a-447c-966e-83a91fa4a437</t>
  </si>
  <si>
    <t xml:space="preserve">740c13ca-96d3-4c24-8318-a7644d61c184</t>
  </si>
  <si>
    <t xml:space="preserve">741a6468-1cb5-44bd-a5d9-78a9a581b7ae</t>
  </si>
  <si>
    <t xml:space="preserve">7435631f-744b-4313-8bb7-a2314763ebbf</t>
  </si>
  <si>
    <t xml:space="preserve">74f33c00-1962-4a84-9d1b-6a279e8089db</t>
  </si>
  <si>
    <t xml:space="preserve">75be9e98-c070-4ab9-a4b5-31b62d5206b2</t>
  </si>
  <si>
    <t xml:space="preserve">7628ebac-1e10-4e4d-89a8-73282d257538</t>
  </si>
  <si>
    <t xml:space="preserve">765c06e6-ac33-4055-9cd8-e7b92656db14</t>
  </si>
  <si>
    <t xml:space="preserve">7691d8d1-c6eb-43f9-b474-d97fc1f25416</t>
  </si>
  <si>
    <t xml:space="preserve">77201023-1261-46cb-9d38-facf8ea643e2</t>
  </si>
  <si>
    <t xml:space="preserve">77374ef2-1033-45aa-a9f5-1c43759d9322</t>
  </si>
  <si>
    <t xml:space="preserve">774e74f3-5ea2-44c5-875f-a81b5d7d37d8</t>
  </si>
  <si>
    <t xml:space="preserve">7926d100-f963-4258-9a69-ed367b3c7aa7</t>
  </si>
  <si>
    <t xml:space="preserve">79da4cf3-a992-4292-ae93-386f0bc41392</t>
  </si>
  <si>
    <t xml:space="preserve">7a075888-b1b6-4adb-abad-f0458815ca3a</t>
  </si>
  <si>
    <t xml:space="preserve">7af52988-3445-40a3-ab58-7603d83b05c4</t>
  </si>
  <si>
    <t xml:space="preserve">7b0a996e-b8f8-4aaf-b1cf-6afe4944c4be</t>
  </si>
  <si>
    <t xml:space="preserve">7b147b5d-0c66-403e-a58c-9f0b2cf46f45</t>
  </si>
  <si>
    <t xml:space="preserve">7b328d54-f039-40cf-b3ca-1adf98ae0a7b</t>
  </si>
  <si>
    <t xml:space="preserve">7b3a6ad7-cfe6-44d3-8b5d-c6cd8946a890</t>
  </si>
  <si>
    <t xml:space="preserve">7b86c081-db4e-448c-85b9-9735cebc2bf0</t>
  </si>
  <si>
    <t xml:space="preserve">7b8ae819-f264-4fe1-a178-46799b846480</t>
  </si>
  <si>
    <t xml:space="preserve">7b9331ff-fbb5-44a2-93d4-5d86d5fba2d2</t>
  </si>
  <si>
    <t xml:space="preserve">7bb353e3-9b2d-4bb0-90ad-69558f5e9f03</t>
  </si>
  <si>
    <t xml:space="preserve">7c35800c-6e8a-44a7-8459-15ccdfb7c329</t>
  </si>
  <si>
    <t xml:space="preserve">7c5f60a7-4417-4e42-96e7-11260d464e7d</t>
  </si>
  <si>
    <t xml:space="preserve">7d63f1f5-59ae-4b52-8bf2-bc5bf5bd4352</t>
  </si>
  <si>
    <t xml:space="preserve">7d8568ad-336d-43cd-a202-3a0dbc8e4d87</t>
  </si>
  <si>
    <t xml:space="preserve">7e4ef21b-0a92-4769-8638-8db3f927202d</t>
  </si>
  <si>
    <t xml:space="preserve">7e5c3ce2-ee23-4f64-b4cc-aa1144250edf</t>
  </si>
  <si>
    <t xml:space="preserve">7ebc71bd-697b-4a0a-aa10-c1a5fda62968</t>
  </si>
  <si>
    <t xml:space="preserve">7f101d65-d0fb-4341-8f11-0efe8f7dd7a4</t>
  </si>
  <si>
    <t xml:space="preserve">7f11d691-1337-4734-9239-9b1a365f06e3</t>
  </si>
  <si>
    <t xml:space="preserve">7f3a5dd0-7781-4790-9870-421e0bad19a9</t>
  </si>
  <si>
    <t xml:space="preserve">7f5a5626-08e1-4235-bf24-4107fff8fbc5</t>
  </si>
  <si>
    <t xml:space="preserve">7fdc2601-4c31-45e3-911b-645a52d5d3a5</t>
  </si>
  <si>
    <t xml:space="preserve">8010d293-62e0-49fc-ac1e-2caddf1ec325</t>
  </si>
  <si>
    <t xml:space="preserve">80bf7ab4-7b97-4c4d-8392-67a2f2a4d7cf</t>
  </si>
  <si>
    <t xml:space="preserve">80d2f345-c271-43b7-9939-2b762606364c</t>
  </si>
  <si>
    <t xml:space="preserve">80f3706a-93c3-4f75-922e-d4aa7dab57b4</t>
  </si>
  <si>
    <t xml:space="preserve">8149e1fc-b087-4b5c-859c-815ba0ddcec4</t>
  </si>
  <si>
    <t xml:space="preserve">81ccc53a-d48a-45ba-a3c1-6d210baf1ef4</t>
  </si>
  <si>
    <t xml:space="preserve">8220bbb1-a452-46d4-8b41-232648981d13</t>
  </si>
  <si>
    <t xml:space="preserve">82bcd848-641e-47f6-a450-381252afeae8</t>
  </si>
  <si>
    <t xml:space="preserve">82ee5d38-b037-468c-8492-e4c6a88dcd52</t>
  </si>
  <si>
    <t xml:space="preserve">832b0cd8-5b90-4903-8637-637888b8cdb7</t>
  </si>
  <si>
    <t xml:space="preserve">8375f51b-d32b-4e8f-b9d3-4804292fa20a</t>
  </si>
  <si>
    <t xml:space="preserve">83bc8770-9fa6-47b5-9aae-59631345de1a</t>
  </si>
  <si>
    <t xml:space="preserve">83c624d3-5334-4bd5-9d1d-48097ccc0dd9</t>
  </si>
  <si>
    <t xml:space="preserve">8439d4bb-9d0f-4192-b112-db7c30489322</t>
  </si>
  <si>
    <t xml:space="preserve">84b8a295-c218-4ee5-876e-f5acfd62047c</t>
  </si>
  <si>
    <t xml:space="preserve">84bdd6f4-22bc-4531-9b59-65eafb923b78</t>
  </si>
  <si>
    <t xml:space="preserve">854ad716-fa01-489e-b15a-a30faa04bd99</t>
  </si>
  <si>
    <t xml:space="preserve">85c0737d-f3a2-44e6-beb2-ef6314dea07a</t>
  </si>
  <si>
    <t xml:space="preserve">86048b1f-d42a-4efd-af08-1270581746d1</t>
  </si>
  <si>
    <t xml:space="preserve">864bd19f-ff71-4732-a5e2-7742ae6a2735</t>
  </si>
  <si>
    <t xml:space="preserve">86520d87-39e0-4972-af57-ac376750e774</t>
  </si>
  <si>
    <t xml:space="preserve">8691f97f-cc4c-48c4-a12e-0b943d99f6e2</t>
  </si>
  <si>
    <t xml:space="preserve">86b09b88-6215-4951-9edb-43b237040ed8</t>
  </si>
  <si>
    <t xml:space="preserve">876b1b29-1536-4b4a-8401-9d9d5752c199</t>
  </si>
  <si>
    <t xml:space="preserve">878e9edc-919d-4493-8206-fa36cd40de02</t>
  </si>
  <si>
    <t xml:space="preserve">882e9ab5-d5a1-407c-9375-35f0548f0bee</t>
  </si>
  <si>
    <t xml:space="preserve">8906c907-a874-4b30-be11-1b992a73c490</t>
  </si>
  <si>
    <t xml:space="preserve">895173e1-c771-4937-be97-1eaff0ac3754</t>
  </si>
  <si>
    <t xml:space="preserve">89722b21-0aa8-401d-9741-05352b625749</t>
  </si>
  <si>
    <t xml:space="preserve">89eeed2f-f971-4513-98de-1ef2ee5459f6</t>
  </si>
  <si>
    <t xml:space="preserve">8ae9fe73-7933-4f83-816e-4c561b196665</t>
  </si>
  <si>
    <t xml:space="preserve">8b6d0792-41f9-47ae-8db2-a92ef6358ab0</t>
  </si>
  <si>
    <t xml:space="preserve">8b96b2ef-72d1-431a-9093-c698d087ed11</t>
  </si>
  <si>
    <t xml:space="preserve">8bb483bf-491a-409c-8078-f3c87a315652</t>
  </si>
  <si>
    <t xml:space="preserve">8c141d19-1c84-44da-bb1c-bc86cf72503b</t>
  </si>
  <si>
    <t xml:space="preserve">8c20f73b-35ca-4db2-9b29-b9b5755daaf2</t>
  </si>
  <si>
    <t xml:space="preserve">8c3eb800-32b0-4618-a668-3d0958bda3aa</t>
  </si>
  <si>
    <t xml:space="preserve">8c452a63-1d7f-4c69-8ecf-baada365de01</t>
  </si>
  <si>
    <t xml:space="preserve">8d5b5110-5c96-457a-b519-bbf437b255a3</t>
  </si>
  <si>
    <t xml:space="preserve">8d7147a6-c155-4185-846f-fb8c00976bd7</t>
  </si>
  <si>
    <t xml:space="preserve">8da78bf9-d68e-40b0-940d-f35c3fce0a0f</t>
  </si>
  <si>
    <t xml:space="preserve">8db50b15-25f5-470f-bf3e-d3b2a6352ecd</t>
  </si>
  <si>
    <t xml:space="preserve">8e7195b4-93dd-4a33-8edf-ccd21dd12c2d</t>
  </si>
  <si>
    <t xml:space="preserve">8e7a1bb5-7735-4bfb-ac39-d5ddc4cf9488</t>
  </si>
  <si>
    <t xml:space="preserve">8f334a5b-36da-468e-a3e5-afbb5de411ca</t>
  </si>
  <si>
    <t xml:space="preserve">8f43766f-5caf-4691-b36f-fdc89546b68c</t>
  </si>
  <si>
    <t xml:space="preserve">8f514f89-becc-4b0e-8b75-e90caa403987</t>
  </si>
  <si>
    <t xml:space="preserve">8fd25c48-0244-4c8d-911a-93f527f5175d</t>
  </si>
  <si>
    <t xml:space="preserve">9034113c-12ad-47d3-831d-683470a9478e</t>
  </si>
  <si>
    <t xml:space="preserve">90e41efc-e367-419e-b076-d4e75aba2cdd</t>
  </si>
  <si>
    <t xml:space="preserve">9102c8ca-f190-4d96-80d5-0a0fa9eb711a</t>
  </si>
  <si>
    <t xml:space="preserve">91f19c28-8299-45e8-8f6f-e153707bb1bd</t>
  </si>
  <si>
    <t xml:space="preserve">91fbf663-5063-4d6a-b01d-1d9297688089</t>
  </si>
  <si>
    <t xml:space="preserve">9208e108-578b-4b49-97cd-d4d9a63972b9</t>
  </si>
  <si>
    <t xml:space="preserve">922aa92e-33cc-4465-98d2-a27c7c7bf3de</t>
  </si>
  <si>
    <t xml:space="preserve">92e29159-f7cd-4ced-b6c8-e716d6dc9892</t>
  </si>
  <si>
    <t xml:space="preserve">932c0fef-a425-40e8-baeb-6f540d591f4b</t>
  </si>
  <si>
    <t xml:space="preserve">936b8e08-c95a-4a5f-a036-f5b716dfab74</t>
  </si>
  <si>
    <t xml:space="preserve">9388e9dc-1e97-473b-87a8-4b52f7d162cb</t>
  </si>
  <si>
    <t xml:space="preserve">93c64674-fc44-4f70-b1f5-29e0b84467f0</t>
  </si>
  <si>
    <t xml:space="preserve">93f0e079-1713-4903-b7e0-91c5137829bf</t>
  </si>
  <si>
    <t xml:space="preserve">948969f3-d686-437f-9990-b2823e0c2549</t>
  </si>
  <si>
    <t xml:space="preserve">94b99483-5487-4919-beaa-ef128cd264e1</t>
  </si>
  <si>
    <t xml:space="preserve">9501a73f-1970-4ef5-8b17-f65868f74f99</t>
  </si>
  <si>
    <t xml:space="preserve">95305404-5ce4-4cf6-85ca-ca0f9f9e9f2b</t>
  </si>
  <si>
    <t xml:space="preserve">95ab0861-a842-4792-9fe4-651a70daf3bb</t>
  </si>
  <si>
    <t xml:space="preserve">9617b1e5-46e8-47be-8178-6c7d1a604031</t>
  </si>
  <si>
    <t xml:space="preserve">9621891e-2753-4aaf-b738-b8a047cab189</t>
  </si>
  <si>
    <t xml:space="preserve">962a0ec4-5fcc-443d-862e-6e480e3b9df1</t>
  </si>
  <si>
    <t xml:space="preserve">962d9054-5690-44b5-8a8a-001994ca162e</t>
  </si>
  <si>
    <t xml:space="preserve">967444a2-2b18-4232-bf3c-c7fbc42145dd</t>
  </si>
  <si>
    <t xml:space="preserve">96955499-c7a5-4efb-9a6f-504309dc7e8e</t>
  </si>
  <si>
    <t xml:space="preserve">9766a2e9-1730-406e-a852-e74d78bb8f3b</t>
  </si>
  <si>
    <t xml:space="preserve">97a02a00-8b7a-4a1e-9140-d440be6c893d</t>
  </si>
  <si>
    <t xml:space="preserve">97df5924-7991-4678-b204-43508467e44a</t>
  </si>
  <si>
    <t xml:space="preserve">984143f4-022c-4a85-9f9a-861c00747d0c</t>
  </si>
  <si>
    <t xml:space="preserve">990b145b-3a88-4913-a18b-faae5a55ea5f</t>
  </si>
  <si>
    <t xml:space="preserve">996eca8b-767b-46eb-977d-c2d63f34ac1e</t>
  </si>
  <si>
    <t xml:space="preserve">9a6c18f8-ffbd-4e21-bdca-654a791f5f2f</t>
  </si>
  <si>
    <t xml:space="preserve">9a8e819b-819e-41e3-9e8f-7b124788efa9</t>
  </si>
  <si>
    <t xml:space="preserve">9aa7ba4a-f585-414a-a82d-5990ce7f1cb7</t>
  </si>
  <si>
    <t xml:space="preserve">9ace1933-0f73-4b34-8aaf-aa27b280d56e</t>
  </si>
  <si>
    <t xml:space="preserve">9af086cf-7522-4ab1-962e-7ebcb3f7417f</t>
  </si>
  <si>
    <t xml:space="preserve">9b71a223-ca9c-4f6c-87d4-a1602864ef99</t>
  </si>
  <si>
    <t xml:space="preserve">9bf0a058-30f6-4086-ad08-3e28b7e006fe</t>
  </si>
  <si>
    <t xml:space="preserve">9c46734c-6795-4153-a13c-9ba46387f7fd</t>
  </si>
  <si>
    <t xml:space="preserve">9ca82049-3095-4c97-a5df-31c921d122b0</t>
  </si>
  <si>
    <t xml:space="preserve">9cf1765d-b557-41cb-8531-7be4835e77a8</t>
  </si>
  <si>
    <t xml:space="preserve">9d046da2-2f37-4547-8b7b-30b5c77a52a6</t>
  </si>
  <si>
    <t xml:space="preserve">9d73cec8-9c55-4fd6-8b8a-ecc20725a493</t>
  </si>
  <si>
    <t xml:space="preserve">9d78596f-c89c-401b-aa78-fd70f28d3f0b</t>
  </si>
  <si>
    <t xml:space="preserve">9da2b41f-f3a9-4899-a7c8-a91f558dd74b</t>
  </si>
  <si>
    <t xml:space="preserve">9e543107-5355-42fd-a0bc-f63361698a6b</t>
  </si>
  <si>
    <t xml:space="preserve">9e760f4e-a99d-43c2-b706-2e451ce67be7</t>
  </si>
  <si>
    <t xml:space="preserve">9edd60ee-f1ab-4ed4-b929-17c27faef29b</t>
  </si>
  <si>
    <t xml:space="preserve">9f024d32-1da3-4ba1-ba4a-62bdeea8ce79</t>
  </si>
  <si>
    <t xml:space="preserve">9f0392b2-33e6-43f5-b627-9c5518e111e0</t>
  </si>
  <si>
    <t xml:space="preserve">9f118675-f2b4-47f0-9c68-3258ea768b46</t>
  </si>
  <si>
    <t xml:space="preserve">9f759d64-561d-42e2-8586-0406a4cabb4a</t>
  </si>
  <si>
    <t xml:space="preserve">9fa308ae-a0f2-4434-bf7b-d6da95ecfb45</t>
  </si>
  <si>
    <t xml:space="preserve">9fd1cd3c-3a72-44ef-92f9-beca542a14bc</t>
  </si>
  <si>
    <t xml:space="preserve">a0249d2e-d060-47d9-b83f-6ff8f29c4156</t>
  </si>
  <si>
    <t xml:space="preserve">a08116bb-824c-4c5c-a116-12718c3d318d</t>
  </si>
  <si>
    <t xml:space="preserve">a1c22c85-bceb-4ea0-a2e7-6f45892c3ee9</t>
  </si>
  <si>
    <t xml:space="preserve">a1f040af-e45b-4668-ae02-b227522cc71a</t>
  </si>
  <si>
    <t xml:space="preserve">a2ad4ee8-cc1e-47dc-8eb8-38b1c20905f9</t>
  </si>
  <si>
    <t xml:space="preserve">a2b9de0b-dcdf-4091-9a19-ff3235d86425</t>
  </si>
  <si>
    <t xml:space="preserve">a2d1a6ab-a66b-430c-808b-273418b5f116</t>
  </si>
  <si>
    <t xml:space="preserve">a2e2bb4f-2bf2-4919-9232-3e3b38f3ceea</t>
  </si>
  <si>
    <t xml:space="preserve">a306198c-4ee4-411f-b310-692fd2354553</t>
  </si>
  <si>
    <t xml:space="preserve">a32105f1-f161-4e42-a96e-131df2c563f2</t>
  </si>
  <si>
    <t xml:space="preserve">a33153f5-0e8d-4aa5-80f8-a64b343200fa</t>
  </si>
  <si>
    <t xml:space="preserve">a37da970-8e04-405f-87ee-07e3ed26c229</t>
  </si>
  <si>
    <t xml:space="preserve">a3e69c36-472f-4baa-97b2-8a3f74fd284e</t>
  </si>
  <si>
    <t xml:space="preserve">a4375c6d-3f82-4ea7-b9c3-db3798fc6081</t>
  </si>
  <si>
    <t xml:space="preserve">a51f40f2-0559-4338-b985-5044f1bdb40f</t>
  </si>
  <si>
    <t xml:space="preserve">a5461fbb-d17f-4722-b414-53c8987e4024</t>
  </si>
  <si>
    <t xml:space="preserve">a54e9539-a221-4c50-9552-34e1f91db347</t>
  </si>
  <si>
    <t xml:space="preserve">a57b88c2-84e3-49be-96ba-939b28b47056</t>
  </si>
  <si>
    <t xml:space="preserve">a5970870-4127-4a58-aa13-33fedaf93534</t>
  </si>
  <si>
    <t xml:space="preserve">a62d244c-6db8-471d-b538-162610ee286c</t>
  </si>
  <si>
    <t xml:space="preserve">a637ec69-4b97-4cba-9531-28263470c939</t>
  </si>
  <si>
    <t xml:space="preserve">a6433670-a1e4-4cf4-a5cf-d231fae067ec</t>
  </si>
  <si>
    <t xml:space="preserve">a6e3d93e-34e2-490e-9d68-a18958461239</t>
  </si>
  <si>
    <t xml:space="preserve">a757106e-9235-4237-ad0f-377cd6881e2f</t>
  </si>
  <si>
    <t xml:space="preserve">a82e3ec2-b899-4a7f-af0c-dd5c70e4ee18</t>
  </si>
  <si>
    <t xml:space="preserve">a830ef75-e392-41d7-87a5-a6b470561163</t>
  </si>
  <si>
    <t xml:space="preserve">aa448472-0432-4c27-b7b3-445f41471a27</t>
  </si>
  <si>
    <t xml:space="preserve">aa58ff02-f631-45fb-9a69-583cf854785a</t>
  </si>
  <si>
    <t xml:space="preserve">aa6f1ca1-f583-4b7f-aa05-8c69e172454b</t>
  </si>
  <si>
    <t xml:space="preserve">aa770d11-0fd1-4e02-b77c-e411c6c0f559</t>
  </si>
  <si>
    <t xml:space="preserve">aac38105-c114-48b4-8a6b-f2898478f6ba</t>
  </si>
  <si>
    <t xml:space="preserve">aad0c931-dcf7-4eb4-a1c2-cf3c3f554ef9</t>
  </si>
  <si>
    <t xml:space="preserve">aaf7a935-33e5-41d1-a1bf-8bfa1cb73851</t>
  </si>
  <si>
    <t xml:space="preserve">ab68f7c6-d94a-4d1a-a175-63e6e102a898</t>
  </si>
  <si>
    <t xml:space="preserve">ab9582dc-2bef-4a52-9d5b-023d5f0c8c76</t>
  </si>
  <si>
    <t xml:space="preserve">aba3a2e2-dc67-498c-ad7d-bd654d694fba</t>
  </si>
  <si>
    <t xml:space="preserve">ac0a6f15-35cd-4347-9080-663911961c5b</t>
  </si>
  <si>
    <t xml:space="preserve">ac1ba408-f5bf-4cdf-b884-30c8d46d943f</t>
  </si>
  <si>
    <t xml:space="preserve">ac1c2914-561b-472b-b7d7-40a198e54850</t>
  </si>
  <si>
    <t xml:space="preserve">ac7471eb-2234-435d-9c83-4b25469cffda</t>
  </si>
  <si>
    <t xml:space="preserve">acaceb6b-fe93-49ff-8c13-cb126e8f61a8</t>
  </si>
  <si>
    <t xml:space="preserve">acad795b-e3db-4f7c-a57f-2a87af47b3ef</t>
  </si>
  <si>
    <t xml:space="preserve">acb2de04-0573-4a32-81e6-9f00cf440fc8</t>
  </si>
  <si>
    <t xml:space="preserve">ad0d6198-3daf-44ab-bd8e-d3873fc7988b</t>
  </si>
  <si>
    <t xml:space="preserve">adca12fa-e267-46e7-994e-17149dff6ff8</t>
  </si>
  <si>
    <t xml:space="preserve">adf70117-d495-4768-ba60-a127c17e0a69</t>
  </si>
  <si>
    <t xml:space="preserve">ae2c587b-b8e5-4e28-8918-05c9e584e72c</t>
  </si>
  <si>
    <t xml:space="preserve">aeaca761-bb4f-4c29-b230-dfadb86dc462</t>
  </si>
  <si>
    <t xml:space="preserve">aee281e7-aa8a-4945-b6e4-85a69daf37ee</t>
  </si>
  <si>
    <t xml:space="preserve">af143ee0-4e51-42d9-84d8-a4da7ed18e23</t>
  </si>
  <si>
    <t xml:space="preserve">af3a3397-7000-46df-9814-d144335a14e4</t>
  </si>
  <si>
    <t xml:space="preserve">afcf3d43-75a3-4365-8862-c217124ebcae</t>
  </si>
  <si>
    <t xml:space="preserve">b03617e0-843c-405b-b922-09f20a39d06b</t>
  </si>
  <si>
    <t xml:space="preserve">b0a3eb6b-25eb-40f4-9943-1452b014b1d5</t>
  </si>
  <si>
    <t xml:space="preserve">b0b84d74-956e-4762-8b46-9980ed9627c3</t>
  </si>
  <si>
    <t xml:space="preserve">b0f9ee73-f665-4c18-8463-167c7324bbf0</t>
  </si>
  <si>
    <t xml:space="preserve">b1cf7f26-9b65-4f29-ba71-391c313b3fdf</t>
  </si>
  <si>
    <t xml:space="preserve">b25bd013-912f-4e30-98d7-5b5c40cd8364</t>
  </si>
  <si>
    <t xml:space="preserve">b27cfac8-0c3a-43a2-a83b-bcb405900e9c</t>
  </si>
  <si>
    <t xml:space="preserve">b2c10b75-a1bc-4a1f-8724-da09f72d0a49</t>
  </si>
  <si>
    <t xml:space="preserve">b2d6c34b-7277-484c-b766-64383c0fbaa4</t>
  </si>
  <si>
    <t xml:space="preserve">b33a4933-c416-4cfd-a421-63ec5d760082</t>
  </si>
  <si>
    <t xml:space="preserve">b36ed7e5-5533-4f0b-862b-875dd06fcccc</t>
  </si>
  <si>
    <t xml:space="preserve">b4f3cbf4-4fc9-46c4-8a5c-61170a8694a6</t>
  </si>
  <si>
    <t xml:space="preserve">b5237a40-9625-4bbb-960b-fafbc272bea4</t>
  </si>
  <si>
    <t xml:space="preserve">b527f894-64c7-46c4-a9c9-78ed44b12fca</t>
  </si>
  <si>
    <t xml:space="preserve">b59e2e70-c135-436e-921f-396a0357875a</t>
  </si>
  <si>
    <t xml:space="preserve">b5afeac9-8098-4dd9-ab2d-9ad670511a3c</t>
  </si>
  <si>
    <t xml:space="preserve">b5b1c91f-42df-499b-a9c3-4c3bd6fbb0f2</t>
  </si>
  <si>
    <t xml:space="preserve">b5d02fa9-2a4f-475e-9d8d-31bc46b0f656</t>
  </si>
  <si>
    <t xml:space="preserve">b6efbf38-b18f-46f2-8b08-4bf587334076</t>
  </si>
  <si>
    <t xml:space="preserve">b78a26ff-a08f-496f-a8e2-db7e53bcbae9</t>
  </si>
  <si>
    <t xml:space="preserve">b7e772d6-e52e-467d-8d67-26700f8237da</t>
  </si>
  <si>
    <t xml:space="preserve">b7f900fd-2257-4822-ae27-52c1f66207d1</t>
  </si>
  <si>
    <t xml:space="preserve">b83607ff-48b8-4dea-a558-fdb726841dfd</t>
  </si>
  <si>
    <t xml:space="preserve">b86c20bf-8202-41ba-84f3-943a2ff2bc2f</t>
  </si>
  <si>
    <t xml:space="preserve">b88e78f2-1933-4bcf-a07f-ae69203b0b06</t>
  </si>
  <si>
    <t xml:space="preserve">b8d7f048-c864-4e7c-8a39-8246e55ac672</t>
  </si>
  <si>
    <t xml:space="preserve">b8db2451-60c1-4957-9267-dbc8cfbed05f</t>
  </si>
  <si>
    <t xml:space="preserve">b911b0c2-6d96-4826-b526-d02021ca4554</t>
  </si>
  <si>
    <t xml:space="preserve">b9961aae-13c6-4550-a9aa-6c074bb1e91a</t>
  </si>
  <si>
    <t xml:space="preserve">b9c7d3ad-1c2d-48d7-a8a0-4ef71db28c31</t>
  </si>
  <si>
    <t xml:space="preserve">ba2ed4f1-b22e-4f31-8afc-397b2497a656</t>
  </si>
  <si>
    <t xml:space="preserve">ba4c9abf-4600-4656-a1ba-17eed81a67c0</t>
  </si>
  <si>
    <t xml:space="preserve">ba98ca63-6819-49d2-be88-5ba693d8f1c6</t>
  </si>
  <si>
    <t xml:space="preserve">bb0eb5ae-5deb-4e18-838b-f647f6372507</t>
  </si>
  <si>
    <t xml:space="preserve">bb7f58c7-4e09-4035-9b7b-50580d1fb58b</t>
  </si>
  <si>
    <t xml:space="preserve">bd465106-be37-484c-b415-e05420d3f6a8</t>
  </si>
  <si>
    <t xml:space="preserve">bd4888cb-3779-4b0b-a19d-51c9a9a2319e</t>
  </si>
  <si>
    <t xml:space="preserve">be4e31ab-8be2-4e78-8456-8bf35c19a2ac</t>
  </si>
  <si>
    <t xml:space="preserve">bf0c8fde-ff68-48f2-9aa2-abfa1b93dd8e</t>
  </si>
  <si>
    <t xml:space="preserve">bf1759c0-bb2e-42df-94e4-328c1f615efe</t>
  </si>
  <si>
    <t xml:space="preserve">bf489cf5-6b6d-438f-b7a5-34f67de899fa</t>
  </si>
  <si>
    <t xml:space="preserve">bf5a9345-530b-41ff-8556-cdcca4f10142</t>
  </si>
  <si>
    <t xml:space="preserve">bf61742c-eed2-4686-913f-fad7aa8bb133</t>
  </si>
  <si>
    <t xml:space="preserve">c0dcf5ea-c9b4-437e-86a8-8a7e47f91cae</t>
  </si>
  <si>
    <t xml:space="preserve">c148a2d0-1a13-4960-8556-ae8a5d1442d8</t>
  </si>
  <si>
    <t xml:space="preserve">c17a4337-3a96-41c5-bd50-f16583922a55</t>
  </si>
  <si>
    <t xml:space="preserve">c1c40aaf-bfec-43c3-809a-4549bff2f58d</t>
  </si>
  <si>
    <t xml:space="preserve">c1f30abe-ae99-4b7e-b956-2e963e4774cc</t>
  </si>
  <si>
    <t xml:space="preserve">c2158829-2fce-4cb4-be98-1daf38442774</t>
  </si>
  <si>
    <t xml:space="preserve">c285a481-a9ba-4d1d-b2f3-06d53c8abe42</t>
  </si>
  <si>
    <t xml:space="preserve">c29795f0-ce08-48f3-aaaf-7c4c4f5dae8f</t>
  </si>
  <si>
    <t xml:space="preserve">c2a1df28-8b8f-4105-82ec-faf893feea28</t>
  </si>
  <si>
    <t xml:space="preserve">c2b2bb12-d33d-4207-a3be-49bca402e218</t>
  </si>
  <si>
    <t xml:space="preserve">c2e7d0e0-b6fc-4e68-8119-91b60c6a4da5</t>
  </si>
  <si>
    <t xml:space="preserve">c2f30e95-60a9-4c4f-865e-3706975a02e7</t>
  </si>
  <si>
    <t xml:space="preserve">c3a8ff64-55aa-402c-893e-935d837512be</t>
  </si>
  <si>
    <t xml:space="preserve">c4512698-98bd-47af-87f5-921974210881</t>
  </si>
  <si>
    <t xml:space="preserve">c4a8e396-38cc-45fd-9bec-d1c10e4a8960</t>
  </si>
  <si>
    <t xml:space="preserve">c4d41f99-c395-4560-afaf-a58af16ef498</t>
  </si>
  <si>
    <t xml:space="preserve">c501e2a5-6726-4b17-9a9f-0dddb062dbae</t>
  </si>
  <si>
    <t xml:space="preserve">c544fc57-bd89-459d-ad0c-dafd271f8686</t>
  </si>
  <si>
    <t xml:space="preserve">c5ca8206-4a53-4d38-8d3f-3533327d7935</t>
  </si>
  <si>
    <t xml:space="preserve">c6f170d2-eaac-4510-81ff-04f6cd9d68ca</t>
  </si>
  <si>
    <t xml:space="preserve">c81b576e-6423-40ac-bf49-aeb94705f8a5</t>
  </si>
  <si>
    <t xml:space="preserve">c8a8874b-c3a5-44dd-a244-59c7e095f47c</t>
  </si>
  <si>
    <t xml:space="preserve">c8c9d48f-364f-41ed-be0f-dd7f4ed4a9b8</t>
  </si>
  <si>
    <t xml:space="preserve">c9da9fac-98da-4e80-a1b6-4c303ee4db27</t>
  </si>
  <si>
    <t xml:space="preserve">ca305620-9be6-4064-93b5-8d78628142cd</t>
  </si>
  <si>
    <t xml:space="preserve">cafa9488-7f93-4334-b42e-31815a78e7bc</t>
  </si>
  <si>
    <t xml:space="preserve">cbb5e3a8-b68e-46fe-b088-c9774acd91e3</t>
  </si>
  <si>
    <t xml:space="preserve">cbc7a7b0-dac4-41a9-a66e-a0cf35bfdcf7</t>
  </si>
  <si>
    <t xml:space="preserve">cc0faaf3-ce75-4ccb-a4d0-0e5ebeb94346</t>
  </si>
  <si>
    <t xml:space="preserve">cc175fa5-205d-444c-93a7-f3ab4ac7f198</t>
  </si>
  <si>
    <t xml:space="preserve">cc612272-e93d-4f0a-b0b7-9e37635c60bc</t>
  </si>
  <si>
    <t xml:space="preserve">ccb24c34-3cd1-41cc-933f-01be8fa8a377</t>
  </si>
  <si>
    <t xml:space="preserve">cd5157d7-9ab4-4ea5-b30a-6c49126945bb</t>
  </si>
  <si>
    <t xml:space="preserve">cd8712fb-5d14-4210-b6cb-b1e206c6e4c9</t>
  </si>
  <si>
    <t xml:space="preserve">cdd739f6-ab47-4c25-b3cd-1eb97d7c1e71</t>
  </si>
  <si>
    <t xml:space="preserve">cdf456b7-344c-4ffa-a9a6-8fa18976a042</t>
  </si>
  <si>
    <t xml:space="preserve">ce32ab84-dd20-49a8-ba1b-cc93fe8454fd</t>
  </si>
  <si>
    <t xml:space="preserve">ce4ae5ea-e987-4f87-83ff-34fe8a32ba89</t>
  </si>
  <si>
    <t xml:space="preserve">ce661ed3-ff6e-4f6e-a7b0-2a05d1227278</t>
  </si>
  <si>
    <t xml:space="preserve">ce8fd65f-5a88-4c86-b756-055f77ddf321</t>
  </si>
  <si>
    <t xml:space="preserve">cee629a7-e2d3-404e-83cc-5532e8847cba</t>
  </si>
  <si>
    <t xml:space="preserve">cee71cff-6bc0-4849-a561-6845bdbe3677</t>
  </si>
  <si>
    <t xml:space="preserve">cef21faa-6935-424f-8179-0f0d7fd090b3</t>
  </si>
  <si>
    <t xml:space="preserve">cef2ae7e-3368-40ae-8587-58e6c44afac2</t>
  </si>
  <si>
    <t xml:space="preserve">cf0c4d35-bd34-47ee-820e-8c3a71d03cef</t>
  </si>
  <si>
    <t xml:space="preserve">cf5c9cb2-fdac-4e9e-a5ce-343bf2763f58</t>
  </si>
  <si>
    <t xml:space="preserve">d03071c9-74b0-43b8-a7ea-f3dfaad39f9a</t>
  </si>
  <si>
    <t xml:space="preserve">d086782b-60c4-48fe-b756-7a351665a666</t>
  </si>
  <si>
    <t xml:space="preserve">d1183bb9-180c-4965-94f6-0887d768f567</t>
  </si>
  <si>
    <t xml:space="preserve">d15b931a-1a34-4ef4-8086-9686eb650eae</t>
  </si>
  <si>
    <t xml:space="preserve">d1a06a43-3c49-4fa9-b4d4-a5d7f135bd31</t>
  </si>
  <si>
    <t xml:space="preserve">d1b4598f-f45a-4855-baf0-3dd92519e576</t>
  </si>
  <si>
    <t xml:space="preserve">d20b4e50-f238-495f-92e7-df6d79176125</t>
  </si>
  <si>
    <t xml:space="preserve">d2c7917f-742e-42d6-81ec-89e6d52d3ff7</t>
  </si>
  <si>
    <t xml:space="preserve">d2f51fa3-9db4-4478-9dfe-d77a9bd01bf7</t>
  </si>
  <si>
    <t xml:space="preserve">d3329269-1df3-4b8a-a6ca-96c08990580e</t>
  </si>
  <si>
    <t xml:space="preserve">d3a67ae6-8208-4ca3-960e-be604ed18a82</t>
  </si>
  <si>
    <t xml:space="preserve">d3b6daab-c497-4d7f-99ac-aca41ba57b50</t>
  </si>
  <si>
    <t xml:space="preserve">d3c7f6ad-7134-480e-a50a-5a49bc4dac19</t>
  </si>
  <si>
    <t xml:space="preserve">d45c0444-1018-4148-9ff9-14a28a9abdcc</t>
  </si>
  <si>
    <t xml:space="preserve">d616f8e2-998e-4c50-87b5-b52b10f7efdd</t>
  </si>
  <si>
    <t xml:space="preserve">d6576ccb-95d8-4686-95b5-2e1cd102e0cc</t>
  </si>
  <si>
    <t xml:space="preserve">d683120e-4d13-4649-88d6-3d49f9f2d2d3</t>
  </si>
  <si>
    <t xml:space="preserve">d68df2d1-f6c5-4988-93e9-778daa689e9f</t>
  </si>
  <si>
    <t xml:space="preserve">d6988bd9-e443-4222-a5a1-f370f9e434c5</t>
  </si>
  <si>
    <t xml:space="preserve">d6c02f2a-e27e-4c30-9277-eada0f980cf8</t>
  </si>
  <si>
    <t xml:space="preserve">d6e82a46-bb57-4e8b-a7df-60f57812bf84</t>
  </si>
  <si>
    <t xml:space="preserve">d71eea5c-a5b4-4333-88f1-a8def0318f6c</t>
  </si>
  <si>
    <t xml:space="preserve">d7e3de05-41cb-4ab2-8e5b-662762fa5ac9</t>
  </si>
  <si>
    <t xml:space="preserve">d825bdd9-59a6-4d6c-9942-df79e40219e1</t>
  </si>
  <si>
    <t xml:space="preserve">d8697b5a-b177-435e-af57-44990f75562c</t>
  </si>
  <si>
    <t xml:space="preserve">d870c90c-d7d7-4196-bf45-371f20ed8db4</t>
  </si>
  <si>
    <t xml:space="preserve">d88cc753-3f41-49d0-9841-c6616b0dc0c4</t>
  </si>
  <si>
    <t xml:space="preserve">d8b3b1de-0811-42aa-aac9-f190fa731c69</t>
  </si>
  <si>
    <t xml:space="preserve">d9f6a748-6f65-40f5-b71a-67f5da6667b9</t>
  </si>
  <si>
    <t xml:space="preserve">dab0457c-61a7-483f-aa2a-0b799d5db83b</t>
  </si>
  <si>
    <t xml:space="preserve">dadc5c09-22df-4dba-b4cd-ed03c1fa98f9</t>
  </si>
  <si>
    <t xml:space="preserve">db6a4b22-bbf2-4408-b98a-b9d9d68ccb25</t>
  </si>
  <si>
    <t xml:space="preserve">db957a6a-535f-4019-ae63-d71e4d236bfc</t>
  </si>
  <si>
    <t xml:space="preserve">dc2e5422-eb83-48b6-9159-795cf8719b4f</t>
  </si>
  <si>
    <t xml:space="preserve">dc9d885b-755f-47ab-9026-3bcadd91d396</t>
  </si>
  <si>
    <t xml:space="preserve">dcf8de14-7b3e-439f-a8b4-5045009c94cd</t>
  </si>
  <si>
    <t xml:space="preserve">dd18fc95-1d4f-4f4c-812b-f1e5a8dfbf93</t>
  </si>
  <si>
    <t xml:space="preserve">dd22e9e9-cde2-4ade-b420-40d3716e6350</t>
  </si>
  <si>
    <t xml:space="preserve">dd74dc06-21a7-41d3-ab4e-76a4c8de7029</t>
  </si>
  <si>
    <t xml:space="preserve">de0e6777-5e37-4a15-9121-ee511f995a97</t>
  </si>
  <si>
    <t xml:space="preserve">de41f22f-01bc-4ec1-ada1-7a1c73f96e20</t>
  </si>
  <si>
    <t xml:space="preserve">de4a842b-fcea-466a-b414-70bf82df89e4</t>
  </si>
  <si>
    <t xml:space="preserve">deb3532e-5d59-42e0-8e8c-2b91fb791c46</t>
  </si>
  <si>
    <t xml:space="preserve">ded5ba1e-c2c8-40a1-8f7c-31870c157928</t>
  </si>
  <si>
    <t xml:space="preserve">df030a77-61a5-4071-9db4-4213b3b4ae2a</t>
  </si>
  <si>
    <t xml:space="preserve">df34f893-d65f-465d-9fe7-de214fc5d80d</t>
  </si>
  <si>
    <t xml:space="preserve">df5c5673-9ef9-4b0c-91a5-1cea8d318a12</t>
  </si>
  <si>
    <t xml:space="preserve">dfc3bac7-0369-4fa7-b61f-203841629515</t>
  </si>
  <si>
    <t xml:space="preserve">dff26d0d-5707-484b-aebd-9bd9d40fccfd</t>
  </si>
  <si>
    <t xml:space="preserve">e00a8996-45a7-4f56-9662-9404a6a7b470</t>
  </si>
  <si>
    <t xml:space="preserve">e0185ebe-0733-4c2d-ad40-6344cc48e117</t>
  </si>
  <si>
    <t xml:space="preserve">e0ad12d6-70a7-475d-bbce-e457dbf33bbc</t>
  </si>
  <si>
    <t xml:space="preserve">e11c01c0-04af-4397-9570-61800bf85ce3</t>
  </si>
  <si>
    <t xml:space="preserve">e137a37c-c601-4f95-ad90-66b36e86c2a1</t>
  </si>
  <si>
    <t xml:space="preserve">e179a284-e7aa-458f-9e8f-e16839bbc921</t>
  </si>
  <si>
    <t xml:space="preserve">e23d9227-e0d4-42f1-8823-3e7340057d0a</t>
  </si>
  <si>
    <t xml:space="preserve">e268fa2e-2540-4899-aff6-aa0c32d1763f</t>
  </si>
  <si>
    <t xml:space="preserve">e2f95f96-8be9-4603-bf2e-feb2786882b8</t>
  </si>
  <si>
    <t xml:space="preserve">e36856e0-ee39-4db5-8aba-9f05738a4daf</t>
  </si>
  <si>
    <t xml:space="preserve">e3da9e81-74f9-453f-8f42-2e05d8e1cb3d</t>
  </si>
  <si>
    <t xml:space="preserve">e4ce6d16-1062-432c-b46b-46e48d60ba88</t>
  </si>
  <si>
    <t xml:space="preserve">e50ff395-173a-4561-b4f5-6a5e84176ad4</t>
  </si>
  <si>
    <t xml:space="preserve">e551addc-ed72-4420-93ad-b184ae620c60</t>
  </si>
  <si>
    <t xml:space="preserve">e59dc8df-d52e-4c2d-95a8-1ebaf651d85a</t>
  </si>
  <si>
    <t xml:space="preserve">e5d8c88e-7910-4a34-bad8-e87c66bf5b59</t>
  </si>
  <si>
    <t xml:space="preserve">e634e992-5fe2-4a4c-aa3c-a27ef341980d</t>
  </si>
  <si>
    <t xml:space="preserve">e66659b2-7090-462a-b66f-663c9de0d6b0</t>
  </si>
  <si>
    <t xml:space="preserve">e68f3f35-47ce-4701-b704-aba4025386e0</t>
  </si>
  <si>
    <t xml:space="preserve">e695823b-ed82-4eaf-b492-8e7b7aebbae2</t>
  </si>
  <si>
    <t xml:space="preserve">e702ef14-9905-4e3d-b5f4-9e4c4d5dc6ae</t>
  </si>
  <si>
    <t xml:space="preserve">e7034831-be02-4262-80bb-f9e6a480b8d6</t>
  </si>
  <si>
    <t xml:space="preserve">e722c4a3-07ad-4ec3-9fac-2948f23772f4</t>
  </si>
  <si>
    <t xml:space="preserve">e9656073-438a-4cad-9aa9-b933b79230cf</t>
  </si>
  <si>
    <t xml:space="preserve">e97521b5-4342-4fc1-b092-92e2d903fc4c</t>
  </si>
  <si>
    <t xml:space="preserve">e9855e92-d7d2-4ff1-b76d-206c22c8147f</t>
  </si>
  <si>
    <t xml:space="preserve">e9e6eba5-12dd-4009-be81-cd5f83e2d9cc</t>
  </si>
  <si>
    <t xml:space="preserve">eb430864-5fe6-4e24-8998-66813ba0ba15</t>
  </si>
  <si>
    <t xml:space="preserve">eb74f265-b97a-4512-bb4a-7b43915c47b7</t>
  </si>
  <si>
    <t xml:space="preserve">ebfe3410-3fd3-4a76-a845-5c18b0b2142c</t>
  </si>
  <si>
    <t xml:space="preserve">ec630784-8e79-4888-960b-a2072018c660</t>
  </si>
  <si>
    <t xml:space="preserve">ed52af45-72ca-4ee5-87ed-58cc3dc203d9</t>
  </si>
  <si>
    <t xml:space="preserve">ed7deb3f-23bd-4469-8f42-8a96998fdfdd</t>
  </si>
  <si>
    <t xml:space="preserve">ed904145-5e54-465a-8376-df6b6f59e89d</t>
  </si>
  <si>
    <t xml:space="preserve">ed9b81f6-440f-4700-9892-d07313660032</t>
  </si>
  <si>
    <t xml:space="preserve">ee270a52-7730-4996-a72c-3c20de2a8e9b</t>
  </si>
  <si>
    <t xml:space="preserve">ee38a98a-a448-47c8-b823-3ded0f946882</t>
  </si>
  <si>
    <t xml:space="preserve">ee919a04-d836-4a12-a17d-cd626d1b648f</t>
  </si>
  <si>
    <t xml:space="preserve">ee92122b-0816-431a-b1f4-2b7ba910dd3c</t>
  </si>
  <si>
    <t xml:space="preserve">ef7c4254-2a04-4bfb-beae-fe9d456d6cdb</t>
  </si>
  <si>
    <t xml:space="preserve">efd5bc95-b9b5-4695-a4a1-4aeb89c6fe2b</t>
  </si>
  <si>
    <t xml:space="preserve">efdfb49e-ea0e-4201-acf0-c6a24264b763</t>
  </si>
  <si>
    <t xml:space="preserve">efe01a94-a22e-4c13-aa16-d0e6f70c5f4a</t>
  </si>
  <si>
    <t xml:space="preserve">f004e16b-c80a-48b2-801b-c79bc291b6ed</t>
  </si>
  <si>
    <t xml:space="preserve">f052127e-9894-4c97-aa27-de94d64b314b</t>
  </si>
  <si>
    <t xml:space="preserve">f056ee3f-2f77-499c-9abb-725bcb22e50b</t>
  </si>
  <si>
    <t xml:space="preserve">f284ea7a-bab9-41cc-8415-807d3f7c7ac4</t>
  </si>
  <si>
    <t xml:space="preserve">f2af13d0-69e7-48f1-9566-2d95bc183454</t>
  </si>
  <si>
    <t xml:space="preserve">f32253ec-f2bd-43f0-8e1e-ff0dee8e8a8b</t>
  </si>
  <si>
    <t xml:space="preserve">f36dc025-451a-4e2c-bb88-2914260bede9</t>
  </si>
  <si>
    <t xml:space="preserve">f3808290-9a8f-4672-ad8d-61df4a78d591</t>
  </si>
  <si>
    <t xml:space="preserve">f3a65da7-709d-49a3-9efc-efcdaee00358</t>
  </si>
  <si>
    <t xml:space="preserve">f3fa25d5-e987-4d3b-abcd-beedb2803d68</t>
  </si>
  <si>
    <t xml:space="preserve">f4b2003a-b316-433e-a000-c46e17bee877</t>
  </si>
  <si>
    <t xml:space="preserve">f4d91b51-00b8-4121-9b1b-e993522bacf0</t>
  </si>
  <si>
    <t xml:space="preserve">f4f7454e-078c-4e2c-b87f-1efb2f815ec2</t>
  </si>
  <si>
    <t xml:space="preserve">f5ceca7c-03e6-49a3-af4e-762f15bb9f7a</t>
  </si>
  <si>
    <t xml:space="preserve">f5df5411-f94d-4606-96ea-a27df758a9ef</t>
  </si>
  <si>
    <t xml:space="preserve">f5e6b00a-ec90-4cea-8fc7-4554f408bdd7</t>
  </si>
  <si>
    <t xml:space="preserve">f6f1a7c6-409c-4d7a-ae8b-e218a7c04a76</t>
  </si>
  <si>
    <t xml:space="preserve">f710ee41-aaf3-43f5-a109-20b93d0f098d</t>
  </si>
  <si>
    <t xml:space="preserve">f76aeba7-0aed-428b-a234-473d6b0f301a</t>
  </si>
  <si>
    <t xml:space="preserve">f7b820a8-e728-42fc-a7a4-43fabd4cf5ce</t>
  </si>
  <si>
    <t xml:space="preserve">f85bc8fd-3c31-4dc2-bce0-df043c43c2d6</t>
  </si>
  <si>
    <t xml:space="preserve">f86e9b6c-33c5-4920-8c85-3faa6c7e212a</t>
  </si>
  <si>
    <t xml:space="preserve">f9412e10-a5ab-45da-9f2f-7a49d808d478</t>
  </si>
  <si>
    <t xml:space="preserve">f946e724-0ba2-4d04-9d7e-49513387c492</t>
  </si>
  <si>
    <t xml:space="preserve">f95c544f-f309-4a7d-ab4d-86c50b339bc7</t>
  </si>
  <si>
    <t xml:space="preserve">f97e6acd-b861-4bcc-8b36-f1214db0e69c</t>
  </si>
  <si>
    <t xml:space="preserve">fa281a56-8883-4453-bd6c-2fa22d08256e</t>
  </si>
  <si>
    <t xml:space="preserve">fa763d52-8c8c-4798-aeb2-97fda22a1921</t>
  </si>
  <si>
    <t xml:space="preserve">faa0db6f-091d-4010-bdbf-cc188f914804</t>
  </si>
  <si>
    <t xml:space="preserve">faef6f52-bd17-4f96-a9d6-ca36082bb151</t>
  </si>
  <si>
    <t xml:space="preserve">fbea1928-0695-46b3-aea8-0f47f5526563</t>
  </si>
  <si>
    <t xml:space="preserve">fc1dcc9f-528e-4e77-a113-c416eff52e14</t>
  </si>
  <si>
    <t xml:space="preserve">fc463134-7e74-48da-9c5e-13e93df17da1</t>
  </si>
  <si>
    <t xml:space="preserve">fca86fae-6e05-416f-a84e-73c5cf79ea0d</t>
  </si>
  <si>
    <t xml:space="preserve">fd10194c-13a8-4758-b328-cce4e19d662a</t>
  </si>
  <si>
    <t xml:space="preserve">fd4b9579-1b25-4510-9df2-433d4979171e</t>
  </si>
  <si>
    <t xml:space="preserve">fd563cd0-9778-4663-962b-211d58dbceac</t>
  </si>
  <si>
    <t xml:space="preserve">fdb90ab3-8e1c-485c-959e-85d22dfdabc0</t>
  </si>
  <si>
    <t xml:space="preserve">fe2b29e8-bdbc-4dc4-8135-033d0ee2a7df</t>
  </si>
  <si>
    <t xml:space="preserve">fef71bdb-a234-4744-ba25-1c2332eab878</t>
  </si>
  <si>
    <t xml:space="preserve">ff0166bb-2406-44f7-a519-cb89892e9667</t>
  </si>
  <si>
    <t xml:space="preserve">ff1fa6c2-3583-4ad0-ad66-42080b935c11</t>
  </si>
  <si>
    <t xml:space="preserve">ff240107-4e57-4fc8-8ebf-d9a6c41eac39</t>
  </si>
  <si>
    <t xml:space="preserve">ff3cb83f-3f9b-4b86-b175-dd4625162b08</t>
  </si>
  <si>
    <t xml:space="preserve">ff844a91-9a83-4f5e-bff9-3257699089cf</t>
  </si>
  <si>
    <t xml:space="preserve">Max reviewers</t>
  </si>
  <si>
    <t xml:space="preserve">submission_id</t>
  </si>
  <si>
    <t xml:space="preserve">most_common_label</t>
  </si>
  <si>
    <t xml:space="preserve">reviewer_count</t>
  </si>
  <si>
    <t xml:space="preserve">consensus_count</t>
  </si>
  <si>
    <t xml:space="preserve">minimal_consensus_achieved</t>
  </si>
  <si>
    <t xml:space="preserve">total_consensus_achieved</t>
  </si>
  <si>
    <t xml:space="preserve">3_or_more_consensus</t>
  </si>
  <si>
    <t xml:space="preserve">to_discard_due_to_bad_quality_or_ungradable</t>
  </si>
  <si>
    <t xml:space="preserve">final_conensus</t>
  </si>
  <si>
    <t xml:space="preserve">Partial (&gt;= 2/3)</t>
  </si>
  <si>
    <t xml:space="preserve">Total (3/3)</t>
  </si>
  <si>
    <t xml:space="preserve">Consensus NORMAL</t>
  </si>
  <si>
    <t xml:space="preserve">Consensus NON_SPECIFIC</t>
  </si>
  <si>
    <t xml:space="preserve">Consensus EARLY</t>
  </si>
  <si>
    <t xml:space="preserve">Consensus ACTIVE</t>
  </si>
  <si>
    <t xml:space="preserve">Consensus LATE</t>
  </si>
  <si>
    <t xml:space="preserve">Consensus UNGRADABLE_QUALITY</t>
  </si>
  <si>
    <t xml:space="preserve">Consensus UNGRADABLE_CONDITION</t>
  </si>
  <si>
    <t xml:space="preserve">gold</t>
  </si>
  <si>
    <t xml:space="preserve">total_consensus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</si>
</sst>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84"/>
  <sheetViews>
    <sheetView showFormulas="false" showGridLines="true" showRowColHeaders="true" showZeros="true" rightToLeft="false" tabSelected="true" showOutlineSymbols="true" defaultGridColor="true" view="normal" topLeftCell="K1767" colorId="64" zoomScale="100" zoomScaleNormal="100" zoomScalePageLayoutView="100" workbookViewId="0">
      <selection pane="topLeft" activeCell="R1784" activeCellId="0" sqref="R1784:S178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36.12"/>
    <col collapsed="false" customWidth="true" hidden="false" outlineLevel="0" max="3" min="3" style="0" width="29.63"/>
    <col collapsed="false" customWidth="true" hidden="false" outlineLevel="0" max="5" min="4" style="0" width="25"/>
    <col collapsed="false" customWidth="true" hidden="false" outlineLevel="0" max="6" min="6" style="0" width="23.13"/>
    <col collapsed="false" customWidth="true" hidden="false" outlineLevel="0" max="7" min="7" style="0" width="32.38"/>
    <col collapsed="false" customWidth="true" hidden="false" outlineLevel="0" max="8" min="8" style="0" width="25"/>
    <col collapsed="false" customWidth="true" hidden="false" outlineLevel="0" max="9" min="9" style="0" width="27.63"/>
    <col collapsed="false" customWidth="true" hidden="false" outlineLevel="0" max="10" min="10" style="0" width="25"/>
    <col collapsed="false" customWidth="true" hidden="false" outlineLevel="0" max="11" min="11" style="0" width="22.5"/>
    <col collapsed="false" customWidth="true" hidden="false" outlineLevel="0" max="12" min="12" style="0" width="18.63"/>
    <col collapsed="false" customWidth="true" hidden="false" outlineLevel="0" max="13" min="13" style="0" width="11.76"/>
    <col collapsed="false" customWidth="true" hidden="false" outlineLevel="0" max="15" min="15" style="0" width="10.63"/>
    <col collapsed="false" customWidth="true" hidden="false" outlineLevel="0" max="16" min="16" style="0" width="24.26"/>
    <col collapsed="false" customWidth="true" hidden="false" outlineLevel="0" max="17" min="17" style="0" width="27.88"/>
    <col collapsed="false" customWidth="true" hidden="false" outlineLevel="0" max="18" min="18" style="0" width="15.49"/>
    <col collapsed="false" customWidth="true" hidden="false" outlineLevel="0" max="20" min="19" style="0" width="1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/>
      <c r="T1" s="1"/>
    </row>
    <row r="2" customFormat="false" ht="13.8" hidden="false" customHeight="false" outlineLevel="0" collapsed="false">
      <c r="A2" s="3" t="s">
        <v>18</v>
      </c>
      <c r="B2" s="3"/>
      <c r="C2" s="3"/>
      <c r="D2" s="3" t="s">
        <v>19</v>
      </c>
      <c r="E2" s="3" t="s">
        <v>20</v>
      </c>
      <c r="F2" s="3"/>
      <c r="G2" s="3" t="s">
        <v>20</v>
      </c>
      <c r="H2" s="3"/>
      <c r="I2" s="3"/>
      <c r="J2" s="3"/>
      <c r="K2" s="4" t="n">
        <f aca="false">COUNTIF($B2:$J2, "NORMAL")</f>
        <v>2</v>
      </c>
      <c r="L2" s="4" t="n">
        <f aca="false">COUNTIF($B2:$J2, "NON_SPECIFIC")</f>
        <v>1</v>
      </c>
      <c r="M2" s="4" t="n">
        <f aca="false">COUNTIF($B2:$J2, "EARLY")</f>
        <v>0</v>
      </c>
      <c r="N2" s="4" t="n">
        <f aca="false">COUNTIF($B2:$J2, "ACTIVE")</f>
        <v>0</v>
      </c>
      <c r="O2" s="4" t="n">
        <f aca="false">COUNTIF($B2:$J2, "LATE")</f>
        <v>0</v>
      </c>
      <c r="P2" s="4" t="n">
        <f aca="false">COUNTIF($B2:$J2, "UNGRADABLE_QUALITY")</f>
        <v>0</v>
      </c>
      <c r="Q2" s="4" t="n">
        <f aca="false">COUNTIF($B2:$J2, "UNGRADABLE_CONDITION")</f>
        <v>0</v>
      </c>
      <c r="R2" s="4" t="n">
        <f aca="false">SUM(K2:Q2)</f>
        <v>3</v>
      </c>
      <c r="S2" s="3"/>
      <c r="T2" s="3"/>
    </row>
    <row r="3" customFormat="false" ht="13.8" hidden="false" customHeight="false" outlineLevel="0" collapsed="false">
      <c r="A3" s="3" t="s">
        <v>21</v>
      </c>
      <c r="B3" s="3"/>
      <c r="C3" s="3" t="s">
        <v>19</v>
      </c>
      <c r="D3" s="3"/>
      <c r="E3" s="3"/>
      <c r="F3" s="3"/>
      <c r="G3" s="3"/>
      <c r="H3" s="3" t="s">
        <v>20</v>
      </c>
      <c r="I3" s="3"/>
      <c r="J3" s="3" t="s">
        <v>22</v>
      </c>
      <c r="K3" s="4" t="n">
        <f aca="false">COUNTIF($B3:$J3, "NORMAL")</f>
        <v>1</v>
      </c>
      <c r="L3" s="4" t="n">
        <f aca="false">COUNTIF($B3:$J3, "NON_SPECIFIC")</f>
        <v>1</v>
      </c>
      <c r="M3" s="4" t="n">
        <f aca="false">COUNTIF($B3:$J3, "EARLY")</f>
        <v>1</v>
      </c>
      <c r="N3" s="4" t="n">
        <f aca="false">COUNTIF($B3:$J3, "ACTIVE")</f>
        <v>0</v>
      </c>
      <c r="O3" s="4" t="n">
        <f aca="false">COUNTIF($B3:$J3, "LATE")</f>
        <v>0</v>
      </c>
      <c r="P3" s="4" t="n">
        <f aca="false">COUNTIF($B3:$J3, "UNGRADABLE_QUALITY")</f>
        <v>0</v>
      </c>
      <c r="Q3" s="4" t="n">
        <f aca="false">COUNTIF($B3:$J3, "UNGRADABLE_CONDITION")</f>
        <v>0</v>
      </c>
      <c r="R3" s="4" t="n">
        <f aca="false">SUM(K3:Q3)</f>
        <v>3</v>
      </c>
      <c r="S3" s="3"/>
      <c r="T3" s="5"/>
    </row>
    <row r="4" customFormat="false" ht="13.8" hidden="false" customHeight="false" outlineLevel="0" collapsed="false">
      <c r="A4" s="3" t="s">
        <v>23</v>
      </c>
      <c r="B4" s="3"/>
      <c r="C4" s="3"/>
      <c r="D4" s="3"/>
      <c r="E4" s="3"/>
      <c r="F4" s="3" t="s">
        <v>24</v>
      </c>
      <c r="G4" s="3"/>
      <c r="H4" s="3" t="s">
        <v>19</v>
      </c>
      <c r="I4" s="3" t="s">
        <v>19</v>
      </c>
      <c r="J4" s="3"/>
      <c r="K4" s="4" t="n">
        <f aca="false">COUNTIF($B4:$J4, "NORMAL")</f>
        <v>0</v>
      </c>
      <c r="L4" s="4" t="n">
        <f aca="false">COUNTIF($B4:$J4, "NON_SPECIFIC")</f>
        <v>2</v>
      </c>
      <c r="M4" s="4" t="n">
        <f aca="false">COUNTIF($B4:$J4, "EARLY")</f>
        <v>0</v>
      </c>
      <c r="N4" s="4" t="n">
        <f aca="false">COUNTIF($B4:$J4, "ACTIVE")</f>
        <v>0</v>
      </c>
      <c r="O4" s="4" t="n">
        <f aca="false">COUNTIF($B4:$J4, "LATE")</f>
        <v>0</v>
      </c>
      <c r="P4" s="4" t="n">
        <f aca="false">COUNTIF($B4:$J4, "UNGRADABLE_QUALITY")</f>
        <v>1</v>
      </c>
      <c r="Q4" s="4" t="n">
        <f aca="false">COUNTIF($B4:$J4, "UNGRADABLE_CONDITION")</f>
        <v>0</v>
      </c>
      <c r="R4" s="4" t="n">
        <f aca="false">SUM(K4:Q4)</f>
        <v>3</v>
      </c>
      <c r="S4" s="5"/>
      <c r="T4" s="3"/>
    </row>
    <row r="5" customFormat="false" ht="13.8" hidden="false" customHeight="false" outlineLevel="0" collapsed="false">
      <c r="A5" s="3" t="s">
        <v>25</v>
      </c>
      <c r="B5" s="3" t="s">
        <v>20</v>
      </c>
      <c r="C5" s="3"/>
      <c r="D5" s="3"/>
      <c r="E5" s="3"/>
      <c r="F5" s="3"/>
      <c r="G5" s="3"/>
      <c r="H5" s="3" t="s">
        <v>20</v>
      </c>
      <c r="I5" s="3" t="s">
        <v>19</v>
      </c>
      <c r="J5" s="3"/>
      <c r="K5" s="4" t="n">
        <f aca="false">COUNTIF($B5:$J5, "NORMAL")</f>
        <v>2</v>
      </c>
      <c r="L5" s="4" t="n">
        <f aca="false">COUNTIF($B5:$J5, "NON_SPECIFIC")</f>
        <v>1</v>
      </c>
      <c r="M5" s="4" t="n">
        <f aca="false">COUNTIF($B5:$J5, "EARLY")</f>
        <v>0</v>
      </c>
      <c r="N5" s="4" t="n">
        <f aca="false">COUNTIF($B5:$J5, "ACTIVE")</f>
        <v>0</v>
      </c>
      <c r="O5" s="4" t="n">
        <f aca="false">COUNTIF($B5:$J5, "LATE")</f>
        <v>0</v>
      </c>
      <c r="P5" s="4" t="n">
        <f aca="false">COUNTIF($B5:$J5, "UNGRADABLE_QUALITY")</f>
        <v>0</v>
      </c>
      <c r="Q5" s="4" t="n">
        <f aca="false">COUNTIF($B5:$J5, "UNGRADABLE_CONDITION")</f>
        <v>0</v>
      </c>
      <c r="R5" s="4" t="n">
        <f aca="false">SUM(K5:Q5)</f>
        <v>3</v>
      </c>
      <c r="S5" s="5"/>
      <c r="T5" s="3"/>
    </row>
    <row r="6" customFormat="false" ht="13.8" hidden="false" customHeight="false" outlineLevel="0" collapsed="false">
      <c r="A6" s="3" t="s">
        <v>26</v>
      </c>
      <c r="B6" s="3"/>
      <c r="C6" s="3" t="s">
        <v>20</v>
      </c>
      <c r="D6" s="3" t="s">
        <v>19</v>
      </c>
      <c r="E6" s="3"/>
      <c r="F6" s="3"/>
      <c r="G6" s="3" t="s">
        <v>20</v>
      </c>
      <c r="H6" s="3"/>
      <c r="I6" s="3"/>
      <c r="J6" s="3"/>
      <c r="K6" s="4" t="n">
        <f aca="false">COUNTIF($B6:$J6, "NORMAL")</f>
        <v>2</v>
      </c>
      <c r="L6" s="4" t="n">
        <f aca="false">COUNTIF($B6:$J6, "NON_SPECIFIC")</f>
        <v>1</v>
      </c>
      <c r="M6" s="4" t="n">
        <f aca="false">COUNTIF($B6:$J6, "EARLY")</f>
        <v>0</v>
      </c>
      <c r="N6" s="4" t="n">
        <f aca="false">COUNTIF($B6:$J6, "ACTIVE")</f>
        <v>0</v>
      </c>
      <c r="O6" s="4" t="n">
        <f aca="false">COUNTIF($B6:$J6, "LATE")</f>
        <v>0</v>
      </c>
      <c r="P6" s="4" t="n">
        <f aca="false">COUNTIF($B6:$J6, "UNGRADABLE_QUALITY")</f>
        <v>0</v>
      </c>
      <c r="Q6" s="4" t="n">
        <f aca="false">COUNTIF($B6:$J6, "UNGRADABLE_CONDITION")</f>
        <v>0</v>
      </c>
      <c r="R6" s="4" t="n">
        <f aca="false">SUM(K6:Q6)</f>
        <v>3</v>
      </c>
      <c r="S6" s="3"/>
      <c r="T6" s="3"/>
    </row>
    <row r="7" customFormat="false" ht="13.8" hidden="false" customHeight="false" outlineLevel="0" collapsed="false">
      <c r="A7" s="3" t="s">
        <v>27</v>
      </c>
      <c r="B7" s="3"/>
      <c r="C7" s="3" t="s">
        <v>24</v>
      </c>
      <c r="D7" s="3" t="s">
        <v>28</v>
      </c>
      <c r="E7" s="3"/>
      <c r="F7" s="3"/>
      <c r="G7" s="3"/>
      <c r="H7" s="3" t="s">
        <v>24</v>
      </c>
      <c r="I7" s="3"/>
      <c r="J7" s="3"/>
      <c r="K7" s="4" t="n">
        <f aca="false">COUNTIF($B7:$J7, "NORMAL")</f>
        <v>0</v>
      </c>
      <c r="L7" s="4" t="n">
        <f aca="false">COUNTIF($B7:$J7, "NON_SPECIFIC")</f>
        <v>0</v>
      </c>
      <c r="M7" s="4" t="n">
        <f aca="false">COUNTIF($B7:$J7, "EARLY")</f>
        <v>0</v>
      </c>
      <c r="N7" s="4" t="n">
        <f aca="false">COUNTIF($B7:$J7, "ACTIVE")</f>
        <v>0</v>
      </c>
      <c r="O7" s="4" t="n">
        <f aca="false">COUNTIF($B7:$J7, "LATE")</f>
        <v>1</v>
      </c>
      <c r="P7" s="4" t="n">
        <f aca="false">COUNTIF($B7:$J7, "UNGRADABLE_QUALITY")</f>
        <v>2</v>
      </c>
      <c r="Q7" s="4" t="n">
        <f aca="false">COUNTIF($B7:$J7, "UNGRADABLE_CONDITION")</f>
        <v>0</v>
      </c>
      <c r="R7" s="4" t="n">
        <f aca="false">SUM(K7:Q7)</f>
        <v>3</v>
      </c>
      <c r="S7" s="3"/>
      <c r="T7" s="3"/>
    </row>
    <row r="8" customFormat="false" ht="13.8" hidden="false" customHeight="false" outlineLevel="0" collapsed="false">
      <c r="A8" s="3" t="s">
        <v>29</v>
      </c>
      <c r="B8" s="3" t="s">
        <v>20</v>
      </c>
      <c r="C8" s="3"/>
      <c r="D8" s="3" t="s">
        <v>19</v>
      </c>
      <c r="E8" s="3"/>
      <c r="F8" s="3"/>
      <c r="G8" s="3"/>
      <c r="H8" s="3"/>
      <c r="I8" s="3"/>
      <c r="J8" s="3" t="s">
        <v>24</v>
      </c>
      <c r="K8" s="4" t="n">
        <f aca="false">COUNTIF($B8:$J8, "NORMAL")</f>
        <v>1</v>
      </c>
      <c r="L8" s="4" t="n">
        <f aca="false">COUNTIF($B8:$J8, "NON_SPECIFIC")</f>
        <v>1</v>
      </c>
      <c r="M8" s="4" t="n">
        <f aca="false">COUNTIF($B8:$J8, "EARLY")</f>
        <v>0</v>
      </c>
      <c r="N8" s="4" t="n">
        <f aca="false">COUNTIF($B8:$J8, "ACTIVE")</f>
        <v>0</v>
      </c>
      <c r="O8" s="4" t="n">
        <f aca="false">COUNTIF($B8:$J8, "LATE")</f>
        <v>0</v>
      </c>
      <c r="P8" s="4" t="n">
        <f aca="false">COUNTIF($B8:$J8, "UNGRADABLE_QUALITY")</f>
        <v>1</v>
      </c>
      <c r="Q8" s="4" t="n">
        <f aca="false">COUNTIF($B8:$J8, "UNGRADABLE_CONDITION")</f>
        <v>0</v>
      </c>
      <c r="R8" s="4" t="n">
        <f aca="false">SUM(K8:Q8)</f>
        <v>3</v>
      </c>
      <c r="S8" s="3"/>
      <c r="T8" s="5"/>
    </row>
    <row r="9" customFormat="false" ht="13.8" hidden="false" customHeight="false" outlineLevel="0" collapsed="false">
      <c r="A9" s="3" t="s">
        <v>30</v>
      </c>
      <c r="B9" s="3"/>
      <c r="C9" s="3"/>
      <c r="D9" s="3"/>
      <c r="E9" s="3"/>
      <c r="F9" s="3"/>
      <c r="G9" s="3" t="s">
        <v>19</v>
      </c>
      <c r="H9" s="3" t="s">
        <v>19</v>
      </c>
      <c r="I9" s="3"/>
      <c r="J9" s="3" t="s">
        <v>20</v>
      </c>
      <c r="K9" s="4" t="n">
        <f aca="false">COUNTIF($B9:$J9, "NORMAL")</f>
        <v>1</v>
      </c>
      <c r="L9" s="4" t="n">
        <f aca="false">COUNTIF($B9:$J9, "NON_SPECIFIC")</f>
        <v>2</v>
      </c>
      <c r="M9" s="4" t="n">
        <f aca="false">COUNTIF($B9:$J9, "EARLY")</f>
        <v>0</v>
      </c>
      <c r="N9" s="4" t="n">
        <f aca="false">COUNTIF($B9:$J9, "ACTIVE")</f>
        <v>0</v>
      </c>
      <c r="O9" s="4" t="n">
        <f aca="false">COUNTIF($B9:$J9, "LATE")</f>
        <v>0</v>
      </c>
      <c r="P9" s="4" t="n">
        <f aca="false">COUNTIF($B9:$J9, "UNGRADABLE_QUALITY")</f>
        <v>0</v>
      </c>
      <c r="Q9" s="4" t="n">
        <f aca="false">COUNTIF($B9:$J9, "UNGRADABLE_CONDITION")</f>
        <v>0</v>
      </c>
      <c r="R9" s="4" t="n">
        <f aca="false">SUM(K9:Q9)</f>
        <v>3</v>
      </c>
      <c r="S9" s="3"/>
      <c r="T9" s="5"/>
    </row>
    <row r="10" customFormat="false" ht="13.8" hidden="false" customHeight="false" outlineLevel="0" collapsed="false">
      <c r="A10" s="3" t="s">
        <v>31</v>
      </c>
      <c r="B10" s="3" t="s">
        <v>22</v>
      </c>
      <c r="C10" s="3"/>
      <c r="D10" s="3"/>
      <c r="E10" s="3" t="s">
        <v>22</v>
      </c>
      <c r="F10" s="3" t="s">
        <v>19</v>
      </c>
      <c r="G10" s="3"/>
      <c r="H10" s="3"/>
      <c r="I10" s="3"/>
      <c r="J10" s="3"/>
      <c r="K10" s="4" t="n">
        <f aca="false">COUNTIF($B10:$J10, "NORMAL")</f>
        <v>0</v>
      </c>
      <c r="L10" s="4" t="n">
        <f aca="false">COUNTIF($B10:$J10, "NON_SPECIFIC")</f>
        <v>1</v>
      </c>
      <c r="M10" s="4" t="n">
        <f aca="false">COUNTIF($B10:$J10, "EARLY")</f>
        <v>2</v>
      </c>
      <c r="N10" s="4" t="n">
        <f aca="false">COUNTIF($B10:$J10, "ACTIVE")</f>
        <v>0</v>
      </c>
      <c r="O10" s="4" t="n">
        <f aca="false">COUNTIF($B10:$J10, "LATE")</f>
        <v>0</v>
      </c>
      <c r="P10" s="4" t="n">
        <f aca="false">COUNTIF($B10:$J10, "UNGRADABLE_QUALITY")</f>
        <v>0</v>
      </c>
      <c r="Q10" s="4" t="n">
        <f aca="false">COUNTIF($B10:$J10, "UNGRADABLE_CONDITION")</f>
        <v>0</v>
      </c>
      <c r="R10" s="4" t="n">
        <f aca="false">SUM(K10:Q10)</f>
        <v>3</v>
      </c>
      <c r="S10" s="3"/>
      <c r="T10" s="3"/>
    </row>
    <row r="11" customFormat="false" ht="13.8" hidden="false" customHeight="false" outlineLevel="0" collapsed="false">
      <c r="A11" s="3" t="s">
        <v>32</v>
      </c>
      <c r="B11" s="3"/>
      <c r="C11" s="3"/>
      <c r="D11" s="3" t="s">
        <v>19</v>
      </c>
      <c r="E11" s="3"/>
      <c r="F11" s="3"/>
      <c r="G11" s="3" t="s">
        <v>20</v>
      </c>
      <c r="H11" s="3"/>
      <c r="I11" s="3" t="s">
        <v>19</v>
      </c>
      <c r="J11" s="3"/>
      <c r="K11" s="4" t="n">
        <f aca="false">COUNTIF($B11:$J11, "NORMAL")</f>
        <v>1</v>
      </c>
      <c r="L11" s="4" t="n">
        <f aca="false">COUNTIF($B11:$J11, "NON_SPECIFIC")</f>
        <v>2</v>
      </c>
      <c r="M11" s="4" t="n">
        <f aca="false">COUNTIF($B11:$J11, "EARLY")</f>
        <v>0</v>
      </c>
      <c r="N11" s="4" t="n">
        <f aca="false">COUNTIF($B11:$J11, "ACTIVE")</f>
        <v>0</v>
      </c>
      <c r="O11" s="4" t="n">
        <f aca="false">COUNTIF($B11:$J11, "LATE")</f>
        <v>0</v>
      </c>
      <c r="P11" s="4" t="n">
        <f aca="false">COUNTIF($B11:$J11, "UNGRADABLE_QUALITY")</f>
        <v>0</v>
      </c>
      <c r="Q11" s="4" t="n">
        <f aca="false">COUNTIF($B11:$J11, "UNGRADABLE_CONDITION")</f>
        <v>0</v>
      </c>
      <c r="R11" s="4" t="n">
        <f aca="false">SUM(K11:Q11)</f>
        <v>3</v>
      </c>
      <c r="S11" s="5"/>
      <c r="T11" s="3"/>
    </row>
    <row r="12" customFormat="false" ht="13.8" hidden="false" customHeight="false" outlineLevel="0" collapsed="false">
      <c r="A12" s="3" t="s">
        <v>33</v>
      </c>
      <c r="B12" s="3" t="s">
        <v>34</v>
      </c>
      <c r="C12" s="3"/>
      <c r="D12" s="3"/>
      <c r="E12" s="3" t="s">
        <v>34</v>
      </c>
      <c r="F12" s="3"/>
      <c r="G12" s="3"/>
      <c r="H12" s="3"/>
      <c r="I12" s="3"/>
      <c r="J12" s="3" t="s">
        <v>34</v>
      </c>
      <c r="K12" s="4" t="n">
        <f aca="false">COUNTIF($B12:$J12, "NORMAL")</f>
        <v>0</v>
      </c>
      <c r="L12" s="4" t="n">
        <f aca="false">COUNTIF($B12:$J12, "NON_SPECIFIC")</f>
        <v>0</v>
      </c>
      <c r="M12" s="4" t="n">
        <f aca="false">COUNTIF($B12:$J12, "EARLY")</f>
        <v>0</v>
      </c>
      <c r="N12" s="4" t="n">
        <f aca="false">COUNTIF($B12:$J12, "ACTIVE")</f>
        <v>3</v>
      </c>
      <c r="O12" s="4" t="n">
        <f aca="false">COUNTIF($B12:$J12, "LATE")</f>
        <v>0</v>
      </c>
      <c r="P12" s="4" t="n">
        <f aca="false">COUNTIF($B12:$J12, "UNGRADABLE_QUALITY")</f>
        <v>0</v>
      </c>
      <c r="Q12" s="4" t="n">
        <f aca="false">COUNTIF($B12:$J12, "UNGRADABLE_CONDITION")</f>
        <v>0</v>
      </c>
      <c r="R12" s="4" t="n">
        <f aca="false">SUM(K12:Q12)</f>
        <v>3</v>
      </c>
      <c r="S12" s="3"/>
      <c r="T12" s="5"/>
    </row>
    <row r="13" customFormat="false" ht="13.8" hidden="false" customHeight="false" outlineLevel="0" collapsed="false">
      <c r="A13" s="3" t="s">
        <v>35</v>
      </c>
      <c r="B13" s="3" t="s">
        <v>19</v>
      </c>
      <c r="C13" s="3"/>
      <c r="D13" s="3"/>
      <c r="E13" s="3"/>
      <c r="F13" s="3"/>
      <c r="G13" s="3"/>
      <c r="H13" s="3"/>
      <c r="I13" s="3" t="s">
        <v>19</v>
      </c>
      <c r="J13" s="3" t="s">
        <v>24</v>
      </c>
      <c r="K13" s="4" t="n">
        <f aca="false">COUNTIF($B13:$J13, "NORMAL")</f>
        <v>0</v>
      </c>
      <c r="L13" s="4" t="n">
        <f aca="false">COUNTIF($B13:$J13, "NON_SPECIFIC")</f>
        <v>2</v>
      </c>
      <c r="M13" s="4" t="n">
        <f aca="false">COUNTIF($B13:$J13, "EARLY")</f>
        <v>0</v>
      </c>
      <c r="N13" s="4" t="n">
        <f aca="false">COUNTIF($B13:$J13, "ACTIVE")</f>
        <v>0</v>
      </c>
      <c r="O13" s="4" t="n">
        <f aca="false">COUNTIF($B13:$J13, "LATE")</f>
        <v>0</v>
      </c>
      <c r="P13" s="4" t="n">
        <f aca="false">COUNTIF($B13:$J13, "UNGRADABLE_QUALITY")</f>
        <v>1</v>
      </c>
      <c r="Q13" s="4" t="n">
        <f aca="false">COUNTIF($B13:$J13, "UNGRADABLE_CONDITION")</f>
        <v>0</v>
      </c>
      <c r="R13" s="4" t="n">
        <f aca="false">SUM(K13:Q13)</f>
        <v>3</v>
      </c>
      <c r="S13" s="5"/>
      <c r="T13" s="5"/>
    </row>
    <row r="14" customFormat="false" ht="13.8" hidden="false" customHeight="false" outlineLevel="0" collapsed="false">
      <c r="A14" s="3" t="s">
        <v>36</v>
      </c>
      <c r="B14" s="3" t="s">
        <v>34</v>
      </c>
      <c r="C14" s="3" t="s">
        <v>28</v>
      </c>
      <c r="D14" s="3"/>
      <c r="E14" s="3" t="s">
        <v>28</v>
      </c>
      <c r="F14" s="3"/>
      <c r="G14" s="3"/>
      <c r="H14" s="3"/>
      <c r="I14" s="3" t="s">
        <v>28</v>
      </c>
      <c r="J14" s="3"/>
      <c r="K14" s="4" t="n">
        <f aca="false">COUNTIF($B14:$J14, "NORMAL")</f>
        <v>0</v>
      </c>
      <c r="L14" s="4" t="n">
        <f aca="false">COUNTIF($B14:$J14, "NON_SPECIFIC")</f>
        <v>0</v>
      </c>
      <c r="M14" s="4" t="n">
        <f aca="false">COUNTIF($B14:$J14, "EARLY")</f>
        <v>0</v>
      </c>
      <c r="N14" s="4" t="n">
        <f aca="false">COUNTIF($B14:$J14, "ACTIVE")</f>
        <v>1</v>
      </c>
      <c r="O14" s="4" t="n">
        <f aca="false">COUNTIF($B14:$J14, "LATE")</f>
        <v>3</v>
      </c>
      <c r="P14" s="4" t="n">
        <f aca="false">COUNTIF($B14:$J14, "UNGRADABLE_QUALITY")</f>
        <v>0</v>
      </c>
      <c r="Q14" s="4" t="n">
        <f aca="false">COUNTIF($B14:$J14, "UNGRADABLE_CONDITION")</f>
        <v>0</v>
      </c>
      <c r="R14" s="4" t="n">
        <f aca="false">SUM(K14:Q14)</f>
        <v>4</v>
      </c>
      <c r="S14" s="5"/>
      <c r="T14" s="3"/>
    </row>
    <row r="15" customFormat="false" ht="13.8" hidden="false" customHeight="false" outlineLevel="0" collapsed="false">
      <c r="A15" s="3" t="s">
        <v>37</v>
      </c>
      <c r="B15" s="3"/>
      <c r="C15" s="3" t="s">
        <v>19</v>
      </c>
      <c r="D15" s="3"/>
      <c r="E15" s="3"/>
      <c r="F15" s="3"/>
      <c r="G15" s="3" t="s">
        <v>20</v>
      </c>
      <c r="H15" s="3"/>
      <c r="I15" s="3"/>
      <c r="J15" s="3" t="s">
        <v>22</v>
      </c>
      <c r="K15" s="4" t="n">
        <f aca="false">COUNTIF($B15:$J15, "NORMAL")</f>
        <v>1</v>
      </c>
      <c r="L15" s="4" t="n">
        <f aca="false">COUNTIF($B15:$J15, "NON_SPECIFIC")</f>
        <v>1</v>
      </c>
      <c r="M15" s="4" t="n">
        <f aca="false">COUNTIF($B15:$J15, "EARLY")</f>
        <v>1</v>
      </c>
      <c r="N15" s="4" t="n">
        <f aca="false">COUNTIF($B15:$J15, "ACTIVE")</f>
        <v>0</v>
      </c>
      <c r="O15" s="4" t="n">
        <f aca="false">COUNTIF($B15:$J15, "LATE")</f>
        <v>0</v>
      </c>
      <c r="P15" s="4" t="n">
        <f aca="false">COUNTIF($B15:$J15, "UNGRADABLE_QUALITY")</f>
        <v>0</v>
      </c>
      <c r="Q15" s="4" t="n">
        <f aca="false">COUNTIF($B15:$J15, "UNGRADABLE_CONDITION")</f>
        <v>0</v>
      </c>
      <c r="R15" s="4" t="n">
        <f aca="false">SUM(K15:Q15)</f>
        <v>3</v>
      </c>
      <c r="S15" s="3"/>
      <c r="T15" s="5"/>
    </row>
    <row r="16" customFormat="false" ht="13.8" hidden="false" customHeight="false" outlineLevel="0" collapsed="false">
      <c r="A16" s="3" t="s">
        <v>38</v>
      </c>
      <c r="B16" s="3"/>
      <c r="C16" s="3"/>
      <c r="D16" s="3"/>
      <c r="E16" s="3" t="s">
        <v>34</v>
      </c>
      <c r="F16" s="3" t="s">
        <v>22</v>
      </c>
      <c r="G16" s="3"/>
      <c r="H16" s="3"/>
      <c r="I16" s="3" t="s">
        <v>22</v>
      </c>
      <c r="J16" s="3"/>
      <c r="K16" s="4" t="n">
        <f aca="false">COUNTIF($B16:$J16, "NORMAL")</f>
        <v>0</v>
      </c>
      <c r="L16" s="4" t="n">
        <f aca="false">COUNTIF($B16:$J16, "NON_SPECIFIC")</f>
        <v>0</v>
      </c>
      <c r="M16" s="4" t="n">
        <f aca="false">COUNTIF($B16:$J16, "EARLY")</f>
        <v>2</v>
      </c>
      <c r="N16" s="4" t="n">
        <f aca="false">COUNTIF($B16:$J16, "ACTIVE")</f>
        <v>1</v>
      </c>
      <c r="O16" s="4" t="n">
        <f aca="false">COUNTIF($B16:$J16, "LATE")</f>
        <v>0</v>
      </c>
      <c r="P16" s="4" t="n">
        <f aca="false">COUNTIF($B16:$J16, "UNGRADABLE_QUALITY")</f>
        <v>0</v>
      </c>
      <c r="Q16" s="4" t="n">
        <f aca="false">COUNTIF($B16:$J16, "UNGRADABLE_CONDITION")</f>
        <v>0</v>
      </c>
      <c r="R16" s="4" t="n">
        <f aca="false">SUM(K16:Q16)</f>
        <v>3</v>
      </c>
      <c r="S16" s="5"/>
      <c r="T16" s="3"/>
    </row>
    <row r="17" customFormat="false" ht="13.8" hidden="false" customHeight="false" outlineLevel="0" collapsed="false">
      <c r="A17" s="3" t="s">
        <v>39</v>
      </c>
      <c r="B17" s="3" t="s">
        <v>22</v>
      </c>
      <c r="C17" s="3"/>
      <c r="D17" s="3"/>
      <c r="E17" s="3"/>
      <c r="F17" s="3"/>
      <c r="G17" s="3" t="s">
        <v>34</v>
      </c>
      <c r="H17" s="3" t="s">
        <v>19</v>
      </c>
      <c r="I17" s="3"/>
      <c r="J17" s="3"/>
      <c r="K17" s="4" t="n">
        <f aca="false">COUNTIF($B17:$J17, "NORMAL")</f>
        <v>0</v>
      </c>
      <c r="L17" s="4" t="n">
        <f aca="false">COUNTIF($B17:$J17, "NON_SPECIFIC")</f>
        <v>1</v>
      </c>
      <c r="M17" s="4" t="n">
        <f aca="false">COUNTIF($B17:$J17, "EARLY")</f>
        <v>1</v>
      </c>
      <c r="N17" s="4" t="n">
        <f aca="false">COUNTIF($B17:$J17, "ACTIVE")</f>
        <v>1</v>
      </c>
      <c r="O17" s="4" t="n">
        <f aca="false">COUNTIF($B17:$J17, "LATE")</f>
        <v>0</v>
      </c>
      <c r="P17" s="4" t="n">
        <f aca="false">COUNTIF($B17:$J17, "UNGRADABLE_QUALITY")</f>
        <v>0</v>
      </c>
      <c r="Q17" s="4" t="n">
        <f aca="false">COUNTIF($B17:$J17, "UNGRADABLE_CONDITION")</f>
        <v>0</v>
      </c>
      <c r="R17" s="4" t="n">
        <f aca="false">SUM(K17:Q17)</f>
        <v>3</v>
      </c>
      <c r="S17" s="3"/>
      <c r="T17" s="3"/>
    </row>
    <row r="18" customFormat="false" ht="13.8" hidden="false" customHeight="false" outlineLevel="0" collapsed="false">
      <c r="A18" s="3" t="s">
        <v>40</v>
      </c>
      <c r="B18" s="3" t="s">
        <v>20</v>
      </c>
      <c r="C18" s="3"/>
      <c r="D18" s="3"/>
      <c r="E18" s="3"/>
      <c r="F18" s="3"/>
      <c r="G18" s="3" t="s">
        <v>20</v>
      </c>
      <c r="H18" s="3"/>
      <c r="I18" s="3" t="s">
        <v>19</v>
      </c>
      <c r="J18" s="3"/>
      <c r="K18" s="4" t="n">
        <f aca="false">COUNTIF($B18:$J18, "NORMAL")</f>
        <v>2</v>
      </c>
      <c r="L18" s="4" t="n">
        <f aca="false">COUNTIF($B18:$J18, "NON_SPECIFIC")</f>
        <v>1</v>
      </c>
      <c r="M18" s="4" t="n">
        <f aca="false">COUNTIF($B18:$J18, "EARLY")</f>
        <v>0</v>
      </c>
      <c r="N18" s="4" t="n">
        <f aca="false">COUNTIF($B18:$J18, "ACTIVE")</f>
        <v>0</v>
      </c>
      <c r="O18" s="4" t="n">
        <f aca="false">COUNTIF($B18:$J18, "LATE")</f>
        <v>0</v>
      </c>
      <c r="P18" s="4" t="n">
        <f aca="false">COUNTIF($B18:$J18, "UNGRADABLE_QUALITY")</f>
        <v>0</v>
      </c>
      <c r="Q18" s="4" t="n">
        <f aca="false">COUNTIF($B18:$J18, "UNGRADABLE_CONDITION")</f>
        <v>0</v>
      </c>
      <c r="R18" s="4" t="n">
        <f aca="false">SUM(K18:Q18)</f>
        <v>3</v>
      </c>
      <c r="S18" s="5"/>
      <c r="T18" s="3"/>
    </row>
    <row r="19" customFormat="false" ht="13.8" hidden="false" customHeight="false" outlineLevel="0" collapsed="false">
      <c r="A19" s="3" t="s">
        <v>41</v>
      </c>
      <c r="B19" s="3"/>
      <c r="C19" s="3" t="s">
        <v>19</v>
      </c>
      <c r="D19" s="3"/>
      <c r="E19" s="3"/>
      <c r="F19" s="3"/>
      <c r="G19" s="3" t="s">
        <v>19</v>
      </c>
      <c r="H19" s="3" t="s">
        <v>19</v>
      </c>
      <c r="I19" s="3"/>
      <c r="J19" s="3"/>
      <c r="K19" s="4" t="n">
        <f aca="false">COUNTIF($B19:$J19, "NORMAL")</f>
        <v>0</v>
      </c>
      <c r="L19" s="4" t="n">
        <f aca="false">COUNTIF($B19:$J19, "NON_SPECIFIC")</f>
        <v>3</v>
      </c>
      <c r="M19" s="4" t="n">
        <f aca="false">COUNTIF($B19:$J19, "EARLY")</f>
        <v>0</v>
      </c>
      <c r="N19" s="4" t="n">
        <f aca="false">COUNTIF($B19:$J19, "ACTIVE")</f>
        <v>0</v>
      </c>
      <c r="O19" s="4" t="n">
        <f aca="false">COUNTIF($B19:$J19, "LATE")</f>
        <v>0</v>
      </c>
      <c r="P19" s="4" t="n">
        <f aca="false">COUNTIF($B19:$J19, "UNGRADABLE_QUALITY")</f>
        <v>0</v>
      </c>
      <c r="Q19" s="4" t="n">
        <f aca="false">COUNTIF($B19:$J19, "UNGRADABLE_CONDITION")</f>
        <v>0</v>
      </c>
      <c r="R19" s="4" t="n">
        <f aca="false">SUM(K19:Q19)</f>
        <v>3</v>
      </c>
      <c r="S19" s="3"/>
      <c r="T19" s="3"/>
    </row>
    <row r="20" customFormat="false" ht="13.8" hidden="false" customHeight="false" outlineLevel="0" collapsed="false">
      <c r="A20" s="3" t="s">
        <v>42</v>
      </c>
      <c r="B20" s="3"/>
      <c r="C20" s="3"/>
      <c r="D20" s="3" t="s">
        <v>19</v>
      </c>
      <c r="E20" s="3" t="s">
        <v>20</v>
      </c>
      <c r="F20" s="3"/>
      <c r="G20" s="3" t="s">
        <v>20</v>
      </c>
      <c r="H20" s="3"/>
      <c r="I20" s="3"/>
      <c r="J20" s="3"/>
      <c r="K20" s="4" t="n">
        <f aca="false">COUNTIF($B20:$J20, "NORMAL")</f>
        <v>2</v>
      </c>
      <c r="L20" s="4" t="n">
        <f aca="false">COUNTIF($B20:$J20, "NON_SPECIFIC")</f>
        <v>1</v>
      </c>
      <c r="M20" s="4" t="n">
        <f aca="false">COUNTIF($B20:$J20, "EARLY")</f>
        <v>0</v>
      </c>
      <c r="N20" s="4" t="n">
        <f aca="false">COUNTIF($B20:$J20, "ACTIVE")</f>
        <v>0</v>
      </c>
      <c r="O20" s="4" t="n">
        <f aca="false">COUNTIF($B20:$J20, "LATE")</f>
        <v>0</v>
      </c>
      <c r="P20" s="4" t="n">
        <f aca="false">COUNTIF($B20:$J20, "UNGRADABLE_QUALITY")</f>
        <v>0</v>
      </c>
      <c r="Q20" s="4" t="n">
        <f aca="false">COUNTIF($B20:$J20, "UNGRADABLE_CONDITION")</f>
        <v>0</v>
      </c>
      <c r="R20" s="4" t="n">
        <f aca="false">SUM(K20:Q20)</f>
        <v>3</v>
      </c>
      <c r="S20" s="3"/>
      <c r="T20" s="3"/>
    </row>
    <row r="21" customFormat="false" ht="13.8" hidden="false" customHeight="false" outlineLevel="0" collapsed="false">
      <c r="A21" s="3" t="s">
        <v>43</v>
      </c>
      <c r="B21" s="3" t="s">
        <v>22</v>
      </c>
      <c r="C21" s="3"/>
      <c r="D21" s="3"/>
      <c r="E21" s="3" t="s">
        <v>34</v>
      </c>
      <c r="F21" s="3" t="s">
        <v>34</v>
      </c>
      <c r="G21" s="3"/>
      <c r="H21" s="3" t="s">
        <v>34</v>
      </c>
      <c r="I21" s="3"/>
      <c r="J21" s="3"/>
      <c r="K21" s="4" t="n">
        <f aca="false">COUNTIF($B21:$J21, "NORMAL")</f>
        <v>0</v>
      </c>
      <c r="L21" s="4" t="n">
        <f aca="false">COUNTIF($B21:$J21, "NON_SPECIFIC")</f>
        <v>0</v>
      </c>
      <c r="M21" s="4" t="n">
        <f aca="false">COUNTIF($B21:$J21, "EARLY")</f>
        <v>1</v>
      </c>
      <c r="N21" s="4" t="n">
        <f aca="false">COUNTIF($B21:$J21, "ACTIVE")</f>
        <v>3</v>
      </c>
      <c r="O21" s="4" t="n">
        <f aca="false">COUNTIF($B21:$J21, "LATE")</f>
        <v>0</v>
      </c>
      <c r="P21" s="4" t="n">
        <f aca="false">COUNTIF($B21:$J21, "UNGRADABLE_QUALITY")</f>
        <v>0</v>
      </c>
      <c r="Q21" s="4" t="n">
        <f aca="false">COUNTIF($B21:$J21, "UNGRADABLE_CONDITION")</f>
        <v>0</v>
      </c>
      <c r="R21" s="4" t="n">
        <f aca="false">SUM(K21:Q21)</f>
        <v>4</v>
      </c>
      <c r="S21" s="3"/>
      <c r="T21" s="3"/>
    </row>
    <row r="22" customFormat="false" ht="13.8" hidden="false" customHeight="false" outlineLevel="0" collapsed="false">
      <c r="A22" s="3" t="s">
        <v>44</v>
      </c>
      <c r="B22" s="3" t="s">
        <v>19</v>
      </c>
      <c r="C22" s="3" t="s">
        <v>20</v>
      </c>
      <c r="D22" s="3"/>
      <c r="E22" s="3"/>
      <c r="F22" s="3"/>
      <c r="G22" s="3" t="s">
        <v>20</v>
      </c>
      <c r="H22" s="3"/>
      <c r="I22" s="3"/>
      <c r="J22" s="3"/>
      <c r="K22" s="4" t="n">
        <f aca="false">COUNTIF($B22:$J22, "NORMAL")</f>
        <v>2</v>
      </c>
      <c r="L22" s="4" t="n">
        <f aca="false">COUNTIF($B22:$J22, "NON_SPECIFIC")</f>
        <v>1</v>
      </c>
      <c r="M22" s="4" t="n">
        <f aca="false">COUNTIF($B22:$J22, "EARLY")</f>
        <v>0</v>
      </c>
      <c r="N22" s="4" t="n">
        <f aca="false">COUNTIF($B22:$J22, "ACTIVE")</f>
        <v>0</v>
      </c>
      <c r="O22" s="4" t="n">
        <f aca="false">COUNTIF($B22:$J22, "LATE")</f>
        <v>0</v>
      </c>
      <c r="P22" s="4" t="n">
        <f aca="false">COUNTIF($B22:$J22, "UNGRADABLE_QUALITY")</f>
        <v>0</v>
      </c>
      <c r="Q22" s="4" t="n">
        <f aca="false">COUNTIF($B22:$J22, "UNGRADABLE_CONDITION")</f>
        <v>0</v>
      </c>
      <c r="R22" s="4" t="n">
        <f aca="false">SUM(K22:Q22)</f>
        <v>3</v>
      </c>
      <c r="S22" s="3"/>
      <c r="T22" s="3"/>
    </row>
    <row r="23" customFormat="false" ht="13.8" hidden="false" customHeight="false" outlineLevel="0" collapsed="false">
      <c r="A23" s="3" t="s">
        <v>45</v>
      </c>
      <c r="B23" s="3" t="s">
        <v>22</v>
      </c>
      <c r="C23" s="3"/>
      <c r="D23" s="3"/>
      <c r="E23" s="3"/>
      <c r="F23" s="3"/>
      <c r="G23" s="3" t="s">
        <v>22</v>
      </c>
      <c r="H23" s="3" t="s">
        <v>19</v>
      </c>
      <c r="I23" s="3"/>
      <c r="J23" s="3"/>
      <c r="K23" s="4" t="n">
        <f aca="false">COUNTIF($B23:$J23, "NORMAL")</f>
        <v>0</v>
      </c>
      <c r="L23" s="4" t="n">
        <f aca="false">COUNTIF($B23:$J23, "NON_SPECIFIC")</f>
        <v>1</v>
      </c>
      <c r="M23" s="4" t="n">
        <f aca="false">COUNTIF($B23:$J23, "EARLY")</f>
        <v>2</v>
      </c>
      <c r="N23" s="4" t="n">
        <f aca="false">COUNTIF($B23:$J23, "ACTIVE")</f>
        <v>0</v>
      </c>
      <c r="O23" s="4" t="n">
        <f aca="false">COUNTIF($B23:$J23, "LATE")</f>
        <v>0</v>
      </c>
      <c r="P23" s="4" t="n">
        <f aca="false">COUNTIF($B23:$J23, "UNGRADABLE_QUALITY")</f>
        <v>0</v>
      </c>
      <c r="Q23" s="4" t="n">
        <f aca="false">COUNTIF($B23:$J23, "UNGRADABLE_CONDITION")</f>
        <v>0</v>
      </c>
      <c r="R23" s="4" t="n">
        <f aca="false">SUM(K23:Q23)</f>
        <v>3</v>
      </c>
      <c r="S23" s="3"/>
      <c r="T23" s="3"/>
    </row>
    <row r="24" customFormat="false" ht="13.8" hidden="false" customHeight="false" outlineLevel="0" collapsed="false">
      <c r="A24" s="3" t="s">
        <v>46</v>
      </c>
      <c r="B24" s="3" t="s">
        <v>19</v>
      </c>
      <c r="C24" s="3"/>
      <c r="D24" s="3" t="s">
        <v>19</v>
      </c>
      <c r="E24" s="3"/>
      <c r="F24" s="3"/>
      <c r="G24" s="3" t="s">
        <v>20</v>
      </c>
      <c r="H24" s="3"/>
      <c r="I24" s="3"/>
      <c r="J24" s="3"/>
      <c r="K24" s="4" t="n">
        <f aca="false">COUNTIF($B24:$J24, "NORMAL")</f>
        <v>1</v>
      </c>
      <c r="L24" s="4" t="n">
        <f aca="false">COUNTIF($B24:$J24, "NON_SPECIFIC")</f>
        <v>2</v>
      </c>
      <c r="M24" s="4" t="n">
        <f aca="false">COUNTIF($B24:$J24, "EARLY")</f>
        <v>0</v>
      </c>
      <c r="N24" s="4" t="n">
        <f aca="false">COUNTIF($B24:$J24, "ACTIVE")</f>
        <v>0</v>
      </c>
      <c r="O24" s="4" t="n">
        <f aca="false">COUNTIF($B24:$J24, "LATE")</f>
        <v>0</v>
      </c>
      <c r="P24" s="4" t="n">
        <f aca="false">COUNTIF($B24:$J24, "UNGRADABLE_QUALITY")</f>
        <v>0</v>
      </c>
      <c r="Q24" s="4" t="n">
        <f aca="false">COUNTIF($B24:$J24, "UNGRADABLE_CONDITION")</f>
        <v>0</v>
      </c>
      <c r="R24" s="4" t="n">
        <f aca="false">SUM(K24:Q24)</f>
        <v>3</v>
      </c>
      <c r="S24" s="3"/>
      <c r="T24" s="3"/>
    </row>
    <row r="25" customFormat="false" ht="13.8" hidden="false" customHeight="false" outlineLevel="0" collapsed="false">
      <c r="A25" s="3" t="s">
        <v>47</v>
      </c>
      <c r="B25" s="3"/>
      <c r="C25" s="3" t="s">
        <v>20</v>
      </c>
      <c r="D25" s="3"/>
      <c r="E25" s="3" t="s">
        <v>20</v>
      </c>
      <c r="F25" s="3"/>
      <c r="G25" s="3" t="s">
        <v>20</v>
      </c>
      <c r="H25" s="3"/>
      <c r="I25" s="3"/>
      <c r="J25" s="3"/>
      <c r="K25" s="4" t="n">
        <f aca="false">COUNTIF($B25:$J25, "NORMAL")</f>
        <v>3</v>
      </c>
      <c r="L25" s="4" t="n">
        <f aca="false">COUNTIF($B25:$J25, "NON_SPECIFIC")</f>
        <v>0</v>
      </c>
      <c r="M25" s="4" t="n">
        <f aca="false">COUNTIF($B25:$J25, "EARLY")</f>
        <v>0</v>
      </c>
      <c r="N25" s="4" t="n">
        <f aca="false">COUNTIF($B25:$J25, "ACTIVE")</f>
        <v>0</v>
      </c>
      <c r="O25" s="4" t="n">
        <f aca="false">COUNTIF($B25:$J25, "LATE")</f>
        <v>0</v>
      </c>
      <c r="P25" s="4" t="n">
        <f aca="false">COUNTIF($B25:$J25, "UNGRADABLE_QUALITY")</f>
        <v>0</v>
      </c>
      <c r="Q25" s="4" t="n">
        <f aca="false">COUNTIF($B25:$J25, "UNGRADABLE_CONDITION")</f>
        <v>0</v>
      </c>
      <c r="R25" s="4" t="n">
        <f aca="false">SUM(K25:Q25)</f>
        <v>3</v>
      </c>
      <c r="S25" s="3"/>
      <c r="T25" s="3"/>
    </row>
    <row r="26" customFormat="false" ht="13.8" hidden="false" customHeight="false" outlineLevel="0" collapsed="false">
      <c r="A26" s="3" t="s">
        <v>48</v>
      </c>
      <c r="B26" s="3" t="s">
        <v>19</v>
      </c>
      <c r="C26" s="3"/>
      <c r="D26" s="3"/>
      <c r="E26" s="3" t="s">
        <v>19</v>
      </c>
      <c r="F26" s="3"/>
      <c r="G26" s="3" t="s">
        <v>19</v>
      </c>
      <c r="H26" s="3"/>
      <c r="I26" s="3"/>
      <c r="J26" s="3"/>
      <c r="K26" s="4" t="n">
        <f aca="false">COUNTIF($B26:$J26, "NORMAL")</f>
        <v>0</v>
      </c>
      <c r="L26" s="4" t="n">
        <f aca="false">COUNTIF($B26:$J26, "NON_SPECIFIC")</f>
        <v>3</v>
      </c>
      <c r="M26" s="4" t="n">
        <f aca="false">COUNTIF($B26:$J26, "EARLY")</f>
        <v>0</v>
      </c>
      <c r="N26" s="4" t="n">
        <f aca="false">COUNTIF($B26:$J26, "ACTIVE")</f>
        <v>0</v>
      </c>
      <c r="O26" s="4" t="n">
        <f aca="false">COUNTIF($B26:$J26, "LATE")</f>
        <v>0</v>
      </c>
      <c r="P26" s="4" t="n">
        <f aca="false">COUNTIF($B26:$J26, "UNGRADABLE_QUALITY")</f>
        <v>0</v>
      </c>
      <c r="Q26" s="4" t="n">
        <f aca="false">COUNTIF($B26:$J26, "UNGRADABLE_CONDITION")</f>
        <v>0</v>
      </c>
      <c r="R26" s="4" t="n">
        <f aca="false">SUM(K26:Q26)</f>
        <v>3</v>
      </c>
      <c r="S26" s="3"/>
      <c r="T26" s="3"/>
    </row>
    <row r="27" customFormat="false" ht="13.8" hidden="false" customHeight="false" outlineLevel="0" collapsed="false">
      <c r="A27" s="3" t="s">
        <v>49</v>
      </c>
      <c r="B27" s="3"/>
      <c r="C27" s="3"/>
      <c r="D27" s="3" t="s">
        <v>19</v>
      </c>
      <c r="E27" s="3" t="s">
        <v>22</v>
      </c>
      <c r="F27" s="3"/>
      <c r="G27" s="3" t="s">
        <v>22</v>
      </c>
      <c r="H27" s="3"/>
      <c r="I27" s="3"/>
      <c r="J27" s="3"/>
      <c r="K27" s="4" t="n">
        <f aca="false">COUNTIF($B27:$J27, "NORMAL")</f>
        <v>0</v>
      </c>
      <c r="L27" s="4" t="n">
        <f aca="false">COUNTIF($B27:$J27, "NON_SPECIFIC")</f>
        <v>1</v>
      </c>
      <c r="M27" s="4" t="n">
        <f aca="false">COUNTIF($B27:$J27, "EARLY")</f>
        <v>2</v>
      </c>
      <c r="N27" s="4" t="n">
        <f aca="false">COUNTIF($B27:$J27, "ACTIVE")</f>
        <v>0</v>
      </c>
      <c r="O27" s="4" t="n">
        <f aca="false">COUNTIF($B27:$J27, "LATE")</f>
        <v>0</v>
      </c>
      <c r="P27" s="4" t="n">
        <f aca="false">COUNTIF($B27:$J27, "UNGRADABLE_QUALITY")</f>
        <v>0</v>
      </c>
      <c r="Q27" s="4" t="n">
        <f aca="false">COUNTIF($B27:$J27, "UNGRADABLE_CONDITION")</f>
        <v>0</v>
      </c>
      <c r="R27" s="4" t="n">
        <f aca="false">SUM(K27:Q27)</f>
        <v>3</v>
      </c>
      <c r="S27" s="3"/>
      <c r="T27" s="3"/>
    </row>
    <row r="28" customFormat="false" ht="13.8" hidden="false" customHeight="false" outlineLevel="0" collapsed="false">
      <c r="A28" s="3" t="s">
        <v>50</v>
      </c>
      <c r="B28" s="3"/>
      <c r="C28" s="3" t="s">
        <v>34</v>
      </c>
      <c r="D28" s="3"/>
      <c r="E28" s="3"/>
      <c r="F28" s="3"/>
      <c r="G28" s="3"/>
      <c r="H28" s="3" t="s">
        <v>34</v>
      </c>
      <c r="I28" s="3" t="s">
        <v>34</v>
      </c>
      <c r="J28" s="3"/>
      <c r="K28" s="4" t="n">
        <f aca="false">COUNTIF($B28:$J28, "NORMAL")</f>
        <v>0</v>
      </c>
      <c r="L28" s="4" t="n">
        <f aca="false">COUNTIF($B28:$J28, "NON_SPECIFIC")</f>
        <v>0</v>
      </c>
      <c r="M28" s="4" t="n">
        <f aca="false">COUNTIF($B28:$J28, "EARLY")</f>
        <v>0</v>
      </c>
      <c r="N28" s="4" t="n">
        <f aca="false">COUNTIF($B28:$J28, "ACTIVE")</f>
        <v>3</v>
      </c>
      <c r="O28" s="4" t="n">
        <f aca="false">COUNTIF($B28:$J28, "LATE")</f>
        <v>0</v>
      </c>
      <c r="P28" s="4" t="n">
        <f aca="false">COUNTIF($B28:$J28, "UNGRADABLE_QUALITY")</f>
        <v>0</v>
      </c>
      <c r="Q28" s="4" t="n">
        <f aca="false">COUNTIF($B28:$J28, "UNGRADABLE_CONDITION")</f>
        <v>0</v>
      </c>
      <c r="R28" s="4" t="n">
        <f aca="false">SUM(K28:Q28)</f>
        <v>3</v>
      </c>
      <c r="S28" s="5"/>
      <c r="T28" s="3"/>
    </row>
    <row r="29" customFormat="false" ht="13.8" hidden="false" customHeight="false" outlineLevel="0" collapsed="false">
      <c r="A29" s="3" t="s">
        <v>51</v>
      </c>
      <c r="B29" s="3" t="s">
        <v>19</v>
      </c>
      <c r="C29" s="3"/>
      <c r="D29" s="3"/>
      <c r="E29" s="3"/>
      <c r="F29" s="3"/>
      <c r="G29" s="3"/>
      <c r="H29" s="3" t="s">
        <v>19</v>
      </c>
      <c r="I29" s="3"/>
      <c r="J29" s="3" t="s">
        <v>22</v>
      </c>
      <c r="K29" s="4" t="n">
        <f aca="false">COUNTIF($B29:$J29, "NORMAL")</f>
        <v>0</v>
      </c>
      <c r="L29" s="4" t="n">
        <f aca="false">COUNTIF($B29:$J29, "NON_SPECIFIC")</f>
        <v>2</v>
      </c>
      <c r="M29" s="4" t="n">
        <f aca="false">COUNTIF($B29:$J29, "EARLY")</f>
        <v>1</v>
      </c>
      <c r="N29" s="4" t="n">
        <f aca="false">COUNTIF($B29:$J29, "ACTIVE")</f>
        <v>0</v>
      </c>
      <c r="O29" s="4" t="n">
        <f aca="false">COUNTIF($B29:$J29, "LATE")</f>
        <v>0</v>
      </c>
      <c r="P29" s="4" t="n">
        <f aca="false">COUNTIF($B29:$J29, "UNGRADABLE_QUALITY")</f>
        <v>0</v>
      </c>
      <c r="Q29" s="4" t="n">
        <f aca="false">COUNTIF($B29:$J29, "UNGRADABLE_CONDITION")</f>
        <v>0</v>
      </c>
      <c r="R29" s="4" t="n">
        <f aca="false">SUM(K29:Q29)</f>
        <v>3</v>
      </c>
      <c r="S29" s="3"/>
      <c r="T29" s="5"/>
    </row>
    <row r="30" customFormat="false" ht="13.8" hidden="false" customHeight="false" outlineLevel="0" collapsed="false">
      <c r="A30" s="3" t="s">
        <v>52</v>
      </c>
      <c r="B30" s="3"/>
      <c r="C30" s="3" t="s">
        <v>22</v>
      </c>
      <c r="D30" s="3" t="s">
        <v>34</v>
      </c>
      <c r="E30" s="3"/>
      <c r="F30" s="3"/>
      <c r="G30" s="3"/>
      <c r="H30" s="3" t="s">
        <v>34</v>
      </c>
      <c r="I30" s="3"/>
      <c r="J30" s="3"/>
      <c r="K30" s="4" t="n">
        <f aca="false">COUNTIF($B30:$J30, "NORMAL")</f>
        <v>0</v>
      </c>
      <c r="L30" s="4" t="n">
        <f aca="false">COUNTIF($B30:$J30, "NON_SPECIFIC")</f>
        <v>0</v>
      </c>
      <c r="M30" s="4" t="n">
        <f aca="false">COUNTIF($B30:$J30, "EARLY")</f>
        <v>1</v>
      </c>
      <c r="N30" s="4" t="n">
        <f aca="false">COUNTIF($B30:$J30, "ACTIVE")</f>
        <v>2</v>
      </c>
      <c r="O30" s="4" t="n">
        <f aca="false">COUNTIF($B30:$J30, "LATE")</f>
        <v>0</v>
      </c>
      <c r="P30" s="4" t="n">
        <f aca="false">COUNTIF($B30:$J30, "UNGRADABLE_QUALITY")</f>
        <v>0</v>
      </c>
      <c r="Q30" s="4" t="n">
        <f aca="false">COUNTIF($B30:$J30, "UNGRADABLE_CONDITION")</f>
        <v>0</v>
      </c>
      <c r="R30" s="4" t="n">
        <f aca="false">SUM(K30:Q30)</f>
        <v>3</v>
      </c>
      <c r="S30" s="3"/>
      <c r="T30" s="3"/>
    </row>
    <row r="31" customFormat="false" ht="13.8" hidden="false" customHeight="false" outlineLevel="0" collapsed="false">
      <c r="A31" s="3" t="s">
        <v>53</v>
      </c>
      <c r="B31" s="3" t="s">
        <v>34</v>
      </c>
      <c r="C31" s="3"/>
      <c r="D31" s="3" t="s">
        <v>28</v>
      </c>
      <c r="E31" s="3"/>
      <c r="F31" s="3" t="s">
        <v>34</v>
      </c>
      <c r="G31" s="3"/>
      <c r="H31" s="3"/>
      <c r="I31" s="3"/>
      <c r="J31" s="3"/>
      <c r="K31" s="4" t="n">
        <f aca="false">COUNTIF($B31:$J31, "NORMAL")</f>
        <v>0</v>
      </c>
      <c r="L31" s="4" t="n">
        <f aca="false">COUNTIF($B31:$J31, "NON_SPECIFIC")</f>
        <v>0</v>
      </c>
      <c r="M31" s="4" t="n">
        <f aca="false">COUNTIF($B31:$J31, "EARLY")</f>
        <v>0</v>
      </c>
      <c r="N31" s="4" t="n">
        <f aca="false">COUNTIF($B31:$J31, "ACTIVE")</f>
        <v>2</v>
      </c>
      <c r="O31" s="4" t="n">
        <f aca="false">COUNTIF($B31:$J31, "LATE")</f>
        <v>1</v>
      </c>
      <c r="P31" s="4" t="n">
        <f aca="false">COUNTIF($B31:$J31, "UNGRADABLE_QUALITY")</f>
        <v>0</v>
      </c>
      <c r="Q31" s="4" t="n">
        <f aca="false">COUNTIF($B31:$J31, "UNGRADABLE_CONDITION")</f>
        <v>0</v>
      </c>
      <c r="R31" s="4" t="n">
        <f aca="false">SUM(K31:Q31)</f>
        <v>3</v>
      </c>
      <c r="S31" s="3"/>
      <c r="T31" s="3"/>
    </row>
    <row r="32" customFormat="false" ht="13.8" hidden="false" customHeight="false" outlineLevel="0" collapsed="false">
      <c r="A32" s="3" t="s">
        <v>54</v>
      </c>
      <c r="B32" s="3" t="s">
        <v>34</v>
      </c>
      <c r="C32" s="3"/>
      <c r="D32" s="3"/>
      <c r="E32" s="3"/>
      <c r="F32" s="3"/>
      <c r="G32" s="3"/>
      <c r="H32" s="3"/>
      <c r="I32" s="3" t="s">
        <v>34</v>
      </c>
      <c r="J32" s="3" t="s">
        <v>34</v>
      </c>
      <c r="K32" s="4" t="n">
        <f aca="false">COUNTIF($B32:$J32, "NORMAL")</f>
        <v>0</v>
      </c>
      <c r="L32" s="4" t="n">
        <f aca="false">COUNTIF($B32:$J32, "NON_SPECIFIC")</f>
        <v>0</v>
      </c>
      <c r="M32" s="4" t="n">
        <f aca="false">COUNTIF($B32:$J32, "EARLY")</f>
        <v>0</v>
      </c>
      <c r="N32" s="4" t="n">
        <f aca="false">COUNTIF($B32:$J32, "ACTIVE")</f>
        <v>3</v>
      </c>
      <c r="O32" s="4" t="n">
        <f aca="false">COUNTIF($B32:$J32, "LATE")</f>
        <v>0</v>
      </c>
      <c r="P32" s="4" t="n">
        <f aca="false">COUNTIF($B32:$J32, "UNGRADABLE_QUALITY")</f>
        <v>0</v>
      </c>
      <c r="Q32" s="4" t="n">
        <f aca="false">COUNTIF($B32:$J32, "UNGRADABLE_CONDITION")</f>
        <v>0</v>
      </c>
      <c r="R32" s="4" t="n">
        <f aca="false">SUM(K32:Q32)</f>
        <v>3</v>
      </c>
      <c r="S32" s="5"/>
      <c r="T32" s="5"/>
    </row>
    <row r="33" customFormat="false" ht="13.8" hidden="false" customHeight="false" outlineLevel="0" collapsed="false">
      <c r="A33" s="3" t="s">
        <v>55</v>
      </c>
      <c r="B33" s="3"/>
      <c r="C33" s="3" t="s">
        <v>20</v>
      </c>
      <c r="D33" s="3" t="s">
        <v>20</v>
      </c>
      <c r="E33" s="3"/>
      <c r="F33" s="3"/>
      <c r="G33" s="3"/>
      <c r="H33" s="3"/>
      <c r="I33" s="3" t="s">
        <v>20</v>
      </c>
      <c r="J33" s="3"/>
      <c r="K33" s="4" t="n">
        <f aca="false">COUNTIF($B33:$J33, "NORMAL")</f>
        <v>3</v>
      </c>
      <c r="L33" s="4" t="n">
        <f aca="false">COUNTIF($B33:$J33, "NON_SPECIFIC")</f>
        <v>0</v>
      </c>
      <c r="M33" s="4" t="n">
        <f aca="false">COUNTIF($B33:$J33, "EARLY")</f>
        <v>0</v>
      </c>
      <c r="N33" s="4" t="n">
        <f aca="false">COUNTIF($B33:$J33, "ACTIVE")</f>
        <v>0</v>
      </c>
      <c r="O33" s="4" t="n">
        <f aca="false">COUNTIF($B33:$J33, "LATE")</f>
        <v>0</v>
      </c>
      <c r="P33" s="4" t="n">
        <f aca="false">COUNTIF($B33:$J33, "UNGRADABLE_QUALITY")</f>
        <v>0</v>
      </c>
      <c r="Q33" s="4" t="n">
        <f aca="false">COUNTIF($B33:$J33, "UNGRADABLE_CONDITION")</f>
        <v>0</v>
      </c>
      <c r="R33" s="4" t="n">
        <f aca="false">SUM(K33:Q33)</f>
        <v>3</v>
      </c>
      <c r="S33" s="5"/>
      <c r="T33" s="3"/>
    </row>
    <row r="34" customFormat="false" ht="13.8" hidden="false" customHeight="false" outlineLevel="0" collapsed="false">
      <c r="A34" s="3" t="s">
        <v>56</v>
      </c>
      <c r="B34" s="3"/>
      <c r="C34" s="3"/>
      <c r="D34" s="3" t="s">
        <v>19</v>
      </c>
      <c r="E34" s="3"/>
      <c r="F34" s="3"/>
      <c r="G34" s="3"/>
      <c r="H34" s="3"/>
      <c r="I34" s="3" t="s">
        <v>19</v>
      </c>
      <c r="J34" s="3" t="s">
        <v>22</v>
      </c>
      <c r="K34" s="4" t="n">
        <f aca="false">COUNTIF($B34:$J34, "NORMAL")</f>
        <v>0</v>
      </c>
      <c r="L34" s="4" t="n">
        <f aca="false">COUNTIF($B34:$J34, "NON_SPECIFIC")</f>
        <v>2</v>
      </c>
      <c r="M34" s="4" t="n">
        <f aca="false">COUNTIF($B34:$J34, "EARLY")</f>
        <v>1</v>
      </c>
      <c r="N34" s="4" t="n">
        <f aca="false">COUNTIF($B34:$J34, "ACTIVE")</f>
        <v>0</v>
      </c>
      <c r="O34" s="4" t="n">
        <f aca="false">COUNTIF($B34:$J34, "LATE")</f>
        <v>0</v>
      </c>
      <c r="P34" s="4" t="n">
        <f aca="false">COUNTIF($B34:$J34, "UNGRADABLE_QUALITY")</f>
        <v>0</v>
      </c>
      <c r="Q34" s="4" t="n">
        <f aca="false">COUNTIF($B34:$J34, "UNGRADABLE_CONDITION")</f>
        <v>0</v>
      </c>
      <c r="R34" s="4" t="n">
        <f aca="false">SUM(K34:Q34)</f>
        <v>3</v>
      </c>
      <c r="S34" s="5"/>
      <c r="T34" s="5"/>
    </row>
    <row r="35" customFormat="false" ht="13.8" hidden="false" customHeight="false" outlineLevel="0" collapsed="false">
      <c r="A35" s="3" t="s">
        <v>57</v>
      </c>
      <c r="B35" s="3"/>
      <c r="C35" s="3"/>
      <c r="D35" s="3"/>
      <c r="E35" s="3"/>
      <c r="F35" s="3"/>
      <c r="G35" s="3"/>
      <c r="H35" s="3" t="s">
        <v>22</v>
      </c>
      <c r="I35" s="3" t="s">
        <v>19</v>
      </c>
      <c r="J35" s="3" t="s">
        <v>19</v>
      </c>
      <c r="K35" s="4" t="n">
        <f aca="false">COUNTIF($B35:$J35, "NORMAL")</f>
        <v>0</v>
      </c>
      <c r="L35" s="4" t="n">
        <f aca="false">COUNTIF($B35:$J35, "NON_SPECIFIC")</f>
        <v>2</v>
      </c>
      <c r="M35" s="4" t="n">
        <f aca="false">COUNTIF($B35:$J35, "EARLY")</f>
        <v>1</v>
      </c>
      <c r="N35" s="4" t="n">
        <f aca="false">COUNTIF($B35:$J35, "ACTIVE")</f>
        <v>0</v>
      </c>
      <c r="O35" s="4" t="n">
        <f aca="false">COUNTIF($B35:$J35, "LATE")</f>
        <v>0</v>
      </c>
      <c r="P35" s="4" t="n">
        <f aca="false">COUNTIF($B35:$J35, "UNGRADABLE_QUALITY")</f>
        <v>0</v>
      </c>
      <c r="Q35" s="4" t="n">
        <f aca="false">COUNTIF($B35:$J35, "UNGRADABLE_CONDITION")</f>
        <v>0</v>
      </c>
      <c r="R35" s="4" t="n">
        <f aca="false">SUM(K35:Q35)</f>
        <v>3</v>
      </c>
      <c r="S35" s="5"/>
      <c r="T35" s="5"/>
    </row>
    <row r="36" customFormat="false" ht="13.8" hidden="false" customHeight="false" outlineLevel="0" collapsed="false">
      <c r="A36" s="3" t="s">
        <v>58</v>
      </c>
      <c r="B36" s="3" t="s">
        <v>20</v>
      </c>
      <c r="C36" s="3"/>
      <c r="D36" s="3" t="s">
        <v>19</v>
      </c>
      <c r="E36" s="3"/>
      <c r="F36" s="3"/>
      <c r="G36" s="3"/>
      <c r="H36" s="3" t="s">
        <v>19</v>
      </c>
      <c r="I36" s="3"/>
      <c r="J36" s="3"/>
      <c r="K36" s="4" t="n">
        <f aca="false">COUNTIF($B36:$J36, "NORMAL")</f>
        <v>1</v>
      </c>
      <c r="L36" s="4" t="n">
        <f aca="false">COUNTIF($B36:$J36, "NON_SPECIFIC")</f>
        <v>2</v>
      </c>
      <c r="M36" s="4" t="n">
        <f aca="false">COUNTIF($B36:$J36, "EARLY")</f>
        <v>0</v>
      </c>
      <c r="N36" s="4" t="n">
        <f aca="false">COUNTIF($B36:$J36, "ACTIVE")</f>
        <v>0</v>
      </c>
      <c r="O36" s="4" t="n">
        <f aca="false">COUNTIF($B36:$J36, "LATE")</f>
        <v>0</v>
      </c>
      <c r="P36" s="4" t="n">
        <f aca="false">COUNTIF($B36:$J36, "UNGRADABLE_QUALITY")</f>
        <v>0</v>
      </c>
      <c r="Q36" s="4" t="n">
        <f aca="false">COUNTIF($B36:$J36, "UNGRADABLE_CONDITION")</f>
        <v>0</v>
      </c>
      <c r="R36" s="4" t="n">
        <f aca="false">SUM(K36:Q36)</f>
        <v>3</v>
      </c>
      <c r="S36" s="3"/>
      <c r="T36" s="3"/>
    </row>
    <row r="37" customFormat="false" ht="13.8" hidden="false" customHeight="false" outlineLevel="0" collapsed="false">
      <c r="A37" s="3" t="s">
        <v>59</v>
      </c>
      <c r="B37" s="3" t="s">
        <v>34</v>
      </c>
      <c r="C37" s="3"/>
      <c r="D37" s="3"/>
      <c r="E37" s="3"/>
      <c r="F37" s="3"/>
      <c r="G37" s="3" t="s">
        <v>28</v>
      </c>
      <c r="H37" s="3" t="s">
        <v>22</v>
      </c>
      <c r="I37" s="3"/>
      <c r="J37" s="3"/>
      <c r="K37" s="4" t="n">
        <f aca="false">COUNTIF($B37:$J37, "NORMAL")</f>
        <v>0</v>
      </c>
      <c r="L37" s="4" t="n">
        <f aca="false">COUNTIF($B37:$J37, "NON_SPECIFIC")</f>
        <v>0</v>
      </c>
      <c r="M37" s="4" t="n">
        <f aca="false">COUNTIF($B37:$J37, "EARLY")</f>
        <v>1</v>
      </c>
      <c r="N37" s="4" t="n">
        <f aca="false">COUNTIF($B37:$J37, "ACTIVE")</f>
        <v>1</v>
      </c>
      <c r="O37" s="4" t="n">
        <f aca="false">COUNTIF($B37:$J37, "LATE")</f>
        <v>1</v>
      </c>
      <c r="P37" s="4" t="n">
        <f aca="false">COUNTIF($B37:$J37, "UNGRADABLE_QUALITY")</f>
        <v>0</v>
      </c>
      <c r="Q37" s="4" t="n">
        <f aca="false">COUNTIF($B37:$J37, "UNGRADABLE_CONDITION")</f>
        <v>0</v>
      </c>
      <c r="R37" s="4" t="n">
        <f aca="false">SUM(K37:Q37)</f>
        <v>3</v>
      </c>
      <c r="S37" s="3"/>
      <c r="T37" s="3"/>
    </row>
    <row r="38" customFormat="false" ht="13.8" hidden="false" customHeight="false" outlineLevel="0" collapsed="false">
      <c r="A38" s="3" t="s">
        <v>60</v>
      </c>
      <c r="B38" s="3"/>
      <c r="C38" s="3"/>
      <c r="D38" s="3" t="s">
        <v>28</v>
      </c>
      <c r="E38" s="3" t="s">
        <v>34</v>
      </c>
      <c r="F38" s="3" t="s">
        <v>34</v>
      </c>
      <c r="G38" s="3"/>
      <c r="H38" s="3"/>
      <c r="I38" s="3"/>
      <c r="J38" s="3" t="s">
        <v>34</v>
      </c>
      <c r="K38" s="4" t="n">
        <f aca="false">COUNTIF($B38:$J38, "NORMAL")</f>
        <v>0</v>
      </c>
      <c r="L38" s="4" t="n">
        <f aca="false">COUNTIF($B38:$J38, "NON_SPECIFIC")</f>
        <v>0</v>
      </c>
      <c r="M38" s="4" t="n">
        <f aca="false">COUNTIF($B38:$J38, "EARLY")</f>
        <v>0</v>
      </c>
      <c r="N38" s="4" t="n">
        <f aca="false">COUNTIF($B38:$J38, "ACTIVE")</f>
        <v>3</v>
      </c>
      <c r="O38" s="4" t="n">
        <f aca="false">COUNTIF($B38:$J38, "LATE")</f>
        <v>1</v>
      </c>
      <c r="P38" s="4" t="n">
        <f aca="false">COUNTIF($B38:$J38, "UNGRADABLE_QUALITY")</f>
        <v>0</v>
      </c>
      <c r="Q38" s="4" t="n">
        <f aca="false">COUNTIF($B38:$J38, "UNGRADABLE_CONDITION")</f>
        <v>0</v>
      </c>
      <c r="R38" s="4" t="n">
        <f aca="false">SUM(K38:Q38)</f>
        <v>4</v>
      </c>
      <c r="S38" s="3"/>
      <c r="T38" s="5"/>
    </row>
    <row r="39" customFormat="false" ht="13.8" hidden="false" customHeight="false" outlineLevel="0" collapsed="false">
      <c r="A39" s="3" t="s">
        <v>61</v>
      </c>
      <c r="B39" s="3" t="s">
        <v>20</v>
      </c>
      <c r="C39" s="3"/>
      <c r="D39" s="3"/>
      <c r="E39" s="3" t="s">
        <v>19</v>
      </c>
      <c r="F39" s="3"/>
      <c r="G39" s="3" t="s">
        <v>20</v>
      </c>
      <c r="H39" s="3"/>
      <c r="I39" s="3"/>
      <c r="J39" s="3"/>
      <c r="K39" s="4" t="n">
        <f aca="false">COUNTIF($B39:$J39, "NORMAL")</f>
        <v>2</v>
      </c>
      <c r="L39" s="4" t="n">
        <f aca="false">COUNTIF($B39:$J39, "NON_SPECIFIC")</f>
        <v>1</v>
      </c>
      <c r="M39" s="4" t="n">
        <f aca="false">COUNTIF($B39:$J39, "EARLY")</f>
        <v>0</v>
      </c>
      <c r="N39" s="4" t="n">
        <f aca="false">COUNTIF($B39:$J39, "ACTIVE")</f>
        <v>0</v>
      </c>
      <c r="O39" s="4" t="n">
        <f aca="false">COUNTIF($B39:$J39, "LATE")</f>
        <v>0</v>
      </c>
      <c r="P39" s="4" t="n">
        <f aca="false">COUNTIF($B39:$J39, "UNGRADABLE_QUALITY")</f>
        <v>0</v>
      </c>
      <c r="Q39" s="4" t="n">
        <f aca="false">COUNTIF($B39:$J39, "UNGRADABLE_CONDITION")</f>
        <v>0</v>
      </c>
      <c r="R39" s="4" t="n">
        <f aca="false">SUM(K39:Q39)</f>
        <v>3</v>
      </c>
      <c r="S39" s="3"/>
      <c r="T39" s="3"/>
    </row>
    <row r="40" customFormat="false" ht="13.8" hidden="false" customHeight="false" outlineLevel="0" collapsed="false">
      <c r="A40" s="3" t="s">
        <v>62</v>
      </c>
      <c r="B40" s="3" t="s">
        <v>19</v>
      </c>
      <c r="C40" s="3"/>
      <c r="D40" s="3"/>
      <c r="E40" s="3" t="s">
        <v>22</v>
      </c>
      <c r="F40" s="3"/>
      <c r="G40" s="3"/>
      <c r="H40" s="3" t="s">
        <v>19</v>
      </c>
      <c r="I40" s="3"/>
      <c r="J40" s="3"/>
      <c r="K40" s="4" t="n">
        <f aca="false">COUNTIF($B40:$J40, "NORMAL")</f>
        <v>0</v>
      </c>
      <c r="L40" s="4" t="n">
        <f aca="false">COUNTIF($B40:$J40, "NON_SPECIFIC")</f>
        <v>2</v>
      </c>
      <c r="M40" s="4" t="n">
        <f aca="false">COUNTIF($B40:$J40, "EARLY")</f>
        <v>1</v>
      </c>
      <c r="N40" s="4" t="n">
        <f aca="false">COUNTIF($B40:$J40, "ACTIVE")</f>
        <v>0</v>
      </c>
      <c r="O40" s="4" t="n">
        <f aca="false">COUNTIF($B40:$J40, "LATE")</f>
        <v>0</v>
      </c>
      <c r="P40" s="4" t="n">
        <f aca="false">COUNTIF($B40:$J40, "UNGRADABLE_QUALITY")</f>
        <v>0</v>
      </c>
      <c r="Q40" s="4" t="n">
        <f aca="false">COUNTIF($B40:$J40, "UNGRADABLE_CONDITION")</f>
        <v>0</v>
      </c>
      <c r="R40" s="4" t="n">
        <f aca="false">SUM(K40:Q40)</f>
        <v>3</v>
      </c>
      <c r="S40" s="3"/>
      <c r="T40" s="3"/>
    </row>
    <row r="41" customFormat="false" ht="13.8" hidden="false" customHeight="false" outlineLevel="0" collapsed="false">
      <c r="A41" s="3" t="s">
        <v>63</v>
      </c>
      <c r="B41" s="3"/>
      <c r="C41" s="3" t="s">
        <v>19</v>
      </c>
      <c r="D41" s="3"/>
      <c r="E41" s="3"/>
      <c r="F41" s="3" t="s">
        <v>19</v>
      </c>
      <c r="G41" s="3"/>
      <c r="H41" s="3"/>
      <c r="I41" s="3"/>
      <c r="J41" s="3" t="s">
        <v>34</v>
      </c>
      <c r="K41" s="4" t="n">
        <f aca="false">COUNTIF($B41:$J41, "NORMAL")</f>
        <v>0</v>
      </c>
      <c r="L41" s="4" t="n">
        <f aca="false">COUNTIF($B41:$J41, "NON_SPECIFIC")</f>
        <v>2</v>
      </c>
      <c r="M41" s="4" t="n">
        <f aca="false">COUNTIF($B41:$J41, "EARLY")</f>
        <v>0</v>
      </c>
      <c r="N41" s="4" t="n">
        <f aca="false">COUNTIF($B41:$J41, "ACTIVE")</f>
        <v>1</v>
      </c>
      <c r="O41" s="4" t="n">
        <f aca="false">COUNTIF($B41:$J41, "LATE")</f>
        <v>0</v>
      </c>
      <c r="P41" s="4" t="n">
        <f aca="false">COUNTIF($B41:$J41, "UNGRADABLE_QUALITY")</f>
        <v>0</v>
      </c>
      <c r="Q41" s="4" t="n">
        <f aca="false">COUNTIF($B41:$J41, "UNGRADABLE_CONDITION")</f>
        <v>0</v>
      </c>
      <c r="R41" s="4" t="n">
        <f aca="false">SUM(K41:Q41)</f>
        <v>3</v>
      </c>
      <c r="S41" s="3"/>
      <c r="T41" s="5"/>
    </row>
    <row r="42" customFormat="false" ht="13.8" hidden="false" customHeight="false" outlineLevel="0" collapsed="false">
      <c r="A42" s="3" t="s">
        <v>64</v>
      </c>
      <c r="B42" s="3"/>
      <c r="C42" s="3"/>
      <c r="D42" s="3"/>
      <c r="E42" s="3" t="s">
        <v>20</v>
      </c>
      <c r="F42" s="3"/>
      <c r="G42" s="3" t="s">
        <v>20</v>
      </c>
      <c r="H42" s="3"/>
      <c r="I42" s="3" t="s">
        <v>19</v>
      </c>
      <c r="J42" s="3"/>
      <c r="K42" s="4" t="n">
        <f aca="false">COUNTIF($B42:$J42, "NORMAL")</f>
        <v>2</v>
      </c>
      <c r="L42" s="4" t="n">
        <f aca="false">COUNTIF($B42:$J42, "NON_SPECIFIC")</f>
        <v>1</v>
      </c>
      <c r="M42" s="4" t="n">
        <f aca="false">COUNTIF($B42:$J42, "EARLY")</f>
        <v>0</v>
      </c>
      <c r="N42" s="4" t="n">
        <f aca="false">COUNTIF($B42:$J42, "ACTIVE")</f>
        <v>0</v>
      </c>
      <c r="O42" s="4" t="n">
        <f aca="false">COUNTIF($B42:$J42, "LATE")</f>
        <v>0</v>
      </c>
      <c r="P42" s="4" t="n">
        <f aca="false">COUNTIF($B42:$J42, "UNGRADABLE_QUALITY")</f>
        <v>0</v>
      </c>
      <c r="Q42" s="4" t="n">
        <f aca="false">COUNTIF($B42:$J42, "UNGRADABLE_CONDITION")</f>
        <v>0</v>
      </c>
      <c r="R42" s="4" t="n">
        <f aca="false">SUM(K42:Q42)</f>
        <v>3</v>
      </c>
      <c r="S42" s="5"/>
      <c r="T42" s="3"/>
    </row>
    <row r="43" customFormat="false" ht="13.8" hidden="false" customHeight="false" outlineLevel="0" collapsed="false">
      <c r="A43" s="3" t="s">
        <v>65</v>
      </c>
      <c r="B43" s="3" t="s">
        <v>20</v>
      </c>
      <c r="C43" s="3"/>
      <c r="D43" s="3"/>
      <c r="E43" s="3"/>
      <c r="F43" s="3" t="s">
        <v>20</v>
      </c>
      <c r="G43" s="3"/>
      <c r="H43" s="3" t="s">
        <v>20</v>
      </c>
      <c r="I43" s="3"/>
      <c r="J43" s="3"/>
      <c r="K43" s="4" t="n">
        <f aca="false">COUNTIF($B43:$J43, "NORMAL")</f>
        <v>3</v>
      </c>
      <c r="L43" s="4" t="n">
        <f aca="false">COUNTIF($B43:$J43, "NON_SPECIFIC")</f>
        <v>0</v>
      </c>
      <c r="M43" s="4" t="n">
        <f aca="false">COUNTIF($B43:$J43, "EARLY")</f>
        <v>0</v>
      </c>
      <c r="N43" s="4" t="n">
        <f aca="false">COUNTIF($B43:$J43, "ACTIVE")</f>
        <v>0</v>
      </c>
      <c r="O43" s="4" t="n">
        <f aca="false">COUNTIF($B43:$J43, "LATE")</f>
        <v>0</v>
      </c>
      <c r="P43" s="4" t="n">
        <f aca="false">COUNTIF($B43:$J43, "UNGRADABLE_QUALITY")</f>
        <v>0</v>
      </c>
      <c r="Q43" s="4" t="n">
        <f aca="false">COUNTIF($B43:$J43, "UNGRADABLE_CONDITION")</f>
        <v>0</v>
      </c>
      <c r="R43" s="4" t="n">
        <f aca="false">SUM(K43:Q43)</f>
        <v>3</v>
      </c>
      <c r="S43" s="3"/>
      <c r="T43" s="3"/>
    </row>
    <row r="44" customFormat="false" ht="13.8" hidden="false" customHeight="false" outlineLevel="0" collapsed="false">
      <c r="A44" s="3" t="s">
        <v>66</v>
      </c>
      <c r="B44" s="3" t="s">
        <v>34</v>
      </c>
      <c r="C44" s="3"/>
      <c r="D44" s="3"/>
      <c r="E44" s="3"/>
      <c r="F44" s="3"/>
      <c r="G44" s="3"/>
      <c r="H44" s="3" t="s">
        <v>34</v>
      </c>
      <c r="I44" s="3"/>
      <c r="J44" s="3" t="s">
        <v>34</v>
      </c>
      <c r="K44" s="4" t="n">
        <f aca="false">COUNTIF($B44:$J44, "NORMAL")</f>
        <v>0</v>
      </c>
      <c r="L44" s="4" t="n">
        <f aca="false">COUNTIF($B44:$J44, "NON_SPECIFIC")</f>
        <v>0</v>
      </c>
      <c r="M44" s="4" t="n">
        <f aca="false">COUNTIF($B44:$J44, "EARLY")</f>
        <v>0</v>
      </c>
      <c r="N44" s="4" t="n">
        <f aca="false">COUNTIF($B44:$J44, "ACTIVE")</f>
        <v>3</v>
      </c>
      <c r="O44" s="4" t="n">
        <f aca="false">COUNTIF($B44:$J44, "LATE")</f>
        <v>0</v>
      </c>
      <c r="P44" s="4" t="n">
        <f aca="false">COUNTIF($B44:$J44, "UNGRADABLE_QUALITY")</f>
        <v>0</v>
      </c>
      <c r="Q44" s="4" t="n">
        <f aca="false">COUNTIF($B44:$J44, "UNGRADABLE_CONDITION")</f>
        <v>0</v>
      </c>
      <c r="R44" s="4" t="n">
        <f aca="false">SUM(K44:Q44)</f>
        <v>3</v>
      </c>
      <c r="S44" s="3"/>
      <c r="T44" s="5"/>
    </row>
    <row r="45" customFormat="false" ht="13.8" hidden="false" customHeight="false" outlineLevel="0" collapsed="false">
      <c r="A45" s="3" t="s">
        <v>67</v>
      </c>
      <c r="B45" s="3"/>
      <c r="C45" s="3"/>
      <c r="D45" s="3"/>
      <c r="E45" s="3"/>
      <c r="F45" s="3"/>
      <c r="G45" s="3" t="s">
        <v>20</v>
      </c>
      <c r="H45" s="3" t="s">
        <v>68</v>
      </c>
      <c r="I45" s="3" t="s">
        <v>19</v>
      </c>
      <c r="J45" s="3"/>
      <c r="K45" s="4" t="n">
        <f aca="false">COUNTIF($B45:$J45, "NORMAL")</f>
        <v>1</v>
      </c>
      <c r="L45" s="4" t="n">
        <f aca="false">COUNTIF($B45:$J45, "NON_SPECIFIC")</f>
        <v>1</v>
      </c>
      <c r="M45" s="4" t="n">
        <f aca="false">COUNTIF($B45:$J45, "EARLY")</f>
        <v>0</v>
      </c>
      <c r="N45" s="4" t="n">
        <f aca="false">COUNTIF($B45:$J45, "ACTIVE")</f>
        <v>0</v>
      </c>
      <c r="O45" s="4" t="n">
        <f aca="false">COUNTIF($B45:$J45, "LATE")</f>
        <v>0</v>
      </c>
      <c r="P45" s="4" t="n">
        <f aca="false">COUNTIF($B45:$J45, "UNGRADABLE_QUALITY")</f>
        <v>0</v>
      </c>
      <c r="Q45" s="4" t="n">
        <f aca="false">COUNTIF($B45:$J45, "UNGRADABLE_CONDITION")</f>
        <v>1</v>
      </c>
      <c r="R45" s="4" t="n">
        <f aca="false">SUM(K45:Q45)</f>
        <v>3</v>
      </c>
      <c r="S45" s="5"/>
      <c r="T45" s="3"/>
    </row>
    <row r="46" customFormat="false" ht="13.8" hidden="false" customHeight="false" outlineLevel="0" collapsed="false">
      <c r="A46" s="3" t="s">
        <v>69</v>
      </c>
      <c r="B46" s="3"/>
      <c r="C46" s="3" t="s">
        <v>19</v>
      </c>
      <c r="D46" s="3"/>
      <c r="E46" s="3"/>
      <c r="F46" s="3"/>
      <c r="G46" s="3" t="s">
        <v>20</v>
      </c>
      <c r="H46" s="3"/>
      <c r="I46" s="3"/>
      <c r="J46" s="3" t="s">
        <v>20</v>
      </c>
      <c r="K46" s="4" t="n">
        <f aca="false">COUNTIF($B46:$J46, "NORMAL")</f>
        <v>2</v>
      </c>
      <c r="L46" s="4" t="n">
        <f aca="false">COUNTIF($B46:$J46, "NON_SPECIFIC")</f>
        <v>1</v>
      </c>
      <c r="M46" s="4" t="n">
        <f aca="false">COUNTIF($B46:$J46, "EARLY")</f>
        <v>0</v>
      </c>
      <c r="N46" s="4" t="n">
        <f aca="false">COUNTIF($B46:$J46, "ACTIVE")</f>
        <v>0</v>
      </c>
      <c r="O46" s="4" t="n">
        <f aca="false">COUNTIF($B46:$J46, "LATE")</f>
        <v>0</v>
      </c>
      <c r="P46" s="4" t="n">
        <f aca="false">COUNTIF($B46:$J46, "UNGRADABLE_QUALITY")</f>
        <v>0</v>
      </c>
      <c r="Q46" s="4" t="n">
        <f aca="false">COUNTIF($B46:$J46, "UNGRADABLE_CONDITION")</f>
        <v>0</v>
      </c>
      <c r="R46" s="4" t="n">
        <f aca="false">SUM(K46:Q46)</f>
        <v>3</v>
      </c>
      <c r="S46" s="3"/>
      <c r="T46" s="5"/>
    </row>
    <row r="47" customFormat="false" ht="13.8" hidden="false" customHeight="false" outlineLevel="0" collapsed="false">
      <c r="A47" s="3" t="s">
        <v>70</v>
      </c>
      <c r="B47" s="3" t="s">
        <v>20</v>
      </c>
      <c r="C47" s="3" t="s">
        <v>19</v>
      </c>
      <c r="D47" s="3"/>
      <c r="E47" s="3"/>
      <c r="F47" s="3"/>
      <c r="G47" s="3"/>
      <c r="H47" s="3"/>
      <c r="I47" s="3"/>
      <c r="J47" s="3" t="s">
        <v>20</v>
      </c>
      <c r="K47" s="4" t="n">
        <f aca="false">COUNTIF($B47:$J47, "NORMAL")</f>
        <v>2</v>
      </c>
      <c r="L47" s="4" t="n">
        <f aca="false">COUNTIF($B47:$J47, "NON_SPECIFIC")</f>
        <v>1</v>
      </c>
      <c r="M47" s="4" t="n">
        <f aca="false">COUNTIF($B47:$J47, "EARLY")</f>
        <v>0</v>
      </c>
      <c r="N47" s="4" t="n">
        <f aca="false">COUNTIF($B47:$J47, "ACTIVE")</f>
        <v>0</v>
      </c>
      <c r="O47" s="4" t="n">
        <f aca="false">COUNTIF($B47:$J47, "LATE")</f>
        <v>0</v>
      </c>
      <c r="P47" s="4" t="n">
        <f aca="false">COUNTIF($B47:$J47, "UNGRADABLE_QUALITY")</f>
        <v>0</v>
      </c>
      <c r="Q47" s="4" t="n">
        <f aca="false">COUNTIF($B47:$J47, "UNGRADABLE_CONDITION")</f>
        <v>0</v>
      </c>
      <c r="R47" s="4" t="n">
        <f aca="false">SUM(K47:Q47)</f>
        <v>3</v>
      </c>
      <c r="S47" s="3"/>
      <c r="T47" s="5"/>
    </row>
    <row r="48" customFormat="false" ht="13.8" hidden="false" customHeight="false" outlineLevel="0" collapsed="false">
      <c r="A48" s="3" t="s">
        <v>71</v>
      </c>
      <c r="B48" s="3" t="s">
        <v>19</v>
      </c>
      <c r="C48" s="3"/>
      <c r="D48" s="3" t="s">
        <v>24</v>
      </c>
      <c r="E48" s="3"/>
      <c r="F48" s="3"/>
      <c r="G48" s="3"/>
      <c r="H48" s="3" t="s">
        <v>20</v>
      </c>
      <c r="I48" s="3"/>
      <c r="J48" s="3"/>
      <c r="K48" s="4" t="n">
        <f aca="false">COUNTIF($B48:$J48, "NORMAL")</f>
        <v>1</v>
      </c>
      <c r="L48" s="4" t="n">
        <f aca="false">COUNTIF($B48:$J48, "NON_SPECIFIC")</f>
        <v>1</v>
      </c>
      <c r="M48" s="4" t="n">
        <f aca="false">COUNTIF($B48:$J48, "EARLY")</f>
        <v>0</v>
      </c>
      <c r="N48" s="4" t="n">
        <f aca="false">COUNTIF($B48:$J48, "ACTIVE")</f>
        <v>0</v>
      </c>
      <c r="O48" s="4" t="n">
        <f aca="false">COUNTIF($B48:$J48, "LATE")</f>
        <v>0</v>
      </c>
      <c r="P48" s="4" t="n">
        <f aca="false">COUNTIF($B48:$J48, "UNGRADABLE_QUALITY")</f>
        <v>1</v>
      </c>
      <c r="Q48" s="4" t="n">
        <f aca="false">COUNTIF($B48:$J48, "UNGRADABLE_CONDITION")</f>
        <v>0</v>
      </c>
      <c r="R48" s="4" t="n">
        <f aca="false">SUM(K48:Q48)</f>
        <v>3</v>
      </c>
      <c r="S48" s="3"/>
      <c r="T48" s="3"/>
    </row>
    <row r="49" customFormat="false" ht="13.8" hidden="false" customHeight="false" outlineLevel="0" collapsed="false">
      <c r="A49" s="3" t="s">
        <v>72</v>
      </c>
      <c r="B49" s="3"/>
      <c r="C49" s="3" t="s">
        <v>19</v>
      </c>
      <c r="D49" s="3"/>
      <c r="E49" s="3"/>
      <c r="F49" s="3" t="s">
        <v>19</v>
      </c>
      <c r="G49" s="3"/>
      <c r="H49" s="3"/>
      <c r="I49" s="3"/>
      <c r="J49" s="3" t="s">
        <v>28</v>
      </c>
      <c r="K49" s="4" t="n">
        <f aca="false">COUNTIF($B49:$J49, "NORMAL")</f>
        <v>0</v>
      </c>
      <c r="L49" s="4" t="n">
        <f aca="false">COUNTIF($B49:$J49, "NON_SPECIFIC")</f>
        <v>2</v>
      </c>
      <c r="M49" s="4" t="n">
        <f aca="false">COUNTIF($B49:$J49, "EARLY")</f>
        <v>0</v>
      </c>
      <c r="N49" s="4" t="n">
        <f aca="false">COUNTIF($B49:$J49, "ACTIVE")</f>
        <v>0</v>
      </c>
      <c r="O49" s="4" t="n">
        <f aca="false">COUNTIF($B49:$J49, "LATE")</f>
        <v>1</v>
      </c>
      <c r="P49" s="4" t="n">
        <f aca="false">COUNTIF($B49:$J49, "UNGRADABLE_QUALITY")</f>
        <v>0</v>
      </c>
      <c r="Q49" s="4" t="n">
        <f aca="false">COUNTIF($B49:$J49, "UNGRADABLE_CONDITION")</f>
        <v>0</v>
      </c>
      <c r="R49" s="4" t="n">
        <f aca="false">SUM(K49:Q49)</f>
        <v>3</v>
      </c>
      <c r="S49" s="3"/>
      <c r="T49" s="5"/>
    </row>
    <row r="50" customFormat="false" ht="13.8" hidden="false" customHeight="false" outlineLevel="0" collapsed="false">
      <c r="A50" s="3" t="s">
        <v>73</v>
      </c>
      <c r="B50" s="3" t="s">
        <v>22</v>
      </c>
      <c r="C50" s="3"/>
      <c r="D50" s="3" t="s">
        <v>22</v>
      </c>
      <c r="E50" s="3" t="s">
        <v>22</v>
      </c>
      <c r="F50" s="3"/>
      <c r="G50" s="3"/>
      <c r="H50" s="3"/>
      <c r="I50" s="3"/>
      <c r="J50" s="3"/>
      <c r="K50" s="4" t="n">
        <f aca="false">COUNTIF($B50:$J50, "NORMAL")</f>
        <v>0</v>
      </c>
      <c r="L50" s="4" t="n">
        <f aca="false">COUNTIF($B50:$J50, "NON_SPECIFIC")</f>
        <v>0</v>
      </c>
      <c r="M50" s="4" t="n">
        <f aca="false">COUNTIF($B50:$J50, "EARLY")</f>
        <v>3</v>
      </c>
      <c r="N50" s="4" t="n">
        <f aca="false">COUNTIF($B50:$J50, "ACTIVE")</f>
        <v>0</v>
      </c>
      <c r="O50" s="4" t="n">
        <f aca="false">COUNTIF($B50:$J50, "LATE")</f>
        <v>0</v>
      </c>
      <c r="P50" s="4" t="n">
        <f aca="false">COUNTIF($B50:$J50, "UNGRADABLE_QUALITY")</f>
        <v>0</v>
      </c>
      <c r="Q50" s="4" t="n">
        <f aca="false">COUNTIF($B50:$J50, "UNGRADABLE_CONDITION")</f>
        <v>0</v>
      </c>
      <c r="R50" s="4" t="n">
        <f aca="false">SUM(K50:Q50)</f>
        <v>3</v>
      </c>
      <c r="S50" s="3"/>
      <c r="T50" s="3"/>
    </row>
    <row r="51" customFormat="false" ht="13.8" hidden="false" customHeight="false" outlineLevel="0" collapsed="false">
      <c r="A51" s="3" t="s">
        <v>74</v>
      </c>
      <c r="B51" s="3"/>
      <c r="C51" s="3"/>
      <c r="D51" s="3"/>
      <c r="E51" s="3"/>
      <c r="F51" s="3" t="s">
        <v>19</v>
      </c>
      <c r="G51" s="3" t="s">
        <v>22</v>
      </c>
      <c r="H51" s="3" t="s">
        <v>19</v>
      </c>
      <c r="I51" s="3"/>
      <c r="J51" s="3"/>
      <c r="K51" s="4" t="n">
        <f aca="false">COUNTIF($B51:$J51, "NORMAL")</f>
        <v>0</v>
      </c>
      <c r="L51" s="4" t="n">
        <f aca="false">COUNTIF($B51:$J51, "NON_SPECIFIC")</f>
        <v>2</v>
      </c>
      <c r="M51" s="4" t="n">
        <f aca="false">COUNTIF($B51:$J51, "EARLY")</f>
        <v>1</v>
      </c>
      <c r="N51" s="4" t="n">
        <f aca="false">COUNTIF($B51:$J51, "ACTIVE")</f>
        <v>0</v>
      </c>
      <c r="O51" s="4" t="n">
        <f aca="false">COUNTIF($B51:$J51, "LATE")</f>
        <v>0</v>
      </c>
      <c r="P51" s="4" t="n">
        <f aca="false">COUNTIF($B51:$J51, "UNGRADABLE_QUALITY")</f>
        <v>0</v>
      </c>
      <c r="Q51" s="4" t="n">
        <f aca="false">COUNTIF($B51:$J51, "UNGRADABLE_CONDITION")</f>
        <v>0</v>
      </c>
      <c r="R51" s="4" t="n">
        <f aca="false">SUM(K51:Q51)</f>
        <v>3</v>
      </c>
      <c r="S51" s="3"/>
      <c r="T51" s="3"/>
    </row>
    <row r="52" customFormat="false" ht="13.8" hidden="false" customHeight="false" outlineLevel="0" collapsed="false">
      <c r="A52" s="3" t="s">
        <v>75</v>
      </c>
      <c r="B52" s="3"/>
      <c r="C52" s="3" t="s">
        <v>20</v>
      </c>
      <c r="D52" s="3"/>
      <c r="E52" s="3" t="s">
        <v>20</v>
      </c>
      <c r="F52" s="3"/>
      <c r="G52" s="3"/>
      <c r="H52" s="3"/>
      <c r="I52" s="3" t="s">
        <v>19</v>
      </c>
      <c r="J52" s="3"/>
      <c r="K52" s="4" t="n">
        <f aca="false">COUNTIF($B52:$J52, "NORMAL")</f>
        <v>2</v>
      </c>
      <c r="L52" s="4" t="n">
        <f aca="false">COUNTIF($B52:$J52, "NON_SPECIFIC")</f>
        <v>1</v>
      </c>
      <c r="M52" s="4" t="n">
        <f aca="false">COUNTIF($B52:$J52, "EARLY")</f>
        <v>0</v>
      </c>
      <c r="N52" s="4" t="n">
        <f aca="false">COUNTIF($B52:$J52, "ACTIVE")</f>
        <v>0</v>
      </c>
      <c r="O52" s="4" t="n">
        <f aca="false">COUNTIF($B52:$J52, "LATE")</f>
        <v>0</v>
      </c>
      <c r="P52" s="4" t="n">
        <f aca="false">COUNTIF($B52:$J52, "UNGRADABLE_QUALITY")</f>
        <v>0</v>
      </c>
      <c r="Q52" s="4" t="n">
        <f aca="false">COUNTIF($B52:$J52, "UNGRADABLE_CONDITION")</f>
        <v>0</v>
      </c>
      <c r="R52" s="4" t="n">
        <f aca="false">SUM(K52:Q52)</f>
        <v>3</v>
      </c>
      <c r="S52" s="5"/>
      <c r="T52" s="3"/>
    </row>
    <row r="53" customFormat="false" ht="13.8" hidden="false" customHeight="false" outlineLevel="0" collapsed="false">
      <c r="A53" s="3" t="s">
        <v>76</v>
      </c>
      <c r="B53" s="3"/>
      <c r="C53" s="3"/>
      <c r="D53" s="3" t="s">
        <v>19</v>
      </c>
      <c r="E53" s="3"/>
      <c r="F53" s="3"/>
      <c r="G53" s="3" t="s">
        <v>20</v>
      </c>
      <c r="H53" s="3"/>
      <c r="I53" s="3" t="s">
        <v>19</v>
      </c>
      <c r="J53" s="3"/>
      <c r="K53" s="4" t="n">
        <f aca="false">COUNTIF($B53:$J53, "NORMAL")</f>
        <v>1</v>
      </c>
      <c r="L53" s="4" t="n">
        <f aca="false">COUNTIF($B53:$J53, "NON_SPECIFIC")</f>
        <v>2</v>
      </c>
      <c r="M53" s="4" t="n">
        <f aca="false">COUNTIF($B53:$J53, "EARLY")</f>
        <v>0</v>
      </c>
      <c r="N53" s="4" t="n">
        <f aca="false">COUNTIF($B53:$J53, "ACTIVE")</f>
        <v>0</v>
      </c>
      <c r="O53" s="4" t="n">
        <f aca="false">COUNTIF($B53:$J53, "LATE")</f>
        <v>0</v>
      </c>
      <c r="P53" s="4" t="n">
        <f aca="false">COUNTIF($B53:$J53, "UNGRADABLE_QUALITY")</f>
        <v>0</v>
      </c>
      <c r="Q53" s="4" t="n">
        <f aca="false">COUNTIF($B53:$J53, "UNGRADABLE_CONDITION")</f>
        <v>0</v>
      </c>
      <c r="R53" s="4" t="n">
        <f aca="false">SUM(K53:Q53)</f>
        <v>3</v>
      </c>
      <c r="S53" s="5"/>
      <c r="T53" s="3"/>
    </row>
    <row r="54" customFormat="false" ht="13.8" hidden="false" customHeight="false" outlineLevel="0" collapsed="false">
      <c r="A54" s="3" t="s">
        <v>77</v>
      </c>
      <c r="B54" s="3" t="s">
        <v>19</v>
      </c>
      <c r="C54" s="3" t="s">
        <v>19</v>
      </c>
      <c r="D54" s="3"/>
      <c r="E54" s="3"/>
      <c r="F54" s="3"/>
      <c r="G54" s="3"/>
      <c r="H54" s="3"/>
      <c r="I54" s="3"/>
      <c r="J54" s="3" t="s">
        <v>20</v>
      </c>
      <c r="K54" s="4" t="n">
        <f aca="false">COUNTIF($B54:$J54, "NORMAL")</f>
        <v>1</v>
      </c>
      <c r="L54" s="4" t="n">
        <f aca="false">COUNTIF($B54:$J54, "NON_SPECIFIC")</f>
        <v>2</v>
      </c>
      <c r="M54" s="4" t="n">
        <f aca="false">COUNTIF($B54:$J54, "EARLY")</f>
        <v>0</v>
      </c>
      <c r="N54" s="4" t="n">
        <f aca="false">COUNTIF($B54:$J54, "ACTIVE")</f>
        <v>0</v>
      </c>
      <c r="O54" s="4" t="n">
        <f aca="false">COUNTIF($B54:$J54, "LATE")</f>
        <v>0</v>
      </c>
      <c r="P54" s="4" t="n">
        <f aca="false">COUNTIF($B54:$J54, "UNGRADABLE_QUALITY")</f>
        <v>0</v>
      </c>
      <c r="Q54" s="4" t="n">
        <f aca="false">COUNTIF($B54:$J54, "UNGRADABLE_CONDITION")</f>
        <v>0</v>
      </c>
      <c r="R54" s="4" t="n">
        <f aca="false">SUM(K54:Q54)</f>
        <v>3</v>
      </c>
      <c r="S54" s="3"/>
      <c r="T54" s="5"/>
    </row>
    <row r="55" customFormat="false" ht="13.8" hidden="false" customHeight="false" outlineLevel="0" collapsed="false">
      <c r="A55" s="3" t="s">
        <v>78</v>
      </c>
      <c r="B55" s="3" t="s">
        <v>19</v>
      </c>
      <c r="C55" s="3" t="s">
        <v>19</v>
      </c>
      <c r="D55" s="3"/>
      <c r="E55" s="3"/>
      <c r="F55" s="3"/>
      <c r="G55" s="3" t="s">
        <v>19</v>
      </c>
      <c r="H55" s="3"/>
      <c r="I55" s="3"/>
      <c r="J55" s="3"/>
      <c r="K55" s="4" t="n">
        <f aca="false">COUNTIF($B55:$J55, "NORMAL")</f>
        <v>0</v>
      </c>
      <c r="L55" s="4" t="n">
        <f aca="false">COUNTIF($B55:$J55, "NON_SPECIFIC")</f>
        <v>3</v>
      </c>
      <c r="M55" s="4" t="n">
        <f aca="false">COUNTIF($B55:$J55, "EARLY")</f>
        <v>0</v>
      </c>
      <c r="N55" s="4" t="n">
        <f aca="false">COUNTIF($B55:$J55, "ACTIVE")</f>
        <v>0</v>
      </c>
      <c r="O55" s="4" t="n">
        <f aca="false">COUNTIF($B55:$J55, "LATE")</f>
        <v>0</v>
      </c>
      <c r="P55" s="4" t="n">
        <f aca="false">COUNTIF($B55:$J55, "UNGRADABLE_QUALITY")</f>
        <v>0</v>
      </c>
      <c r="Q55" s="4" t="n">
        <f aca="false">COUNTIF($B55:$J55, "UNGRADABLE_CONDITION")</f>
        <v>0</v>
      </c>
      <c r="R55" s="4" t="n">
        <f aca="false">SUM(K55:Q55)</f>
        <v>3</v>
      </c>
      <c r="S55" s="3"/>
      <c r="T55" s="3"/>
    </row>
    <row r="56" customFormat="false" ht="13.8" hidden="false" customHeight="false" outlineLevel="0" collapsed="false">
      <c r="A56" s="3" t="s">
        <v>79</v>
      </c>
      <c r="B56" s="3" t="s">
        <v>20</v>
      </c>
      <c r="C56" s="3" t="s">
        <v>19</v>
      </c>
      <c r="D56" s="3"/>
      <c r="E56" s="3"/>
      <c r="F56" s="3"/>
      <c r="G56" s="3"/>
      <c r="H56" s="3"/>
      <c r="I56" s="3" t="s">
        <v>19</v>
      </c>
      <c r="J56" s="3"/>
      <c r="K56" s="4" t="n">
        <f aca="false">COUNTIF($B56:$J56, "NORMAL")</f>
        <v>1</v>
      </c>
      <c r="L56" s="4" t="n">
        <f aca="false">COUNTIF($B56:$J56, "NON_SPECIFIC")</f>
        <v>2</v>
      </c>
      <c r="M56" s="4" t="n">
        <f aca="false">COUNTIF($B56:$J56, "EARLY")</f>
        <v>0</v>
      </c>
      <c r="N56" s="4" t="n">
        <f aca="false">COUNTIF($B56:$J56, "ACTIVE")</f>
        <v>0</v>
      </c>
      <c r="O56" s="4" t="n">
        <f aca="false">COUNTIF($B56:$J56, "LATE")</f>
        <v>0</v>
      </c>
      <c r="P56" s="4" t="n">
        <f aca="false">COUNTIF($B56:$J56, "UNGRADABLE_QUALITY")</f>
        <v>0</v>
      </c>
      <c r="Q56" s="4" t="n">
        <f aca="false">COUNTIF($B56:$J56, "UNGRADABLE_CONDITION")</f>
        <v>0</v>
      </c>
      <c r="R56" s="4" t="n">
        <f aca="false">SUM(K56:Q56)</f>
        <v>3</v>
      </c>
      <c r="S56" s="5"/>
      <c r="T56" s="3"/>
    </row>
    <row r="57" customFormat="false" ht="13.8" hidden="false" customHeight="false" outlineLevel="0" collapsed="false">
      <c r="A57" s="3" t="s">
        <v>80</v>
      </c>
      <c r="B57" s="3" t="s">
        <v>19</v>
      </c>
      <c r="C57" s="3" t="s">
        <v>19</v>
      </c>
      <c r="D57" s="3" t="s">
        <v>22</v>
      </c>
      <c r="E57" s="3"/>
      <c r="F57" s="3"/>
      <c r="G57" s="3"/>
      <c r="H57" s="3"/>
      <c r="I57" s="3"/>
      <c r="J57" s="3"/>
      <c r="K57" s="4" t="n">
        <f aca="false">COUNTIF($B57:$J57, "NORMAL")</f>
        <v>0</v>
      </c>
      <c r="L57" s="4" t="n">
        <f aca="false">COUNTIF($B57:$J57, "NON_SPECIFIC")</f>
        <v>2</v>
      </c>
      <c r="M57" s="4" t="n">
        <f aca="false">COUNTIF($B57:$J57, "EARLY")</f>
        <v>1</v>
      </c>
      <c r="N57" s="4" t="n">
        <f aca="false">COUNTIF($B57:$J57, "ACTIVE")</f>
        <v>0</v>
      </c>
      <c r="O57" s="4" t="n">
        <f aca="false">COUNTIF($B57:$J57, "LATE")</f>
        <v>0</v>
      </c>
      <c r="P57" s="4" t="n">
        <f aca="false">COUNTIF($B57:$J57, "UNGRADABLE_QUALITY")</f>
        <v>0</v>
      </c>
      <c r="Q57" s="4" t="n">
        <f aca="false">COUNTIF($B57:$J57, "UNGRADABLE_CONDITION")</f>
        <v>0</v>
      </c>
      <c r="R57" s="4" t="n">
        <f aca="false">SUM(K57:Q57)</f>
        <v>3</v>
      </c>
      <c r="S57" s="3"/>
      <c r="T57" s="3"/>
    </row>
    <row r="58" customFormat="false" ht="13.8" hidden="false" customHeight="false" outlineLevel="0" collapsed="false">
      <c r="A58" s="3" t="s">
        <v>81</v>
      </c>
      <c r="B58" s="3" t="s">
        <v>20</v>
      </c>
      <c r="C58" s="3"/>
      <c r="D58" s="3" t="s">
        <v>19</v>
      </c>
      <c r="E58" s="3"/>
      <c r="F58" s="3"/>
      <c r="G58" s="3" t="s">
        <v>20</v>
      </c>
      <c r="H58" s="3"/>
      <c r="I58" s="3"/>
      <c r="J58" s="3"/>
      <c r="K58" s="4" t="n">
        <f aca="false">COUNTIF($B58:$J58, "NORMAL")</f>
        <v>2</v>
      </c>
      <c r="L58" s="4" t="n">
        <f aca="false">COUNTIF($B58:$J58, "NON_SPECIFIC")</f>
        <v>1</v>
      </c>
      <c r="M58" s="4" t="n">
        <f aca="false">COUNTIF($B58:$J58, "EARLY")</f>
        <v>0</v>
      </c>
      <c r="N58" s="4" t="n">
        <f aca="false">COUNTIF($B58:$J58, "ACTIVE")</f>
        <v>0</v>
      </c>
      <c r="O58" s="4" t="n">
        <f aca="false">COUNTIF($B58:$J58, "LATE")</f>
        <v>0</v>
      </c>
      <c r="P58" s="4" t="n">
        <f aca="false">COUNTIF($B58:$J58, "UNGRADABLE_QUALITY")</f>
        <v>0</v>
      </c>
      <c r="Q58" s="4" t="n">
        <f aca="false">COUNTIF($B58:$J58, "UNGRADABLE_CONDITION")</f>
        <v>0</v>
      </c>
      <c r="R58" s="4" t="n">
        <f aca="false">SUM(K58:Q58)</f>
        <v>3</v>
      </c>
      <c r="S58" s="3"/>
      <c r="T58" s="3"/>
    </row>
    <row r="59" customFormat="false" ht="13.8" hidden="false" customHeight="false" outlineLevel="0" collapsed="false">
      <c r="A59" s="3" t="s">
        <v>82</v>
      </c>
      <c r="B59" s="3"/>
      <c r="C59" s="3"/>
      <c r="D59" s="3" t="s">
        <v>22</v>
      </c>
      <c r="E59" s="3"/>
      <c r="F59" s="3"/>
      <c r="G59" s="3" t="s">
        <v>22</v>
      </c>
      <c r="H59" s="3" t="s">
        <v>19</v>
      </c>
      <c r="I59" s="3"/>
      <c r="J59" s="3"/>
      <c r="K59" s="4" t="n">
        <f aca="false">COUNTIF($B59:$J59, "NORMAL")</f>
        <v>0</v>
      </c>
      <c r="L59" s="4" t="n">
        <f aca="false">COUNTIF($B59:$J59, "NON_SPECIFIC")</f>
        <v>1</v>
      </c>
      <c r="M59" s="4" t="n">
        <f aca="false">COUNTIF($B59:$J59, "EARLY")</f>
        <v>2</v>
      </c>
      <c r="N59" s="4" t="n">
        <f aca="false">COUNTIF($B59:$J59, "ACTIVE")</f>
        <v>0</v>
      </c>
      <c r="O59" s="4" t="n">
        <f aca="false">COUNTIF($B59:$J59, "LATE")</f>
        <v>0</v>
      </c>
      <c r="P59" s="4" t="n">
        <f aca="false">COUNTIF($B59:$J59, "UNGRADABLE_QUALITY")</f>
        <v>0</v>
      </c>
      <c r="Q59" s="4" t="n">
        <f aca="false">COUNTIF($B59:$J59, "UNGRADABLE_CONDITION")</f>
        <v>0</v>
      </c>
      <c r="R59" s="4" t="n">
        <f aca="false">SUM(K59:Q59)</f>
        <v>3</v>
      </c>
      <c r="S59" s="3"/>
      <c r="T59" s="3"/>
    </row>
    <row r="60" customFormat="false" ht="13.8" hidden="false" customHeight="false" outlineLevel="0" collapsed="false">
      <c r="A60" s="3" t="s">
        <v>83</v>
      </c>
      <c r="B60" s="3" t="s">
        <v>19</v>
      </c>
      <c r="C60" s="3"/>
      <c r="D60" s="3"/>
      <c r="E60" s="3" t="s">
        <v>19</v>
      </c>
      <c r="F60" s="3"/>
      <c r="G60" s="3"/>
      <c r="H60" s="3" t="s">
        <v>19</v>
      </c>
      <c r="I60" s="3"/>
      <c r="J60" s="3"/>
      <c r="K60" s="4" t="n">
        <f aca="false">COUNTIF($B60:$J60, "NORMAL")</f>
        <v>0</v>
      </c>
      <c r="L60" s="4" t="n">
        <f aca="false">COUNTIF($B60:$J60, "NON_SPECIFIC")</f>
        <v>3</v>
      </c>
      <c r="M60" s="4" t="n">
        <f aca="false">COUNTIF($B60:$J60, "EARLY")</f>
        <v>0</v>
      </c>
      <c r="N60" s="4" t="n">
        <f aca="false">COUNTIF($B60:$J60, "ACTIVE")</f>
        <v>0</v>
      </c>
      <c r="O60" s="4" t="n">
        <f aca="false">COUNTIF($B60:$J60, "LATE")</f>
        <v>0</v>
      </c>
      <c r="P60" s="4" t="n">
        <f aca="false">COUNTIF($B60:$J60, "UNGRADABLE_QUALITY")</f>
        <v>0</v>
      </c>
      <c r="Q60" s="4" t="n">
        <f aca="false">COUNTIF($B60:$J60, "UNGRADABLE_CONDITION")</f>
        <v>0</v>
      </c>
      <c r="R60" s="4" t="n">
        <f aca="false">SUM(K60:Q60)</f>
        <v>3</v>
      </c>
      <c r="S60" s="3"/>
      <c r="T60" s="3"/>
    </row>
    <row r="61" customFormat="false" ht="13.8" hidden="false" customHeight="false" outlineLevel="0" collapsed="false">
      <c r="A61" s="3" t="s">
        <v>84</v>
      </c>
      <c r="B61" s="3"/>
      <c r="C61" s="3" t="s">
        <v>19</v>
      </c>
      <c r="D61" s="3"/>
      <c r="E61" s="3"/>
      <c r="F61" s="3" t="s">
        <v>19</v>
      </c>
      <c r="G61" s="3"/>
      <c r="H61" s="3" t="s">
        <v>19</v>
      </c>
      <c r="I61" s="3"/>
      <c r="J61" s="3"/>
      <c r="K61" s="4" t="n">
        <f aca="false">COUNTIF($B61:$J61, "NORMAL")</f>
        <v>0</v>
      </c>
      <c r="L61" s="4" t="n">
        <f aca="false">COUNTIF($B61:$J61, "NON_SPECIFIC")</f>
        <v>3</v>
      </c>
      <c r="M61" s="4" t="n">
        <f aca="false">COUNTIF($B61:$J61, "EARLY")</f>
        <v>0</v>
      </c>
      <c r="N61" s="4" t="n">
        <f aca="false">COUNTIF($B61:$J61, "ACTIVE")</f>
        <v>0</v>
      </c>
      <c r="O61" s="4" t="n">
        <f aca="false">COUNTIF($B61:$J61, "LATE")</f>
        <v>0</v>
      </c>
      <c r="P61" s="4" t="n">
        <f aca="false">COUNTIF($B61:$J61, "UNGRADABLE_QUALITY")</f>
        <v>0</v>
      </c>
      <c r="Q61" s="4" t="n">
        <f aca="false">COUNTIF($B61:$J61, "UNGRADABLE_CONDITION")</f>
        <v>0</v>
      </c>
      <c r="R61" s="4" t="n">
        <f aca="false">SUM(K61:Q61)</f>
        <v>3</v>
      </c>
      <c r="S61" s="3"/>
      <c r="T61" s="3"/>
    </row>
    <row r="62" customFormat="false" ht="13.8" hidden="false" customHeight="false" outlineLevel="0" collapsed="false">
      <c r="A62" s="3" t="s">
        <v>85</v>
      </c>
      <c r="B62" s="3" t="s">
        <v>19</v>
      </c>
      <c r="C62" s="3"/>
      <c r="D62" s="3"/>
      <c r="E62" s="3"/>
      <c r="F62" s="3" t="s">
        <v>20</v>
      </c>
      <c r="G62" s="3"/>
      <c r="H62" s="3" t="s">
        <v>19</v>
      </c>
      <c r="I62" s="3"/>
      <c r="J62" s="3"/>
      <c r="K62" s="4" t="n">
        <f aca="false">COUNTIF($B62:$J62, "NORMAL")</f>
        <v>1</v>
      </c>
      <c r="L62" s="4" t="n">
        <f aca="false">COUNTIF($B62:$J62, "NON_SPECIFIC")</f>
        <v>2</v>
      </c>
      <c r="M62" s="4" t="n">
        <f aca="false">COUNTIF($B62:$J62, "EARLY")</f>
        <v>0</v>
      </c>
      <c r="N62" s="4" t="n">
        <f aca="false">COUNTIF($B62:$J62, "ACTIVE")</f>
        <v>0</v>
      </c>
      <c r="O62" s="4" t="n">
        <f aca="false">COUNTIF($B62:$J62, "LATE")</f>
        <v>0</v>
      </c>
      <c r="P62" s="4" t="n">
        <f aca="false">COUNTIF($B62:$J62, "UNGRADABLE_QUALITY")</f>
        <v>0</v>
      </c>
      <c r="Q62" s="4" t="n">
        <f aca="false">COUNTIF($B62:$J62, "UNGRADABLE_CONDITION")</f>
        <v>0</v>
      </c>
      <c r="R62" s="4" t="n">
        <f aca="false">SUM(K62:Q62)</f>
        <v>3</v>
      </c>
      <c r="S62" s="3"/>
      <c r="T62" s="3"/>
    </row>
    <row r="63" customFormat="false" ht="13.8" hidden="false" customHeight="false" outlineLevel="0" collapsed="false">
      <c r="A63" s="3" t="s">
        <v>86</v>
      </c>
      <c r="B63" s="3"/>
      <c r="C63" s="3" t="s">
        <v>20</v>
      </c>
      <c r="D63" s="3"/>
      <c r="E63" s="3" t="s">
        <v>19</v>
      </c>
      <c r="F63" s="3"/>
      <c r="G63" s="3"/>
      <c r="H63" s="3"/>
      <c r="I63" s="3" t="s">
        <v>19</v>
      </c>
      <c r="J63" s="3"/>
      <c r="K63" s="4" t="n">
        <f aca="false">COUNTIF($B63:$J63, "NORMAL")</f>
        <v>1</v>
      </c>
      <c r="L63" s="4" t="n">
        <f aca="false">COUNTIF($B63:$J63, "NON_SPECIFIC")</f>
        <v>2</v>
      </c>
      <c r="M63" s="4" t="n">
        <f aca="false">COUNTIF($B63:$J63, "EARLY")</f>
        <v>0</v>
      </c>
      <c r="N63" s="4" t="n">
        <f aca="false">COUNTIF($B63:$J63, "ACTIVE")</f>
        <v>0</v>
      </c>
      <c r="O63" s="4" t="n">
        <f aca="false">COUNTIF($B63:$J63, "LATE")</f>
        <v>0</v>
      </c>
      <c r="P63" s="4" t="n">
        <f aca="false">COUNTIF($B63:$J63, "UNGRADABLE_QUALITY")</f>
        <v>0</v>
      </c>
      <c r="Q63" s="4" t="n">
        <f aca="false">COUNTIF($B63:$J63, "UNGRADABLE_CONDITION")</f>
        <v>0</v>
      </c>
      <c r="R63" s="4" t="n">
        <f aca="false">SUM(K63:Q63)</f>
        <v>3</v>
      </c>
      <c r="S63" s="5"/>
      <c r="T63" s="3"/>
    </row>
    <row r="64" customFormat="false" ht="13.8" hidden="false" customHeight="false" outlineLevel="0" collapsed="false">
      <c r="A64" s="3" t="s">
        <v>87</v>
      </c>
      <c r="B64" s="3"/>
      <c r="C64" s="3"/>
      <c r="D64" s="3" t="s">
        <v>28</v>
      </c>
      <c r="E64" s="3"/>
      <c r="F64" s="3" t="s">
        <v>34</v>
      </c>
      <c r="G64" s="3"/>
      <c r="H64" s="3" t="s">
        <v>34</v>
      </c>
      <c r="I64" s="3"/>
      <c r="J64" s="3"/>
      <c r="K64" s="4" t="n">
        <f aca="false">COUNTIF($B64:$J64, "NORMAL")</f>
        <v>0</v>
      </c>
      <c r="L64" s="4" t="n">
        <f aca="false">COUNTIF($B64:$J64, "NON_SPECIFIC")</f>
        <v>0</v>
      </c>
      <c r="M64" s="4" t="n">
        <f aca="false">COUNTIF($B64:$J64, "EARLY")</f>
        <v>0</v>
      </c>
      <c r="N64" s="4" t="n">
        <f aca="false">COUNTIF($B64:$J64, "ACTIVE")</f>
        <v>2</v>
      </c>
      <c r="O64" s="4" t="n">
        <f aca="false">COUNTIF($B64:$J64, "LATE")</f>
        <v>1</v>
      </c>
      <c r="P64" s="4" t="n">
        <f aca="false">COUNTIF($B64:$J64, "UNGRADABLE_QUALITY")</f>
        <v>0</v>
      </c>
      <c r="Q64" s="4" t="n">
        <f aca="false">COUNTIF($B64:$J64, "UNGRADABLE_CONDITION")</f>
        <v>0</v>
      </c>
      <c r="R64" s="4" t="n">
        <f aca="false">SUM(K64:Q64)</f>
        <v>3</v>
      </c>
      <c r="S64" s="3"/>
      <c r="T64" s="3"/>
    </row>
    <row r="65" customFormat="false" ht="13.8" hidden="false" customHeight="false" outlineLevel="0" collapsed="false">
      <c r="A65" s="3" t="s">
        <v>88</v>
      </c>
      <c r="B65" s="3"/>
      <c r="C65" s="3" t="s">
        <v>19</v>
      </c>
      <c r="D65" s="3" t="s">
        <v>19</v>
      </c>
      <c r="E65" s="3" t="s">
        <v>19</v>
      </c>
      <c r="F65" s="3"/>
      <c r="G65" s="3"/>
      <c r="H65" s="3"/>
      <c r="I65" s="3"/>
      <c r="J65" s="3"/>
      <c r="K65" s="4" t="n">
        <f aca="false">COUNTIF($B65:$J65, "NORMAL")</f>
        <v>0</v>
      </c>
      <c r="L65" s="4" t="n">
        <f aca="false">COUNTIF($B65:$J65, "NON_SPECIFIC")</f>
        <v>3</v>
      </c>
      <c r="M65" s="4" t="n">
        <f aca="false">COUNTIF($B65:$J65, "EARLY")</f>
        <v>0</v>
      </c>
      <c r="N65" s="4" t="n">
        <f aca="false">COUNTIF($B65:$J65, "ACTIVE")</f>
        <v>0</v>
      </c>
      <c r="O65" s="4" t="n">
        <f aca="false">COUNTIF($B65:$J65, "LATE")</f>
        <v>0</v>
      </c>
      <c r="P65" s="4" t="n">
        <f aca="false">COUNTIF($B65:$J65, "UNGRADABLE_QUALITY")</f>
        <v>0</v>
      </c>
      <c r="Q65" s="4" t="n">
        <f aca="false">COUNTIF($B65:$J65, "UNGRADABLE_CONDITION")</f>
        <v>0</v>
      </c>
      <c r="R65" s="4" t="n">
        <f aca="false">SUM(K65:Q65)</f>
        <v>3</v>
      </c>
      <c r="S65" s="3"/>
      <c r="T65" s="3"/>
    </row>
    <row r="66" customFormat="false" ht="13.8" hidden="false" customHeight="false" outlineLevel="0" collapsed="false">
      <c r="A66" s="3" t="s">
        <v>89</v>
      </c>
      <c r="B66" s="3"/>
      <c r="C66" s="3"/>
      <c r="D66" s="3" t="s">
        <v>19</v>
      </c>
      <c r="E66" s="3"/>
      <c r="F66" s="3" t="s">
        <v>24</v>
      </c>
      <c r="G66" s="3" t="s">
        <v>20</v>
      </c>
      <c r="H66" s="3"/>
      <c r="I66" s="3"/>
      <c r="J66" s="3"/>
      <c r="K66" s="4" t="n">
        <f aca="false">COUNTIF($B66:$J66, "NORMAL")</f>
        <v>1</v>
      </c>
      <c r="L66" s="4" t="n">
        <f aca="false">COUNTIF($B66:$J66, "NON_SPECIFIC")</f>
        <v>1</v>
      </c>
      <c r="M66" s="4" t="n">
        <f aca="false">COUNTIF($B66:$J66, "EARLY")</f>
        <v>0</v>
      </c>
      <c r="N66" s="4" t="n">
        <f aca="false">COUNTIF($B66:$J66, "ACTIVE")</f>
        <v>0</v>
      </c>
      <c r="O66" s="4" t="n">
        <f aca="false">COUNTIF($B66:$J66, "LATE")</f>
        <v>0</v>
      </c>
      <c r="P66" s="4" t="n">
        <f aca="false">COUNTIF($B66:$J66, "UNGRADABLE_QUALITY")</f>
        <v>1</v>
      </c>
      <c r="Q66" s="4" t="n">
        <f aca="false">COUNTIF($B66:$J66, "UNGRADABLE_CONDITION")</f>
        <v>0</v>
      </c>
      <c r="R66" s="4" t="n">
        <f aca="false">SUM(K66:Q66)</f>
        <v>3</v>
      </c>
      <c r="S66" s="3"/>
      <c r="T66" s="3"/>
    </row>
    <row r="67" customFormat="false" ht="13.8" hidden="false" customHeight="false" outlineLevel="0" collapsed="false">
      <c r="A67" s="3" t="s">
        <v>90</v>
      </c>
      <c r="B67" s="3"/>
      <c r="C67" s="3"/>
      <c r="D67" s="3"/>
      <c r="E67" s="3"/>
      <c r="F67" s="3" t="s">
        <v>20</v>
      </c>
      <c r="G67" s="3" t="s">
        <v>20</v>
      </c>
      <c r="H67" s="3" t="s">
        <v>20</v>
      </c>
      <c r="I67" s="3"/>
      <c r="J67" s="3"/>
      <c r="K67" s="4" t="n">
        <f aca="false">COUNTIF($B67:$J67, "NORMAL")</f>
        <v>3</v>
      </c>
      <c r="L67" s="4" t="n">
        <f aca="false">COUNTIF($B67:$J67, "NON_SPECIFIC")</f>
        <v>0</v>
      </c>
      <c r="M67" s="4" t="n">
        <f aca="false">COUNTIF($B67:$J67, "EARLY")</f>
        <v>0</v>
      </c>
      <c r="N67" s="4" t="n">
        <f aca="false">COUNTIF($B67:$J67, "ACTIVE")</f>
        <v>0</v>
      </c>
      <c r="O67" s="4" t="n">
        <f aca="false">COUNTIF($B67:$J67, "LATE")</f>
        <v>0</v>
      </c>
      <c r="P67" s="4" t="n">
        <f aca="false">COUNTIF($B67:$J67, "UNGRADABLE_QUALITY")</f>
        <v>0</v>
      </c>
      <c r="Q67" s="4" t="n">
        <f aca="false">COUNTIF($B67:$J67, "UNGRADABLE_CONDITION")</f>
        <v>0</v>
      </c>
      <c r="R67" s="4" t="n">
        <f aca="false">SUM(K67:Q67)</f>
        <v>3</v>
      </c>
      <c r="S67" s="3"/>
      <c r="T67" s="3"/>
    </row>
    <row r="68" customFormat="false" ht="13.8" hidden="false" customHeight="false" outlineLevel="0" collapsed="false">
      <c r="A68" s="3" t="s">
        <v>91</v>
      </c>
      <c r="B68" s="3"/>
      <c r="C68" s="3"/>
      <c r="D68" s="3"/>
      <c r="E68" s="3" t="s">
        <v>20</v>
      </c>
      <c r="F68" s="3" t="s">
        <v>19</v>
      </c>
      <c r="G68" s="3" t="s">
        <v>20</v>
      </c>
      <c r="H68" s="3"/>
      <c r="I68" s="3"/>
      <c r="J68" s="3"/>
      <c r="K68" s="4" t="n">
        <f aca="false">COUNTIF($B68:$J68, "NORMAL")</f>
        <v>2</v>
      </c>
      <c r="L68" s="4" t="n">
        <f aca="false">COUNTIF($B68:$J68, "NON_SPECIFIC")</f>
        <v>1</v>
      </c>
      <c r="M68" s="4" t="n">
        <f aca="false">COUNTIF($B68:$J68, "EARLY")</f>
        <v>0</v>
      </c>
      <c r="N68" s="4" t="n">
        <f aca="false">COUNTIF($B68:$J68, "ACTIVE")</f>
        <v>0</v>
      </c>
      <c r="O68" s="4" t="n">
        <f aca="false">COUNTIF($B68:$J68, "LATE")</f>
        <v>0</v>
      </c>
      <c r="P68" s="4" t="n">
        <f aca="false">COUNTIF($B68:$J68, "UNGRADABLE_QUALITY")</f>
        <v>0</v>
      </c>
      <c r="Q68" s="4" t="n">
        <f aca="false">COUNTIF($B68:$J68, "UNGRADABLE_CONDITION")</f>
        <v>0</v>
      </c>
      <c r="R68" s="4" t="n">
        <f aca="false">SUM(K68:Q68)</f>
        <v>3</v>
      </c>
      <c r="S68" s="3"/>
      <c r="T68" s="3"/>
    </row>
    <row r="69" customFormat="false" ht="13.8" hidden="false" customHeight="false" outlineLevel="0" collapsed="false">
      <c r="A69" s="3" t="s">
        <v>92</v>
      </c>
      <c r="B69" s="3"/>
      <c r="C69" s="3" t="s">
        <v>19</v>
      </c>
      <c r="D69" s="3"/>
      <c r="E69" s="3" t="s">
        <v>20</v>
      </c>
      <c r="F69" s="3"/>
      <c r="G69" s="3" t="s">
        <v>20</v>
      </c>
      <c r="H69" s="3"/>
      <c r="I69" s="3"/>
      <c r="J69" s="3"/>
      <c r="K69" s="4" t="n">
        <f aca="false">COUNTIF($B69:$J69, "NORMAL")</f>
        <v>2</v>
      </c>
      <c r="L69" s="4" t="n">
        <f aca="false">COUNTIF($B69:$J69, "NON_SPECIFIC")</f>
        <v>1</v>
      </c>
      <c r="M69" s="4" t="n">
        <f aca="false">COUNTIF($B69:$J69, "EARLY")</f>
        <v>0</v>
      </c>
      <c r="N69" s="4" t="n">
        <f aca="false">COUNTIF($B69:$J69, "ACTIVE")</f>
        <v>0</v>
      </c>
      <c r="O69" s="4" t="n">
        <f aca="false">COUNTIF($B69:$J69, "LATE")</f>
        <v>0</v>
      </c>
      <c r="P69" s="4" t="n">
        <f aca="false">COUNTIF($B69:$J69, "UNGRADABLE_QUALITY")</f>
        <v>0</v>
      </c>
      <c r="Q69" s="4" t="n">
        <f aca="false">COUNTIF($B69:$J69, "UNGRADABLE_CONDITION")</f>
        <v>0</v>
      </c>
      <c r="R69" s="4" t="n">
        <f aca="false">SUM(K69:Q69)</f>
        <v>3</v>
      </c>
      <c r="S69" s="3"/>
      <c r="T69" s="3"/>
    </row>
    <row r="70" customFormat="false" ht="13.8" hidden="false" customHeight="false" outlineLevel="0" collapsed="false">
      <c r="A70" s="3" t="s">
        <v>93</v>
      </c>
      <c r="B70" s="3" t="s">
        <v>20</v>
      </c>
      <c r="C70" s="3" t="s">
        <v>20</v>
      </c>
      <c r="D70" s="3"/>
      <c r="E70" s="3"/>
      <c r="F70" s="3"/>
      <c r="G70" s="3"/>
      <c r="H70" s="3" t="s">
        <v>19</v>
      </c>
      <c r="I70" s="3"/>
      <c r="J70" s="3"/>
      <c r="K70" s="4" t="n">
        <f aca="false">COUNTIF($B70:$J70, "NORMAL")</f>
        <v>2</v>
      </c>
      <c r="L70" s="4" t="n">
        <f aca="false">COUNTIF($B70:$J70, "NON_SPECIFIC")</f>
        <v>1</v>
      </c>
      <c r="M70" s="4" t="n">
        <f aca="false">COUNTIF($B70:$J70, "EARLY")</f>
        <v>0</v>
      </c>
      <c r="N70" s="4" t="n">
        <f aca="false">COUNTIF($B70:$J70, "ACTIVE")</f>
        <v>0</v>
      </c>
      <c r="O70" s="4" t="n">
        <f aca="false">COUNTIF($B70:$J70, "LATE")</f>
        <v>0</v>
      </c>
      <c r="P70" s="4" t="n">
        <f aca="false">COUNTIF($B70:$J70, "UNGRADABLE_QUALITY")</f>
        <v>0</v>
      </c>
      <c r="Q70" s="4" t="n">
        <f aca="false">COUNTIF($B70:$J70, "UNGRADABLE_CONDITION")</f>
        <v>0</v>
      </c>
      <c r="R70" s="4" t="n">
        <f aca="false">SUM(K70:Q70)</f>
        <v>3</v>
      </c>
      <c r="S70" s="3"/>
      <c r="T70" s="3"/>
    </row>
    <row r="71" customFormat="false" ht="13.8" hidden="false" customHeight="false" outlineLevel="0" collapsed="false">
      <c r="A71" s="3" t="s">
        <v>94</v>
      </c>
      <c r="B71" s="3" t="s">
        <v>22</v>
      </c>
      <c r="C71" s="3"/>
      <c r="D71" s="3" t="s">
        <v>22</v>
      </c>
      <c r="E71" s="3"/>
      <c r="F71" s="3" t="s">
        <v>19</v>
      </c>
      <c r="G71" s="3"/>
      <c r="H71" s="3"/>
      <c r="I71" s="3"/>
      <c r="J71" s="3"/>
      <c r="K71" s="4" t="n">
        <f aca="false">COUNTIF($B71:$J71, "NORMAL")</f>
        <v>0</v>
      </c>
      <c r="L71" s="4" t="n">
        <f aca="false">COUNTIF($B71:$J71, "NON_SPECIFIC")</f>
        <v>1</v>
      </c>
      <c r="M71" s="4" t="n">
        <f aca="false">COUNTIF($B71:$J71, "EARLY")</f>
        <v>2</v>
      </c>
      <c r="N71" s="4" t="n">
        <f aca="false">COUNTIF($B71:$J71, "ACTIVE")</f>
        <v>0</v>
      </c>
      <c r="O71" s="4" t="n">
        <f aca="false">COUNTIF($B71:$J71, "LATE")</f>
        <v>0</v>
      </c>
      <c r="P71" s="4" t="n">
        <f aca="false">COUNTIF($B71:$J71, "UNGRADABLE_QUALITY")</f>
        <v>0</v>
      </c>
      <c r="Q71" s="4" t="n">
        <f aca="false">COUNTIF($B71:$J71, "UNGRADABLE_CONDITION")</f>
        <v>0</v>
      </c>
      <c r="R71" s="4" t="n">
        <f aca="false">SUM(K71:Q71)</f>
        <v>3</v>
      </c>
      <c r="S71" s="3"/>
      <c r="T71" s="3"/>
    </row>
    <row r="72" customFormat="false" ht="13.8" hidden="false" customHeight="false" outlineLevel="0" collapsed="false">
      <c r="A72" s="3" t="s">
        <v>95</v>
      </c>
      <c r="B72" s="3"/>
      <c r="C72" s="3"/>
      <c r="D72" s="3" t="s">
        <v>19</v>
      </c>
      <c r="E72" s="3"/>
      <c r="F72" s="3"/>
      <c r="G72" s="3" t="s">
        <v>20</v>
      </c>
      <c r="H72" s="3"/>
      <c r="I72" s="3"/>
      <c r="J72" s="3" t="s">
        <v>20</v>
      </c>
      <c r="K72" s="4" t="n">
        <f aca="false">COUNTIF($B72:$J72, "NORMAL")</f>
        <v>2</v>
      </c>
      <c r="L72" s="4" t="n">
        <f aca="false">COUNTIF($B72:$J72, "NON_SPECIFIC")</f>
        <v>1</v>
      </c>
      <c r="M72" s="4" t="n">
        <f aca="false">COUNTIF($B72:$J72, "EARLY")</f>
        <v>0</v>
      </c>
      <c r="N72" s="4" t="n">
        <f aca="false">COUNTIF($B72:$J72, "ACTIVE")</f>
        <v>0</v>
      </c>
      <c r="O72" s="4" t="n">
        <f aca="false">COUNTIF($B72:$J72, "LATE")</f>
        <v>0</v>
      </c>
      <c r="P72" s="4" t="n">
        <f aca="false">COUNTIF($B72:$J72, "UNGRADABLE_QUALITY")</f>
        <v>0</v>
      </c>
      <c r="Q72" s="4" t="n">
        <f aca="false">COUNTIF($B72:$J72, "UNGRADABLE_CONDITION")</f>
        <v>0</v>
      </c>
      <c r="R72" s="4" t="n">
        <f aca="false">SUM(K72:Q72)</f>
        <v>3</v>
      </c>
      <c r="S72" s="3"/>
      <c r="T72" s="5"/>
    </row>
    <row r="73" customFormat="false" ht="13.8" hidden="false" customHeight="false" outlineLevel="0" collapsed="false">
      <c r="A73" s="3" t="s">
        <v>96</v>
      </c>
      <c r="B73" s="3"/>
      <c r="C73" s="3"/>
      <c r="D73" s="3" t="s">
        <v>19</v>
      </c>
      <c r="E73" s="3"/>
      <c r="F73" s="3" t="s">
        <v>19</v>
      </c>
      <c r="G73" s="3" t="s">
        <v>20</v>
      </c>
      <c r="H73" s="3"/>
      <c r="I73" s="3"/>
      <c r="J73" s="3"/>
      <c r="K73" s="4" t="n">
        <f aca="false">COUNTIF($B73:$J73, "NORMAL")</f>
        <v>1</v>
      </c>
      <c r="L73" s="4" t="n">
        <f aca="false">COUNTIF($B73:$J73, "NON_SPECIFIC")</f>
        <v>2</v>
      </c>
      <c r="M73" s="4" t="n">
        <f aca="false">COUNTIF($B73:$J73, "EARLY")</f>
        <v>0</v>
      </c>
      <c r="N73" s="4" t="n">
        <f aca="false">COUNTIF($B73:$J73, "ACTIVE")</f>
        <v>0</v>
      </c>
      <c r="O73" s="4" t="n">
        <f aca="false">COUNTIF($B73:$J73, "LATE")</f>
        <v>0</v>
      </c>
      <c r="P73" s="4" t="n">
        <f aca="false">COUNTIF($B73:$J73, "UNGRADABLE_QUALITY")</f>
        <v>0</v>
      </c>
      <c r="Q73" s="4" t="n">
        <f aca="false">COUNTIF($B73:$J73, "UNGRADABLE_CONDITION")</f>
        <v>0</v>
      </c>
      <c r="R73" s="4" t="n">
        <f aca="false">SUM(K73:Q73)</f>
        <v>3</v>
      </c>
      <c r="S73" s="3"/>
      <c r="T73" s="3"/>
    </row>
    <row r="74" customFormat="false" ht="13.8" hidden="false" customHeight="false" outlineLevel="0" collapsed="false">
      <c r="A74" s="3" t="s">
        <v>97</v>
      </c>
      <c r="B74" s="3"/>
      <c r="C74" s="3"/>
      <c r="D74" s="3"/>
      <c r="E74" s="3"/>
      <c r="F74" s="3" t="s">
        <v>19</v>
      </c>
      <c r="G74" s="3" t="s">
        <v>20</v>
      </c>
      <c r="H74" s="3"/>
      <c r="I74" s="3" t="s">
        <v>19</v>
      </c>
      <c r="J74" s="3"/>
      <c r="K74" s="4" t="n">
        <f aca="false">COUNTIF($B74:$J74, "NORMAL")</f>
        <v>1</v>
      </c>
      <c r="L74" s="4" t="n">
        <f aca="false">COUNTIF($B74:$J74, "NON_SPECIFIC")</f>
        <v>2</v>
      </c>
      <c r="M74" s="4" t="n">
        <f aca="false">COUNTIF($B74:$J74, "EARLY")</f>
        <v>0</v>
      </c>
      <c r="N74" s="4" t="n">
        <f aca="false">COUNTIF($B74:$J74, "ACTIVE")</f>
        <v>0</v>
      </c>
      <c r="O74" s="4" t="n">
        <f aca="false">COUNTIF($B74:$J74, "LATE")</f>
        <v>0</v>
      </c>
      <c r="P74" s="4" t="n">
        <f aca="false">COUNTIF($B74:$J74, "UNGRADABLE_QUALITY")</f>
        <v>0</v>
      </c>
      <c r="Q74" s="4" t="n">
        <f aca="false">COUNTIF($B74:$J74, "UNGRADABLE_CONDITION")</f>
        <v>0</v>
      </c>
      <c r="R74" s="4" t="n">
        <f aca="false">SUM(K74:Q74)</f>
        <v>3</v>
      </c>
      <c r="S74" s="5"/>
      <c r="T74" s="3"/>
    </row>
    <row r="75" customFormat="false" ht="13.8" hidden="false" customHeight="false" outlineLevel="0" collapsed="false">
      <c r="A75" s="3" t="s">
        <v>98</v>
      </c>
      <c r="B75" s="3"/>
      <c r="C75" s="3"/>
      <c r="D75" s="3"/>
      <c r="E75" s="3" t="s">
        <v>22</v>
      </c>
      <c r="F75" s="3" t="s">
        <v>22</v>
      </c>
      <c r="G75" s="3"/>
      <c r="H75" s="3"/>
      <c r="I75" s="3"/>
      <c r="J75" s="3" t="s">
        <v>34</v>
      </c>
      <c r="K75" s="4" t="n">
        <f aca="false">COUNTIF($B75:$J75, "NORMAL")</f>
        <v>0</v>
      </c>
      <c r="L75" s="4" t="n">
        <f aca="false">COUNTIF($B75:$J75, "NON_SPECIFIC")</f>
        <v>0</v>
      </c>
      <c r="M75" s="4" t="n">
        <f aca="false">COUNTIF($B75:$J75, "EARLY")</f>
        <v>2</v>
      </c>
      <c r="N75" s="4" t="n">
        <f aca="false">COUNTIF($B75:$J75, "ACTIVE")</f>
        <v>1</v>
      </c>
      <c r="O75" s="4" t="n">
        <f aca="false">COUNTIF($B75:$J75, "LATE")</f>
        <v>0</v>
      </c>
      <c r="P75" s="4" t="n">
        <f aca="false">COUNTIF($B75:$J75, "UNGRADABLE_QUALITY")</f>
        <v>0</v>
      </c>
      <c r="Q75" s="4" t="n">
        <f aca="false">COUNTIF($B75:$J75, "UNGRADABLE_CONDITION")</f>
        <v>0</v>
      </c>
      <c r="R75" s="4" t="n">
        <f aca="false">SUM(K75:Q75)</f>
        <v>3</v>
      </c>
      <c r="S75" s="3"/>
      <c r="T75" s="5"/>
    </row>
    <row r="76" customFormat="false" ht="13.8" hidden="false" customHeight="false" outlineLevel="0" collapsed="false">
      <c r="A76" s="3" t="s">
        <v>99</v>
      </c>
      <c r="B76" s="3"/>
      <c r="C76" s="3"/>
      <c r="D76" s="3" t="s">
        <v>19</v>
      </c>
      <c r="E76" s="3" t="s">
        <v>20</v>
      </c>
      <c r="F76" s="3" t="s">
        <v>19</v>
      </c>
      <c r="G76" s="3"/>
      <c r="H76" s="3"/>
      <c r="I76" s="3"/>
      <c r="J76" s="3"/>
      <c r="K76" s="4" t="n">
        <f aca="false">COUNTIF($B76:$J76, "NORMAL")</f>
        <v>1</v>
      </c>
      <c r="L76" s="4" t="n">
        <f aca="false">COUNTIF($B76:$J76, "NON_SPECIFIC")</f>
        <v>2</v>
      </c>
      <c r="M76" s="4" t="n">
        <f aca="false">COUNTIF($B76:$J76, "EARLY")</f>
        <v>0</v>
      </c>
      <c r="N76" s="4" t="n">
        <f aca="false">COUNTIF($B76:$J76, "ACTIVE")</f>
        <v>0</v>
      </c>
      <c r="O76" s="4" t="n">
        <f aca="false">COUNTIF($B76:$J76, "LATE")</f>
        <v>0</v>
      </c>
      <c r="P76" s="4" t="n">
        <f aca="false">COUNTIF($B76:$J76, "UNGRADABLE_QUALITY")</f>
        <v>0</v>
      </c>
      <c r="Q76" s="4" t="n">
        <f aca="false">COUNTIF($B76:$J76, "UNGRADABLE_CONDITION")</f>
        <v>0</v>
      </c>
      <c r="R76" s="4" t="n">
        <f aca="false">SUM(K76:Q76)</f>
        <v>3</v>
      </c>
      <c r="S76" s="3"/>
      <c r="T76" s="3"/>
    </row>
    <row r="77" customFormat="false" ht="13.8" hidden="false" customHeight="false" outlineLevel="0" collapsed="false">
      <c r="A77" s="3" t="s">
        <v>100</v>
      </c>
      <c r="B77" s="3"/>
      <c r="C77" s="3" t="s">
        <v>20</v>
      </c>
      <c r="D77" s="3" t="s">
        <v>19</v>
      </c>
      <c r="E77" s="3" t="s">
        <v>20</v>
      </c>
      <c r="F77" s="3"/>
      <c r="G77" s="3"/>
      <c r="H77" s="3"/>
      <c r="I77" s="3"/>
      <c r="J77" s="3"/>
      <c r="K77" s="4" t="n">
        <f aca="false">COUNTIF($B77:$J77, "NORMAL")</f>
        <v>2</v>
      </c>
      <c r="L77" s="4" t="n">
        <f aca="false">COUNTIF($B77:$J77, "NON_SPECIFIC")</f>
        <v>1</v>
      </c>
      <c r="M77" s="4" t="n">
        <f aca="false">COUNTIF($B77:$J77, "EARLY")</f>
        <v>0</v>
      </c>
      <c r="N77" s="4" t="n">
        <f aca="false">COUNTIF($B77:$J77, "ACTIVE")</f>
        <v>0</v>
      </c>
      <c r="O77" s="4" t="n">
        <f aca="false">COUNTIF($B77:$J77, "LATE")</f>
        <v>0</v>
      </c>
      <c r="P77" s="4" t="n">
        <f aca="false">COUNTIF($B77:$J77, "UNGRADABLE_QUALITY")</f>
        <v>0</v>
      </c>
      <c r="Q77" s="4" t="n">
        <f aca="false">COUNTIF($B77:$J77, "UNGRADABLE_CONDITION")</f>
        <v>0</v>
      </c>
      <c r="R77" s="4" t="n">
        <f aca="false">SUM(K77:Q77)</f>
        <v>3</v>
      </c>
      <c r="S77" s="3"/>
      <c r="T77" s="3"/>
    </row>
    <row r="78" customFormat="false" ht="13.8" hidden="false" customHeight="false" outlineLevel="0" collapsed="false">
      <c r="A78" s="3" t="s">
        <v>101</v>
      </c>
      <c r="B78" s="3"/>
      <c r="C78" s="3" t="s">
        <v>28</v>
      </c>
      <c r="D78" s="3"/>
      <c r="E78" s="3" t="s">
        <v>34</v>
      </c>
      <c r="F78" s="3"/>
      <c r="G78" s="3"/>
      <c r="H78" s="3"/>
      <c r="I78" s="3" t="s">
        <v>28</v>
      </c>
      <c r="J78" s="3"/>
      <c r="K78" s="4" t="n">
        <f aca="false">COUNTIF($B78:$J78, "NORMAL")</f>
        <v>0</v>
      </c>
      <c r="L78" s="4" t="n">
        <f aca="false">COUNTIF($B78:$J78, "NON_SPECIFIC")</f>
        <v>0</v>
      </c>
      <c r="M78" s="4" t="n">
        <f aca="false">COUNTIF($B78:$J78, "EARLY")</f>
        <v>0</v>
      </c>
      <c r="N78" s="4" t="n">
        <f aca="false">COUNTIF($B78:$J78, "ACTIVE")</f>
        <v>1</v>
      </c>
      <c r="O78" s="4" t="n">
        <f aca="false">COUNTIF($B78:$J78, "LATE")</f>
        <v>2</v>
      </c>
      <c r="P78" s="4" t="n">
        <f aca="false">COUNTIF($B78:$J78, "UNGRADABLE_QUALITY")</f>
        <v>0</v>
      </c>
      <c r="Q78" s="4" t="n">
        <f aca="false">COUNTIF($B78:$J78, "UNGRADABLE_CONDITION")</f>
        <v>0</v>
      </c>
      <c r="R78" s="4" t="n">
        <f aca="false">SUM(K78:Q78)</f>
        <v>3</v>
      </c>
      <c r="S78" s="5"/>
      <c r="T78" s="3"/>
    </row>
    <row r="79" customFormat="false" ht="13.8" hidden="false" customHeight="false" outlineLevel="0" collapsed="false">
      <c r="A79" s="3" t="s">
        <v>102</v>
      </c>
      <c r="B79" s="3"/>
      <c r="C79" s="3"/>
      <c r="D79" s="3"/>
      <c r="E79" s="3"/>
      <c r="F79" s="3" t="s">
        <v>20</v>
      </c>
      <c r="G79" s="3" t="s">
        <v>22</v>
      </c>
      <c r="H79" s="3"/>
      <c r="I79" s="3" t="s">
        <v>22</v>
      </c>
      <c r="J79" s="3"/>
      <c r="K79" s="4" t="n">
        <f aca="false">COUNTIF($B79:$J79, "NORMAL")</f>
        <v>1</v>
      </c>
      <c r="L79" s="4" t="n">
        <f aca="false">COUNTIF($B79:$J79, "NON_SPECIFIC")</f>
        <v>0</v>
      </c>
      <c r="M79" s="4" t="n">
        <f aca="false">COUNTIF($B79:$J79, "EARLY")</f>
        <v>2</v>
      </c>
      <c r="N79" s="4" t="n">
        <f aca="false">COUNTIF($B79:$J79, "ACTIVE")</f>
        <v>0</v>
      </c>
      <c r="O79" s="4" t="n">
        <f aca="false">COUNTIF($B79:$J79, "LATE")</f>
        <v>0</v>
      </c>
      <c r="P79" s="4" t="n">
        <f aca="false">COUNTIF($B79:$J79, "UNGRADABLE_QUALITY")</f>
        <v>0</v>
      </c>
      <c r="Q79" s="4" t="n">
        <f aca="false">COUNTIF($B79:$J79, "UNGRADABLE_CONDITION")</f>
        <v>0</v>
      </c>
      <c r="R79" s="4" t="n">
        <f aca="false">SUM(K79:Q79)</f>
        <v>3</v>
      </c>
      <c r="S79" s="5"/>
      <c r="T79" s="3"/>
    </row>
    <row r="80" customFormat="false" ht="13.8" hidden="false" customHeight="false" outlineLevel="0" collapsed="false">
      <c r="A80" s="3" t="s">
        <v>103</v>
      </c>
      <c r="B80" s="3"/>
      <c r="C80" s="3" t="s">
        <v>19</v>
      </c>
      <c r="D80" s="3"/>
      <c r="E80" s="3"/>
      <c r="F80" s="3"/>
      <c r="G80" s="3" t="s">
        <v>20</v>
      </c>
      <c r="H80" s="3"/>
      <c r="I80" s="3" t="s">
        <v>19</v>
      </c>
      <c r="J80" s="3"/>
      <c r="K80" s="4" t="n">
        <f aca="false">COUNTIF($B80:$J80, "NORMAL")</f>
        <v>1</v>
      </c>
      <c r="L80" s="4" t="n">
        <f aca="false">COUNTIF($B80:$J80, "NON_SPECIFIC")</f>
        <v>2</v>
      </c>
      <c r="M80" s="4" t="n">
        <f aca="false">COUNTIF($B80:$J80, "EARLY")</f>
        <v>0</v>
      </c>
      <c r="N80" s="4" t="n">
        <f aca="false">COUNTIF($B80:$J80, "ACTIVE")</f>
        <v>0</v>
      </c>
      <c r="O80" s="4" t="n">
        <f aca="false">COUNTIF($B80:$J80, "LATE")</f>
        <v>0</v>
      </c>
      <c r="P80" s="4" t="n">
        <f aca="false">COUNTIF($B80:$J80, "UNGRADABLE_QUALITY")</f>
        <v>0</v>
      </c>
      <c r="Q80" s="4" t="n">
        <f aca="false">COUNTIF($B80:$J80, "UNGRADABLE_CONDITION")</f>
        <v>0</v>
      </c>
      <c r="R80" s="4" t="n">
        <f aca="false">SUM(K80:Q80)</f>
        <v>3</v>
      </c>
      <c r="S80" s="5"/>
      <c r="T80" s="3"/>
    </row>
    <row r="81" customFormat="false" ht="13.8" hidden="false" customHeight="false" outlineLevel="0" collapsed="false">
      <c r="A81" s="3" t="s">
        <v>104</v>
      </c>
      <c r="B81" s="3"/>
      <c r="C81" s="3" t="s">
        <v>20</v>
      </c>
      <c r="D81" s="3"/>
      <c r="E81" s="3" t="s">
        <v>20</v>
      </c>
      <c r="F81" s="3" t="s">
        <v>19</v>
      </c>
      <c r="G81" s="3"/>
      <c r="H81" s="3"/>
      <c r="I81" s="3"/>
      <c r="J81" s="3"/>
      <c r="K81" s="4" t="n">
        <f aca="false">COUNTIF($B81:$J81, "NORMAL")</f>
        <v>2</v>
      </c>
      <c r="L81" s="4" t="n">
        <f aca="false">COUNTIF($B81:$J81, "NON_SPECIFIC")</f>
        <v>1</v>
      </c>
      <c r="M81" s="4" t="n">
        <f aca="false">COUNTIF($B81:$J81, "EARLY")</f>
        <v>0</v>
      </c>
      <c r="N81" s="4" t="n">
        <f aca="false">COUNTIF($B81:$J81, "ACTIVE")</f>
        <v>0</v>
      </c>
      <c r="O81" s="4" t="n">
        <f aca="false">COUNTIF($B81:$J81, "LATE")</f>
        <v>0</v>
      </c>
      <c r="P81" s="4" t="n">
        <f aca="false">COUNTIF($B81:$J81, "UNGRADABLE_QUALITY")</f>
        <v>0</v>
      </c>
      <c r="Q81" s="4" t="n">
        <f aca="false">COUNTIF($B81:$J81, "UNGRADABLE_CONDITION")</f>
        <v>0</v>
      </c>
      <c r="R81" s="4" t="n">
        <f aca="false">SUM(K81:Q81)</f>
        <v>3</v>
      </c>
      <c r="S81" s="3"/>
      <c r="T81" s="3"/>
    </row>
    <row r="82" customFormat="false" ht="13.8" hidden="false" customHeight="false" outlineLevel="0" collapsed="false">
      <c r="A82" s="3" t="s">
        <v>105</v>
      </c>
      <c r="B82" s="3"/>
      <c r="C82" s="3"/>
      <c r="D82" s="3"/>
      <c r="E82" s="3" t="s">
        <v>20</v>
      </c>
      <c r="F82" s="3"/>
      <c r="G82" s="3" t="s">
        <v>20</v>
      </c>
      <c r="H82" s="3" t="s">
        <v>20</v>
      </c>
      <c r="I82" s="3"/>
      <c r="J82" s="3"/>
      <c r="K82" s="4" t="n">
        <f aca="false">COUNTIF($B82:$J82, "NORMAL")</f>
        <v>3</v>
      </c>
      <c r="L82" s="4" t="n">
        <f aca="false">COUNTIF($B82:$J82, "NON_SPECIFIC")</f>
        <v>0</v>
      </c>
      <c r="M82" s="4" t="n">
        <f aca="false">COUNTIF($B82:$J82, "EARLY")</f>
        <v>0</v>
      </c>
      <c r="N82" s="4" t="n">
        <f aca="false">COUNTIF($B82:$J82, "ACTIVE")</f>
        <v>0</v>
      </c>
      <c r="O82" s="4" t="n">
        <f aca="false">COUNTIF($B82:$J82, "LATE")</f>
        <v>0</v>
      </c>
      <c r="P82" s="4" t="n">
        <f aca="false">COUNTIF($B82:$J82, "UNGRADABLE_QUALITY")</f>
        <v>0</v>
      </c>
      <c r="Q82" s="4" t="n">
        <f aca="false">COUNTIF($B82:$J82, "UNGRADABLE_CONDITION")</f>
        <v>0</v>
      </c>
      <c r="R82" s="4" t="n">
        <f aca="false">SUM(K82:Q82)</f>
        <v>3</v>
      </c>
      <c r="S82" s="3"/>
      <c r="T82" s="3"/>
    </row>
    <row r="83" customFormat="false" ht="13.8" hidden="false" customHeight="false" outlineLevel="0" collapsed="false">
      <c r="A83" s="3" t="s">
        <v>106</v>
      </c>
      <c r="B83" s="3"/>
      <c r="C83" s="3"/>
      <c r="D83" s="3"/>
      <c r="E83" s="3"/>
      <c r="F83" s="3" t="s">
        <v>20</v>
      </c>
      <c r="G83" s="3" t="s">
        <v>20</v>
      </c>
      <c r="H83" s="3"/>
      <c r="I83" s="3"/>
      <c r="J83" s="3" t="s">
        <v>22</v>
      </c>
      <c r="K83" s="4" t="n">
        <f aca="false">COUNTIF($B83:$J83, "NORMAL")</f>
        <v>2</v>
      </c>
      <c r="L83" s="4" t="n">
        <f aca="false">COUNTIF($B83:$J83, "NON_SPECIFIC")</f>
        <v>0</v>
      </c>
      <c r="M83" s="4" t="n">
        <f aca="false">COUNTIF($B83:$J83, "EARLY")</f>
        <v>1</v>
      </c>
      <c r="N83" s="4" t="n">
        <f aca="false">COUNTIF($B83:$J83, "ACTIVE")</f>
        <v>0</v>
      </c>
      <c r="O83" s="4" t="n">
        <f aca="false">COUNTIF($B83:$J83, "LATE")</f>
        <v>0</v>
      </c>
      <c r="P83" s="4" t="n">
        <f aca="false">COUNTIF($B83:$J83, "UNGRADABLE_QUALITY")</f>
        <v>0</v>
      </c>
      <c r="Q83" s="4" t="n">
        <f aca="false">COUNTIF($B83:$J83, "UNGRADABLE_CONDITION")</f>
        <v>0</v>
      </c>
      <c r="R83" s="4" t="n">
        <f aca="false">SUM(K83:Q83)</f>
        <v>3</v>
      </c>
      <c r="S83" s="3"/>
      <c r="T83" s="5"/>
    </row>
    <row r="84" customFormat="false" ht="13.8" hidden="false" customHeight="false" outlineLevel="0" collapsed="false">
      <c r="A84" s="3" t="s">
        <v>107</v>
      </c>
      <c r="B84" s="3"/>
      <c r="C84" s="3"/>
      <c r="D84" s="3"/>
      <c r="E84" s="3"/>
      <c r="F84" s="3" t="s">
        <v>19</v>
      </c>
      <c r="G84" s="3"/>
      <c r="H84" s="3"/>
      <c r="I84" s="3" t="s">
        <v>19</v>
      </c>
      <c r="J84" s="3" t="s">
        <v>20</v>
      </c>
      <c r="K84" s="4" t="n">
        <f aca="false">COUNTIF($B84:$J84, "NORMAL")</f>
        <v>1</v>
      </c>
      <c r="L84" s="4" t="n">
        <f aca="false">COUNTIF($B84:$J84, "NON_SPECIFIC")</f>
        <v>2</v>
      </c>
      <c r="M84" s="4" t="n">
        <f aca="false">COUNTIF($B84:$J84, "EARLY")</f>
        <v>0</v>
      </c>
      <c r="N84" s="4" t="n">
        <f aca="false">COUNTIF($B84:$J84, "ACTIVE")</f>
        <v>0</v>
      </c>
      <c r="O84" s="4" t="n">
        <f aca="false">COUNTIF($B84:$J84, "LATE")</f>
        <v>0</v>
      </c>
      <c r="P84" s="4" t="n">
        <f aca="false">COUNTIF($B84:$J84, "UNGRADABLE_QUALITY")</f>
        <v>0</v>
      </c>
      <c r="Q84" s="4" t="n">
        <f aca="false">COUNTIF($B84:$J84, "UNGRADABLE_CONDITION")</f>
        <v>0</v>
      </c>
      <c r="R84" s="4" t="n">
        <f aca="false">SUM(K84:Q84)</f>
        <v>3</v>
      </c>
      <c r="S84" s="5"/>
      <c r="T84" s="5"/>
    </row>
    <row r="85" customFormat="false" ht="13.8" hidden="false" customHeight="false" outlineLevel="0" collapsed="false">
      <c r="A85" s="3" t="s">
        <v>108</v>
      </c>
      <c r="B85" s="3"/>
      <c r="C85" s="3" t="s">
        <v>22</v>
      </c>
      <c r="D85" s="3"/>
      <c r="E85" s="3"/>
      <c r="F85" s="3"/>
      <c r="G85" s="3"/>
      <c r="H85" s="3" t="s">
        <v>19</v>
      </c>
      <c r="I85" s="3" t="s">
        <v>22</v>
      </c>
      <c r="J85" s="3"/>
      <c r="K85" s="4" t="n">
        <f aca="false">COUNTIF($B85:$J85, "NORMAL")</f>
        <v>0</v>
      </c>
      <c r="L85" s="4" t="n">
        <f aca="false">COUNTIF($B85:$J85, "NON_SPECIFIC")</f>
        <v>1</v>
      </c>
      <c r="M85" s="4" t="n">
        <f aca="false">COUNTIF($B85:$J85, "EARLY")</f>
        <v>2</v>
      </c>
      <c r="N85" s="4" t="n">
        <f aca="false">COUNTIF($B85:$J85, "ACTIVE")</f>
        <v>0</v>
      </c>
      <c r="O85" s="4" t="n">
        <f aca="false">COUNTIF($B85:$J85, "LATE")</f>
        <v>0</v>
      </c>
      <c r="P85" s="4" t="n">
        <f aca="false">COUNTIF($B85:$J85, "UNGRADABLE_QUALITY")</f>
        <v>0</v>
      </c>
      <c r="Q85" s="4" t="n">
        <f aca="false">COUNTIF($B85:$J85, "UNGRADABLE_CONDITION")</f>
        <v>0</v>
      </c>
      <c r="R85" s="4" t="n">
        <f aca="false">SUM(K85:Q85)</f>
        <v>3</v>
      </c>
      <c r="S85" s="5"/>
      <c r="T85" s="3"/>
    </row>
    <row r="86" customFormat="false" ht="13.8" hidden="false" customHeight="false" outlineLevel="0" collapsed="false">
      <c r="A86" s="3" t="s">
        <v>109</v>
      </c>
      <c r="B86" s="3"/>
      <c r="C86" s="3"/>
      <c r="D86" s="3" t="s">
        <v>20</v>
      </c>
      <c r="E86" s="3"/>
      <c r="F86" s="3"/>
      <c r="G86" s="3"/>
      <c r="H86" s="3" t="s">
        <v>20</v>
      </c>
      <c r="I86" s="3"/>
      <c r="J86" s="3" t="s">
        <v>24</v>
      </c>
      <c r="K86" s="4" t="n">
        <f aca="false">COUNTIF($B86:$J86, "NORMAL")</f>
        <v>2</v>
      </c>
      <c r="L86" s="4" t="n">
        <f aca="false">COUNTIF($B86:$J86, "NON_SPECIFIC")</f>
        <v>0</v>
      </c>
      <c r="M86" s="4" t="n">
        <f aca="false">COUNTIF($B86:$J86, "EARLY")</f>
        <v>0</v>
      </c>
      <c r="N86" s="4" t="n">
        <f aca="false">COUNTIF($B86:$J86, "ACTIVE")</f>
        <v>0</v>
      </c>
      <c r="O86" s="4" t="n">
        <f aca="false">COUNTIF($B86:$J86, "LATE")</f>
        <v>0</v>
      </c>
      <c r="P86" s="4" t="n">
        <f aca="false">COUNTIF($B86:$J86, "UNGRADABLE_QUALITY")</f>
        <v>1</v>
      </c>
      <c r="Q86" s="4" t="n">
        <f aca="false">COUNTIF($B86:$J86, "UNGRADABLE_CONDITION")</f>
        <v>0</v>
      </c>
      <c r="R86" s="4" t="n">
        <f aca="false">SUM(K86:Q86)</f>
        <v>3</v>
      </c>
      <c r="S86" s="3"/>
      <c r="T86" s="5"/>
    </row>
    <row r="87" customFormat="false" ht="13.8" hidden="false" customHeight="false" outlineLevel="0" collapsed="false">
      <c r="A87" s="3" t="s">
        <v>110</v>
      </c>
      <c r="B87" s="3"/>
      <c r="C87" s="3"/>
      <c r="D87" s="3" t="s">
        <v>19</v>
      </c>
      <c r="E87" s="3"/>
      <c r="F87" s="3"/>
      <c r="G87" s="3"/>
      <c r="H87" s="3" t="s">
        <v>19</v>
      </c>
      <c r="I87" s="3" t="s">
        <v>19</v>
      </c>
      <c r="J87" s="3"/>
      <c r="K87" s="4" t="n">
        <f aca="false">COUNTIF($B87:$J87, "NORMAL")</f>
        <v>0</v>
      </c>
      <c r="L87" s="4" t="n">
        <f aca="false">COUNTIF($B87:$J87, "NON_SPECIFIC")</f>
        <v>3</v>
      </c>
      <c r="M87" s="4" t="n">
        <f aca="false">COUNTIF($B87:$J87, "EARLY")</f>
        <v>0</v>
      </c>
      <c r="N87" s="4" t="n">
        <f aca="false">COUNTIF($B87:$J87, "ACTIVE")</f>
        <v>0</v>
      </c>
      <c r="O87" s="4" t="n">
        <f aca="false">COUNTIF($B87:$J87, "LATE")</f>
        <v>0</v>
      </c>
      <c r="P87" s="4" t="n">
        <f aca="false">COUNTIF($B87:$J87, "UNGRADABLE_QUALITY")</f>
        <v>0</v>
      </c>
      <c r="Q87" s="4" t="n">
        <f aca="false">COUNTIF($B87:$J87, "UNGRADABLE_CONDITION")</f>
        <v>0</v>
      </c>
      <c r="R87" s="4" t="n">
        <f aca="false">SUM(K87:Q87)</f>
        <v>3</v>
      </c>
      <c r="S87" s="5"/>
      <c r="T87" s="3"/>
    </row>
    <row r="88" customFormat="false" ht="13.8" hidden="false" customHeight="false" outlineLevel="0" collapsed="false">
      <c r="A88" s="3" t="s">
        <v>111</v>
      </c>
      <c r="B88" s="3"/>
      <c r="C88" s="3"/>
      <c r="D88" s="3" t="s">
        <v>19</v>
      </c>
      <c r="E88" s="3" t="s">
        <v>20</v>
      </c>
      <c r="F88" s="3"/>
      <c r="G88" s="3" t="s">
        <v>20</v>
      </c>
      <c r="H88" s="3"/>
      <c r="I88" s="3"/>
      <c r="J88" s="3"/>
      <c r="K88" s="4" t="n">
        <f aca="false">COUNTIF($B88:$J88, "NORMAL")</f>
        <v>2</v>
      </c>
      <c r="L88" s="4" t="n">
        <f aca="false">COUNTIF($B88:$J88, "NON_SPECIFIC")</f>
        <v>1</v>
      </c>
      <c r="M88" s="4" t="n">
        <f aca="false">COUNTIF($B88:$J88, "EARLY")</f>
        <v>0</v>
      </c>
      <c r="N88" s="4" t="n">
        <f aca="false">COUNTIF($B88:$J88, "ACTIVE")</f>
        <v>0</v>
      </c>
      <c r="O88" s="4" t="n">
        <f aca="false">COUNTIF($B88:$J88, "LATE")</f>
        <v>0</v>
      </c>
      <c r="P88" s="4" t="n">
        <f aca="false">COUNTIF($B88:$J88, "UNGRADABLE_QUALITY")</f>
        <v>0</v>
      </c>
      <c r="Q88" s="4" t="n">
        <f aca="false">COUNTIF($B88:$J88, "UNGRADABLE_CONDITION")</f>
        <v>0</v>
      </c>
      <c r="R88" s="4" t="n">
        <f aca="false">SUM(K88:Q88)</f>
        <v>3</v>
      </c>
      <c r="S88" s="3"/>
      <c r="T88" s="3"/>
    </row>
    <row r="89" customFormat="false" ht="13.8" hidden="false" customHeight="false" outlineLevel="0" collapsed="false">
      <c r="A89" s="3" t="s">
        <v>112</v>
      </c>
      <c r="B89" s="3"/>
      <c r="C89" s="3"/>
      <c r="D89" s="3"/>
      <c r="E89" s="3"/>
      <c r="F89" s="3"/>
      <c r="G89" s="3"/>
      <c r="H89" s="3" t="s">
        <v>34</v>
      </c>
      <c r="I89" s="3" t="s">
        <v>34</v>
      </c>
      <c r="J89" s="3" t="s">
        <v>34</v>
      </c>
      <c r="K89" s="4" t="n">
        <f aca="false">COUNTIF($B89:$J89, "NORMAL")</f>
        <v>0</v>
      </c>
      <c r="L89" s="4" t="n">
        <f aca="false">COUNTIF($B89:$J89, "NON_SPECIFIC")</f>
        <v>0</v>
      </c>
      <c r="M89" s="4" t="n">
        <f aca="false">COUNTIF($B89:$J89, "EARLY")</f>
        <v>0</v>
      </c>
      <c r="N89" s="4" t="n">
        <f aca="false">COUNTIF($B89:$J89, "ACTIVE")</f>
        <v>3</v>
      </c>
      <c r="O89" s="4" t="n">
        <f aca="false">COUNTIF($B89:$J89, "LATE")</f>
        <v>0</v>
      </c>
      <c r="P89" s="4" t="n">
        <f aca="false">COUNTIF($B89:$J89, "UNGRADABLE_QUALITY")</f>
        <v>0</v>
      </c>
      <c r="Q89" s="4" t="n">
        <f aca="false">COUNTIF($B89:$J89, "UNGRADABLE_CONDITION")</f>
        <v>0</v>
      </c>
      <c r="R89" s="4" t="n">
        <f aca="false">SUM(K89:Q89)</f>
        <v>3</v>
      </c>
      <c r="S89" s="5"/>
      <c r="T89" s="5"/>
    </row>
    <row r="90" customFormat="false" ht="13.8" hidden="false" customHeight="false" outlineLevel="0" collapsed="false">
      <c r="A90" s="3" t="s">
        <v>113</v>
      </c>
      <c r="B90" s="3"/>
      <c r="C90" s="3" t="s">
        <v>20</v>
      </c>
      <c r="D90" s="3" t="s">
        <v>68</v>
      </c>
      <c r="E90" s="3"/>
      <c r="F90" s="3"/>
      <c r="G90" s="3"/>
      <c r="H90" s="3"/>
      <c r="I90" s="3"/>
      <c r="J90" s="3" t="s">
        <v>22</v>
      </c>
      <c r="K90" s="4" t="n">
        <f aca="false">COUNTIF($B90:$J90, "NORMAL")</f>
        <v>1</v>
      </c>
      <c r="L90" s="4" t="n">
        <f aca="false">COUNTIF($B90:$J90, "NON_SPECIFIC")</f>
        <v>0</v>
      </c>
      <c r="M90" s="4" t="n">
        <f aca="false">COUNTIF($B90:$J90, "EARLY")</f>
        <v>1</v>
      </c>
      <c r="N90" s="4" t="n">
        <f aca="false">COUNTIF($B90:$J90, "ACTIVE")</f>
        <v>0</v>
      </c>
      <c r="O90" s="4" t="n">
        <f aca="false">COUNTIF($B90:$J90, "LATE")</f>
        <v>0</v>
      </c>
      <c r="P90" s="4" t="n">
        <f aca="false">COUNTIF($B90:$J90, "UNGRADABLE_QUALITY")</f>
        <v>0</v>
      </c>
      <c r="Q90" s="4" t="n">
        <f aca="false">COUNTIF($B90:$J90, "UNGRADABLE_CONDITION")</f>
        <v>1</v>
      </c>
      <c r="R90" s="4" t="n">
        <f aca="false">SUM(K90:Q90)</f>
        <v>3</v>
      </c>
      <c r="S90" s="3"/>
      <c r="T90" s="5"/>
    </row>
    <row r="91" customFormat="false" ht="13.8" hidden="false" customHeight="false" outlineLevel="0" collapsed="false">
      <c r="A91" s="3" t="s">
        <v>114</v>
      </c>
      <c r="B91" s="3" t="s">
        <v>20</v>
      </c>
      <c r="C91" s="3"/>
      <c r="D91" s="3"/>
      <c r="E91" s="3"/>
      <c r="F91" s="3" t="s">
        <v>20</v>
      </c>
      <c r="G91" s="3"/>
      <c r="H91" s="3"/>
      <c r="I91" s="3"/>
      <c r="J91" s="3" t="s">
        <v>20</v>
      </c>
      <c r="K91" s="4" t="n">
        <f aca="false">COUNTIF($B91:$J91, "NORMAL")</f>
        <v>3</v>
      </c>
      <c r="L91" s="4" t="n">
        <f aca="false">COUNTIF($B91:$J91, "NON_SPECIFIC")</f>
        <v>0</v>
      </c>
      <c r="M91" s="4" t="n">
        <f aca="false">COUNTIF($B91:$J91, "EARLY")</f>
        <v>0</v>
      </c>
      <c r="N91" s="4" t="n">
        <f aca="false">COUNTIF($B91:$J91, "ACTIVE")</f>
        <v>0</v>
      </c>
      <c r="O91" s="4" t="n">
        <f aca="false">COUNTIF($B91:$J91, "LATE")</f>
        <v>0</v>
      </c>
      <c r="P91" s="4" t="n">
        <f aca="false">COUNTIF($B91:$J91, "UNGRADABLE_QUALITY")</f>
        <v>0</v>
      </c>
      <c r="Q91" s="4" t="n">
        <f aca="false">COUNTIF($B91:$J91, "UNGRADABLE_CONDITION")</f>
        <v>0</v>
      </c>
      <c r="R91" s="4" t="n">
        <f aca="false">SUM(K91:Q91)</f>
        <v>3</v>
      </c>
      <c r="S91" s="3"/>
      <c r="T91" s="5"/>
    </row>
    <row r="92" customFormat="false" ht="13.8" hidden="false" customHeight="false" outlineLevel="0" collapsed="false">
      <c r="A92" s="3" t="s">
        <v>115</v>
      </c>
      <c r="B92" s="3"/>
      <c r="C92" s="3"/>
      <c r="D92" s="3" t="s">
        <v>22</v>
      </c>
      <c r="E92" s="3"/>
      <c r="F92" s="3"/>
      <c r="G92" s="3" t="s">
        <v>22</v>
      </c>
      <c r="H92" s="3"/>
      <c r="I92" s="3"/>
      <c r="J92" s="3" t="s">
        <v>22</v>
      </c>
      <c r="K92" s="4" t="n">
        <f aca="false">COUNTIF($B92:$J92, "NORMAL")</f>
        <v>0</v>
      </c>
      <c r="L92" s="4" t="n">
        <f aca="false">COUNTIF($B92:$J92, "NON_SPECIFIC")</f>
        <v>0</v>
      </c>
      <c r="M92" s="4" t="n">
        <f aca="false">COUNTIF($B92:$J92, "EARLY")</f>
        <v>3</v>
      </c>
      <c r="N92" s="4" t="n">
        <f aca="false">COUNTIF($B92:$J92, "ACTIVE")</f>
        <v>0</v>
      </c>
      <c r="O92" s="4" t="n">
        <f aca="false">COUNTIF($B92:$J92, "LATE")</f>
        <v>0</v>
      </c>
      <c r="P92" s="4" t="n">
        <f aca="false">COUNTIF($B92:$J92, "UNGRADABLE_QUALITY")</f>
        <v>0</v>
      </c>
      <c r="Q92" s="4" t="n">
        <f aca="false">COUNTIF($B92:$J92, "UNGRADABLE_CONDITION")</f>
        <v>0</v>
      </c>
      <c r="R92" s="4" t="n">
        <f aca="false">SUM(K92:Q92)</f>
        <v>3</v>
      </c>
      <c r="S92" s="3"/>
      <c r="T92" s="5"/>
    </row>
    <row r="93" customFormat="false" ht="13.8" hidden="false" customHeight="false" outlineLevel="0" collapsed="false">
      <c r="A93" s="3" t="s">
        <v>116</v>
      </c>
      <c r="B93" s="3" t="s">
        <v>19</v>
      </c>
      <c r="C93" s="3"/>
      <c r="D93" s="3"/>
      <c r="E93" s="3"/>
      <c r="F93" s="3"/>
      <c r="G93" s="3"/>
      <c r="H93" s="3" t="s">
        <v>19</v>
      </c>
      <c r="I93" s="3"/>
      <c r="J93" s="3" t="s">
        <v>22</v>
      </c>
      <c r="K93" s="4" t="n">
        <f aca="false">COUNTIF($B93:$J93, "NORMAL")</f>
        <v>0</v>
      </c>
      <c r="L93" s="4" t="n">
        <f aca="false">COUNTIF($B93:$J93, "NON_SPECIFIC")</f>
        <v>2</v>
      </c>
      <c r="M93" s="4" t="n">
        <f aca="false">COUNTIF($B93:$J93, "EARLY")</f>
        <v>1</v>
      </c>
      <c r="N93" s="4" t="n">
        <f aca="false">COUNTIF($B93:$J93, "ACTIVE")</f>
        <v>0</v>
      </c>
      <c r="O93" s="4" t="n">
        <f aca="false">COUNTIF($B93:$J93, "LATE")</f>
        <v>0</v>
      </c>
      <c r="P93" s="4" t="n">
        <f aca="false">COUNTIF($B93:$J93, "UNGRADABLE_QUALITY")</f>
        <v>0</v>
      </c>
      <c r="Q93" s="4" t="n">
        <f aca="false">COUNTIF($B93:$J93, "UNGRADABLE_CONDITION")</f>
        <v>0</v>
      </c>
      <c r="R93" s="4" t="n">
        <f aca="false">SUM(K93:Q93)</f>
        <v>3</v>
      </c>
      <c r="S93" s="3"/>
      <c r="T93" s="5"/>
    </row>
    <row r="94" customFormat="false" ht="13.8" hidden="false" customHeight="false" outlineLevel="0" collapsed="false">
      <c r="A94" s="3" t="s">
        <v>117</v>
      </c>
      <c r="B94" s="3" t="s">
        <v>19</v>
      </c>
      <c r="C94" s="3"/>
      <c r="D94" s="3"/>
      <c r="E94" s="3" t="s">
        <v>22</v>
      </c>
      <c r="F94" s="3"/>
      <c r="G94" s="3"/>
      <c r="H94" s="3" t="s">
        <v>19</v>
      </c>
      <c r="I94" s="3"/>
      <c r="J94" s="3"/>
      <c r="K94" s="4" t="n">
        <f aca="false">COUNTIF($B94:$J94, "NORMAL")</f>
        <v>0</v>
      </c>
      <c r="L94" s="4" t="n">
        <f aca="false">COUNTIF($B94:$J94, "NON_SPECIFIC")</f>
        <v>2</v>
      </c>
      <c r="M94" s="4" t="n">
        <f aca="false">COUNTIF($B94:$J94, "EARLY")</f>
        <v>1</v>
      </c>
      <c r="N94" s="4" t="n">
        <f aca="false">COUNTIF($B94:$J94, "ACTIVE")</f>
        <v>0</v>
      </c>
      <c r="O94" s="4" t="n">
        <f aca="false">COUNTIF($B94:$J94, "LATE")</f>
        <v>0</v>
      </c>
      <c r="P94" s="4" t="n">
        <f aca="false">COUNTIF($B94:$J94, "UNGRADABLE_QUALITY")</f>
        <v>0</v>
      </c>
      <c r="Q94" s="4" t="n">
        <f aca="false">COUNTIF($B94:$J94, "UNGRADABLE_CONDITION")</f>
        <v>0</v>
      </c>
      <c r="R94" s="4" t="n">
        <f aca="false">SUM(K94:Q94)</f>
        <v>3</v>
      </c>
      <c r="S94" s="3"/>
      <c r="T94" s="3"/>
    </row>
    <row r="95" customFormat="false" ht="13.8" hidden="false" customHeight="false" outlineLevel="0" collapsed="false">
      <c r="A95" s="3" t="s">
        <v>118</v>
      </c>
      <c r="B95" s="3" t="s">
        <v>19</v>
      </c>
      <c r="C95" s="3"/>
      <c r="D95" s="3" t="s">
        <v>20</v>
      </c>
      <c r="E95" s="3"/>
      <c r="F95" s="3" t="s">
        <v>20</v>
      </c>
      <c r="G95" s="3"/>
      <c r="H95" s="3"/>
      <c r="I95" s="3"/>
      <c r="J95" s="3"/>
      <c r="K95" s="4" t="n">
        <f aca="false">COUNTIF($B95:$J95, "NORMAL")</f>
        <v>2</v>
      </c>
      <c r="L95" s="4" t="n">
        <f aca="false">COUNTIF($B95:$J95, "NON_SPECIFIC")</f>
        <v>1</v>
      </c>
      <c r="M95" s="4" t="n">
        <f aca="false">COUNTIF($B95:$J95, "EARLY")</f>
        <v>0</v>
      </c>
      <c r="N95" s="4" t="n">
        <f aca="false">COUNTIF($B95:$J95, "ACTIVE")</f>
        <v>0</v>
      </c>
      <c r="O95" s="4" t="n">
        <f aca="false">COUNTIF($B95:$J95, "LATE")</f>
        <v>0</v>
      </c>
      <c r="P95" s="4" t="n">
        <f aca="false">COUNTIF($B95:$J95, "UNGRADABLE_QUALITY")</f>
        <v>0</v>
      </c>
      <c r="Q95" s="4" t="n">
        <f aca="false">COUNTIF($B95:$J95, "UNGRADABLE_CONDITION")</f>
        <v>0</v>
      </c>
      <c r="R95" s="4" t="n">
        <f aca="false">SUM(K95:Q95)</f>
        <v>3</v>
      </c>
      <c r="S95" s="3"/>
      <c r="T95" s="3"/>
    </row>
    <row r="96" customFormat="false" ht="13.8" hidden="false" customHeight="false" outlineLevel="0" collapsed="false">
      <c r="A96" s="3" t="s">
        <v>119</v>
      </c>
      <c r="B96" s="3"/>
      <c r="C96" s="3"/>
      <c r="D96" s="3" t="s">
        <v>68</v>
      </c>
      <c r="E96" s="3"/>
      <c r="F96" s="3" t="s">
        <v>19</v>
      </c>
      <c r="G96" s="3" t="s">
        <v>20</v>
      </c>
      <c r="H96" s="3"/>
      <c r="I96" s="3"/>
      <c r="J96" s="3"/>
      <c r="K96" s="4" t="n">
        <f aca="false">COUNTIF($B96:$J96, "NORMAL")</f>
        <v>1</v>
      </c>
      <c r="L96" s="4" t="n">
        <f aca="false">COUNTIF($B96:$J96, "NON_SPECIFIC")</f>
        <v>1</v>
      </c>
      <c r="M96" s="4" t="n">
        <f aca="false">COUNTIF($B96:$J96, "EARLY")</f>
        <v>0</v>
      </c>
      <c r="N96" s="4" t="n">
        <f aca="false">COUNTIF($B96:$J96, "ACTIVE")</f>
        <v>0</v>
      </c>
      <c r="O96" s="4" t="n">
        <f aca="false">COUNTIF($B96:$J96, "LATE")</f>
        <v>0</v>
      </c>
      <c r="P96" s="4" t="n">
        <f aca="false">COUNTIF($B96:$J96, "UNGRADABLE_QUALITY")</f>
        <v>0</v>
      </c>
      <c r="Q96" s="4" t="n">
        <f aca="false">COUNTIF($B96:$J96, "UNGRADABLE_CONDITION")</f>
        <v>1</v>
      </c>
      <c r="R96" s="4" t="n">
        <f aca="false">SUM(K96:Q96)</f>
        <v>3</v>
      </c>
      <c r="S96" s="3"/>
      <c r="T96" s="3"/>
    </row>
    <row r="97" customFormat="false" ht="13.8" hidden="false" customHeight="false" outlineLevel="0" collapsed="false">
      <c r="A97" s="3" t="s">
        <v>120</v>
      </c>
      <c r="B97" s="3"/>
      <c r="C97" s="3"/>
      <c r="D97" s="3" t="s">
        <v>19</v>
      </c>
      <c r="E97" s="3"/>
      <c r="F97" s="3"/>
      <c r="G97" s="3"/>
      <c r="H97" s="3"/>
      <c r="I97" s="3" t="s">
        <v>19</v>
      </c>
      <c r="J97" s="3" t="s">
        <v>20</v>
      </c>
      <c r="K97" s="4" t="n">
        <f aca="false">COUNTIF($B97:$J97, "NORMAL")</f>
        <v>1</v>
      </c>
      <c r="L97" s="4" t="n">
        <f aca="false">COUNTIF($B97:$J97, "NON_SPECIFIC")</f>
        <v>2</v>
      </c>
      <c r="M97" s="4" t="n">
        <f aca="false">COUNTIF($B97:$J97, "EARLY")</f>
        <v>0</v>
      </c>
      <c r="N97" s="4" t="n">
        <f aca="false">COUNTIF($B97:$J97, "ACTIVE")</f>
        <v>0</v>
      </c>
      <c r="O97" s="4" t="n">
        <f aca="false">COUNTIF($B97:$J97, "LATE")</f>
        <v>0</v>
      </c>
      <c r="P97" s="4" t="n">
        <f aca="false">COUNTIF($B97:$J97, "UNGRADABLE_QUALITY")</f>
        <v>0</v>
      </c>
      <c r="Q97" s="4" t="n">
        <f aca="false">COUNTIF($B97:$J97, "UNGRADABLE_CONDITION")</f>
        <v>0</v>
      </c>
      <c r="R97" s="4" t="n">
        <f aca="false">SUM(K97:Q97)</f>
        <v>3</v>
      </c>
      <c r="S97" s="5"/>
      <c r="T97" s="5"/>
    </row>
    <row r="98" customFormat="false" ht="13.8" hidden="false" customHeight="false" outlineLevel="0" collapsed="false">
      <c r="A98" s="3" t="s">
        <v>121</v>
      </c>
      <c r="B98" s="3"/>
      <c r="C98" s="3"/>
      <c r="D98" s="3" t="s">
        <v>19</v>
      </c>
      <c r="E98" s="3"/>
      <c r="F98" s="3" t="s">
        <v>19</v>
      </c>
      <c r="G98" s="3" t="s">
        <v>19</v>
      </c>
      <c r="H98" s="3"/>
      <c r="I98" s="3"/>
      <c r="J98" s="3"/>
      <c r="K98" s="4" t="n">
        <f aca="false">COUNTIF($B98:$J98, "NORMAL")</f>
        <v>0</v>
      </c>
      <c r="L98" s="4" t="n">
        <f aca="false">COUNTIF($B98:$J98, "NON_SPECIFIC")</f>
        <v>3</v>
      </c>
      <c r="M98" s="4" t="n">
        <f aca="false">COUNTIF($B98:$J98, "EARLY")</f>
        <v>0</v>
      </c>
      <c r="N98" s="4" t="n">
        <f aca="false">COUNTIF($B98:$J98, "ACTIVE")</f>
        <v>0</v>
      </c>
      <c r="O98" s="4" t="n">
        <f aca="false">COUNTIF($B98:$J98, "LATE")</f>
        <v>0</v>
      </c>
      <c r="P98" s="4" t="n">
        <f aca="false">COUNTIF($B98:$J98, "UNGRADABLE_QUALITY")</f>
        <v>0</v>
      </c>
      <c r="Q98" s="4" t="n">
        <f aca="false">COUNTIF($B98:$J98, "UNGRADABLE_CONDITION")</f>
        <v>0</v>
      </c>
      <c r="R98" s="4" t="n">
        <f aca="false">SUM(K98:Q98)</f>
        <v>3</v>
      </c>
      <c r="S98" s="3"/>
      <c r="T98" s="3"/>
    </row>
    <row r="99" customFormat="false" ht="13.8" hidden="false" customHeight="false" outlineLevel="0" collapsed="false">
      <c r="A99" s="3" t="s">
        <v>122</v>
      </c>
      <c r="B99" s="3"/>
      <c r="C99" s="3"/>
      <c r="D99" s="3" t="s">
        <v>34</v>
      </c>
      <c r="E99" s="3"/>
      <c r="F99" s="3" t="s">
        <v>22</v>
      </c>
      <c r="G99" s="3" t="s">
        <v>34</v>
      </c>
      <c r="H99" s="3"/>
      <c r="I99" s="3"/>
      <c r="J99" s="3"/>
      <c r="K99" s="4" t="n">
        <f aca="false">COUNTIF($B99:$J99, "NORMAL")</f>
        <v>0</v>
      </c>
      <c r="L99" s="4" t="n">
        <f aca="false">COUNTIF($B99:$J99, "NON_SPECIFIC")</f>
        <v>0</v>
      </c>
      <c r="M99" s="4" t="n">
        <f aca="false">COUNTIF($B99:$J99, "EARLY")</f>
        <v>1</v>
      </c>
      <c r="N99" s="4" t="n">
        <f aca="false">COUNTIF($B99:$J99, "ACTIVE")</f>
        <v>2</v>
      </c>
      <c r="O99" s="4" t="n">
        <f aca="false">COUNTIF($B99:$J99, "LATE")</f>
        <v>0</v>
      </c>
      <c r="P99" s="4" t="n">
        <f aca="false">COUNTIF($B99:$J99, "UNGRADABLE_QUALITY")</f>
        <v>0</v>
      </c>
      <c r="Q99" s="4" t="n">
        <f aca="false">COUNTIF($B99:$J99, "UNGRADABLE_CONDITION")</f>
        <v>0</v>
      </c>
      <c r="R99" s="4" t="n">
        <f aca="false">SUM(K99:Q99)</f>
        <v>3</v>
      </c>
      <c r="S99" s="3"/>
      <c r="T99" s="3"/>
    </row>
    <row r="100" customFormat="false" ht="13.8" hidden="false" customHeight="false" outlineLevel="0" collapsed="false">
      <c r="A100" s="3" t="s">
        <v>123</v>
      </c>
      <c r="B100" s="3" t="s">
        <v>22</v>
      </c>
      <c r="C100" s="3"/>
      <c r="D100" s="3"/>
      <c r="E100" s="3" t="s">
        <v>22</v>
      </c>
      <c r="F100" s="3"/>
      <c r="G100" s="3"/>
      <c r="H100" s="3"/>
      <c r="I100" s="3"/>
      <c r="J100" s="3" t="s">
        <v>22</v>
      </c>
      <c r="K100" s="4" t="n">
        <f aca="false">COUNTIF($B100:$J100, "NORMAL")</f>
        <v>0</v>
      </c>
      <c r="L100" s="4" t="n">
        <f aca="false">COUNTIF($B100:$J100, "NON_SPECIFIC")</f>
        <v>0</v>
      </c>
      <c r="M100" s="4" t="n">
        <f aca="false">COUNTIF($B100:$J100, "EARLY")</f>
        <v>3</v>
      </c>
      <c r="N100" s="4" t="n">
        <f aca="false">COUNTIF($B100:$J100, "ACTIVE")</f>
        <v>0</v>
      </c>
      <c r="O100" s="4" t="n">
        <f aca="false">COUNTIF($B100:$J100, "LATE")</f>
        <v>0</v>
      </c>
      <c r="P100" s="4" t="n">
        <f aca="false">COUNTIF($B100:$J100, "UNGRADABLE_QUALITY")</f>
        <v>0</v>
      </c>
      <c r="Q100" s="4" t="n">
        <f aca="false">COUNTIF($B100:$J100, "UNGRADABLE_CONDITION")</f>
        <v>0</v>
      </c>
      <c r="R100" s="4" t="n">
        <f aca="false">SUM(K100:Q100)</f>
        <v>3</v>
      </c>
      <c r="S100" s="3"/>
      <c r="T100" s="5"/>
    </row>
    <row r="101" customFormat="false" ht="13.8" hidden="false" customHeight="false" outlineLevel="0" collapsed="false">
      <c r="A101" s="3" t="s">
        <v>124</v>
      </c>
      <c r="B101" s="3" t="s">
        <v>34</v>
      </c>
      <c r="C101" s="3"/>
      <c r="D101" s="3"/>
      <c r="E101" s="3" t="s">
        <v>34</v>
      </c>
      <c r="F101" s="3" t="s">
        <v>34</v>
      </c>
      <c r="G101" s="3"/>
      <c r="H101" s="3"/>
      <c r="I101" s="3"/>
      <c r="J101" s="3"/>
      <c r="K101" s="4" t="n">
        <f aca="false">COUNTIF($B101:$J101, "NORMAL")</f>
        <v>0</v>
      </c>
      <c r="L101" s="4" t="n">
        <f aca="false">COUNTIF($B101:$J101, "NON_SPECIFIC")</f>
        <v>0</v>
      </c>
      <c r="M101" s="4" t="n">
        <f aca="false">COUNTIF($B101:$J101, "EARLY")</f>
        <v>0</v>
      </c>
      <c r="N101" s="4" t="n">
        <f aca="false">COUNTIF($B101:$J101, "ACTIVE")</f>
        <v>3</v>
      </c>
      <c r="O101" s="4" t="n">
        <f aca="false">COUNTIF($B101:$J101, "LATE")</f>
        <v>0</v>
      </c>
      <c r="P101" s="4" t="n">
        <f aca="false">COUNTIF($B101:$J101, "UNGRADABLE_QUALITY")</f>
        <v>0</v>
      </c>
      <c r="Q101" s="4" t="n">
        <f aca="false">COUNTIF($B101:$J101, "UNGRADABLE_CONDITION")</f>
        <v>0</v>
      </c>
      <c r="R101" s="4" t="n">
        <f aca="false">SUM(K101:Q101)</f>
        <v>3</v>
      </c>
      <c r="S101" s="3"/>
      <c r="T101" s="3"/>
    </row>
    <row r="102" customFormat="false" ht="13.8" hidden="false" customHeight="false" outlineLevel="0" collapsed="false">
      <c r="A102" s="3" t="s">
        <v>125</v>
      </c>
      <c r="B102" s="3" t="s">
        <v>22</v>
      </c>
      <c r="C102" s="3"/>
      <c r="D102" s="3"/>
      <c r="E102" s="3" t="s">
        <v>22</v>
      </c>
      <c r="F102" s="3"/>
      <c r="G102" s="3"/>
      <c r="H102" s="3"/>
      <c r="I102" s="3" t="s">
        <v>22</v>
      </c>
      <c r="J102" s="3"/>
      <c r="K102" s="4" t="n">
        <f aca="false">COUNTIF($B102:$J102, "NORMAL")</f>
        <v>0</v>
      </c>
      <c r="L102" s="4" t="n">
        <f aca="false">COUNTIF($B102:$J102, "NON_SPECIFIC")</f>
        <v>0</v>
      </c>
      <c r="M102" s="4" t="n">
        <f aca="false">COUNTIF($B102:$J102, "EARLY")</f>
        <v>3</v>
      </c>
      <c r="N102" s="4" t="n">
        <f aca="false">COUNTIF($B102:$J102, "ACTIVE")</f>
        <v>0</v>
      </c>
      <c r="O102" s="4" t="n">
        <f aca="false">COUNTIF($B102:$J102, "LATE")</f>
        <v>0</v>
      </c>
      <c r="P102" s="4" t="n">
        <f aca="false">COUNTIF($B102:$J102, "UNGRADABLE_QUALITY")</f>
        <v>0</v>
      </c>
      <c r="Q102" s="4" t="n">
        <f aca="false">COUNTIF($B102:$J102, "UNGRADABLE_CONDITION")</f>
        <v>0</v>
      </c>
      <c r="R102" s="4" t="n">
        <f aca="false">SUM(K102:Q102)</f>
        <v>3</v>
      </c>
      <c r="S102" s="5"/>
      <c r="T102" s="3"/>
    </row>
    <row r="103" customFormat="false" ht="13.8" hidden="false" customHeight="false" outlineLevel="0" collapsed="false">
      <c r="A103" s="3" t="s">
        <v>126</v>
      </c>
      <c r="B103" s="3" t="s">
        <v>22</v>
      </c>
      <c r="C103" s="3"/>
      <c r="D103" s="3"/>
      <c r="E103" s="3" t="s">
        <v>22</v>
      </c>
      <c r="F103" s="3"/>
      <c r="G103" s="3"/>
      <c r="H103" s="3" t="s">
        <v>19</v>
      </c>
      <c r="I103" s="3" t="s">
        <v>22</v>
      </c>
      <c r="J103" s="3"/>
      <c r="K103" s="4" t="n">
        <f aca="false">COUNTIF($B103:$J103, "NORMAL")</f>
        <v>0</v>
      </c>
      <c r="L103" s="4" t="n">
        <f aca="false">COUNTIF($B103:$J103, "NON_SPECIFIC")</f>
        <v>1</v>
      </c>
      <c r="M103" s="4" t="n">
        <f aca="false">COUNTIF($B103:$J103, "EARLY")</f>
        <v>3</v>
      </c>
      <c r="N103" s="4" t="n">
        <f aca="false">COUNTIF($B103:$J103, "ACTIVE")</f>
        <v>0</v>
      </c>
      <c r="O103" s="4" t="n">
        <f aca="false">COUNTIF($B103:$J103, "LATE")</f>
        <v>0</v>
      </c>
      <c r="P103" s="4" t="n">
        <f aca="false">COUNTIF($B103:$J103, "UNGRADABLE_QUALITY")</f>
        <v>0</v>
      </c>
      <c r="Q103" s="4" t="n">
        <f aca="false">COUNTIF($B103:$J103, "UNGRADABLE_CONDITION")</f>
        <v>0</v>
      </c>
      <c r="R103" s="4" t="n">
        <f aca="false">SUM(K103:Q103)</f>
        <v>4</v>
      </c>
      <c r="S103" s="5"/>
      <c r="T103" s="3"/>
    </row>
    <row r="104" customFormat="false" ht="13.8" hidden="false" customHeight="false" outlineLevel="0" collapsed="false">
      <c r="A104" s="3" t="s">
        <v>127</v>
      </c>
      <c r="B104" s="3"/>
      <c r="C104" s="3" t="s">
        <v>19</v>
      </c>
      <c r="D104" s="3" t="s">
        <v>19</v>
      </c>
      <c r="E104" s="3" t="s">
        <v>20</v>
      </c>
      <c r="F104" s="3"/>
      <c r="G104" s="3"/>
      <c r="H104" s="3"/>
      <c r="I104" s="3"/>
      <c r="J104" s="3"/>
      <c r="K104" s="4" t="n">
        <f aca="false">COUNTIF($B104:$J104, "NORMAL")</f>
        <v>1</v>
      </c>
      <c r="L104" s="4" t="n">
        <f aca="false">COUNTIF($B104:$J104, "NON_SPECIFIC")</f>
        <v>2</v>
      </c>
      <c r="M104" s="4" t="n">
        <f aca="false">COUNTIF($B104:$J104, "EARLY")</f>
        <v>0</v>
      </c>
      <c r="N104" s="4" t="n">
        <f aca="false">COUNTIF($B104:$J104, "ACTIVE")</f>
        <v>0</v>
      </c>
      <c r="O104" s="4" t="n">
        <f aca="false">COUNTIF($B104:$J104, "LATE")</f>
        <v>0</v>
      </c>
      <c r="P104" s="4" t="n">
        <f aca="false">COUNTIF($B104:$J104, "UNGRADABLE_QUALITY")</f>
        <v>0</v>
      </c>
      <c r="Q104" s="4" t="n">
        <f aca="false">COUNTIF($B104:$J104, "UNGRADABLE_CONDITION")</f>
        <v>0</v>
      </c>
      <c r="R104" s="4" t="n">
        <f aca="false">SUM(K104:Q104)</f>
        <v>3</v>
      </c>
      <c r="S104" s="3"/>
      <c r="T104" s="3"/>
    </row>
    <row r="105" customFormat="false" ht="13.8" hidden="false" customHeight="false" outlineLevel="0" collapsed="false">
      <c r="A105" s="3" t="s">
        <v>128</v>
      </c>
      <c r="B105" s="3"/>
      <c r="C105" s="3" t="s">
        <v>20</v>
      </c>
      <c r="D105" s="3" t="s">
        <v>20</v>
      </c>
      <c r="E105" s="3" t="s">
        <v>20</v>
      </c>
      <c r="F105" s="3"/>
      <c r="G105" s="3"/>
      <c r="H105" s="3"/>
      <c r="I105" s="3" t="s">
        <v>19</v>
      </c>
      <c r="J105" s="3"/>
      <c r="K105" s="4" t="n">
        <f aca="false">COUNTIF($B105:$J105, "NORMAL")</f>
        <v>3</v>
      </c>
      <c r="L105" s="4" t="n">
        <f aca="false">COUNTIF($B105:$J105, "NON_SPECIFIC")</f>
        <v>1</v>
      </c>
      <c r="M105" s="4" t="n">
        <f aca="false">COUNTIF($B105:$J105, "EARLY")</f>
        <v>0</v>
      </c>
      <c r="N105" s="4" t="n">
        <f aca="false">COUNTIF($B105:$J105, "ACTIVE")</f>
        <v>0</v>
      </c>
      <c r="O105" s="4" t="n">
        <f aca="false">COUNTIF($B105:$J105, "LATE")</f>
        <v>0</v>
      </c>
      <c r="P105" s="4" t="n">
        <f aca="false">COUNTIF($B105:$J105, "UNGRADABLE_QUALITY")</f>
        <v>0</v>
      </c>
      <c r="Q105" s="4" t="n">
        <f aca="false">COUNTIF($B105:$J105, "UNGRADABLE_CONDITION")</f>
        <v>0</v>
      </c>
      <c r="R105" s="4" t="n">
        <f aca="false">SUM(K105:Q105)</f>
        <v>4</v>
      </c>
      <c r="S105" s="5"/>
      <c r="T105" s="3"/>
    </row>
    <row r="106" customFormat="false" ht="13.8" hidden="false" customHeight="false" outlineLevel="0" collapsed="false">
      <c r="A106" s="3" t="s">
        <v>129</v>
      </c>
      <c r="B106" s="3"/>
      <c r="C106" s="3"/>
      <c r="D106" s="3" t="s">
        <v>28</v>
      </c>
      <c r="E106" s="3" t="s">
        <v>28</v>
      </c>
      <c r="F106" s="3" t="s">
        <v>28</v>
      </c>
      <c r="G106" s="3"/>
      <c r="H106" s="3"/>
      <c r="I106" s="3"/>
      <c r="J106" s="3"/>
      <c r="K106" s="4" t="n">
        <f aca="false">COUNTIF($B106:$J106, "NORMAL")</f>
        <v>0</v>
      </c>
      <c r="L106" s="4" t="n">
        <f aca="false">COUNTIF($B106:$J106, "NON_SPECIFIC")</f>
        <v>0</v>
      </c>
      <c r="M106" s="4" t="n">
        <f aca="false">COUNTIF($B106:$J106, "EARLY")</f>
        <v>0</v>
      </c>
      <c r="N106" s="4" t="n">
        <f aca="false">COUNTIF($B106:$J106, "ACTIVE")</f>
        <v>0</v>
      </c>
      <c r="O106" s="4" t="n">
        <f aca="false">COUNTIF($B106:$J106, "LATE")</f>
        <v>3</v>
      </c>
      <c r="P106" s="4" t="n">
        <f aca="false">COUNTIF($B106:$J106, "UNGRADABLE_QUALITY")</f>
        <v>0</v>
      </c>
      <c r="Q106" s="4" t="n">
        <f aca="false">COUNTIF($B106:$J106, "UNGRADABLE_CONDITION")</f>
        <v>0</v>
      </c>
      <c r="R106" s="4" t="n">
        <f aca="false">SUM(K106:Q106)</f>
        <v>3</v>
      </c>
      <c r="S106" s="3"/>
      <c r="T106" s="3"/>
    </row>
    <row r="107" customFormat="false" ht="13.8" hidden="false" customHeight="false" outlineLevel="0" collapsed="false">
      <c r="A107" s="3" t="s">
        <v>130</v>
      </c>
      <c r="B107" s="3"/>
      <c r="C107" s="3"/>
      <c r="D107" s="3" t="s">
        <v>68</v>
      </c>
      <c r="E107" s="3" t="s">
        <v>19</v>
      </c>
      <c r="F107" s="3"/>
      <c r="G107" s="3" t="s">
        <v>19</v>
      </c>
      <c r="H107" s="3"/>
      <c r="I107" s="3"/>
      <c r="J107" s="3"/>
      <c r="K107" s="4" t="n">
        <f aca="false">COUNTIF($B107:$J107, "NORMAL")</f>
        <v>0</v>
      </c>
      <c r="L107" s="4" t="n">
        <f aca="false">COUNTIF($B107:$J107, "NON_SPECIFIC")</f>
        <v>2</v>
      </c>
      <c r="M107" s="4" t="n">
        <f aca="false">COUNTIF($B107:$J107, "EARLY")</f>
        <v>0</v>
      </c>
      <c r="N107" s="4" t="n">
        <f aca="false">COUNTIF($B107:$J107, "ACTIVE")</f>
        <v>0</v>
      </c>
      <c r="O107" s="4" t="n">
        <f aca="false">COUNTIF($B107:$J107, "LATE")</f>
        <v>0</v>
      </c>
      <c r="P107" s="4" t="n">
        <f aca="false">COUNTIF($B107:$J107, "UNGRADABLE_QUALITY")</f>
        <v>0</v>
      </c>
      <c r="Q107" s="4" t="n">
        <f aca="false">COUNTIF($B107:$J107, "UNGRADABLE_CONDITION")</f>
        <v>1</v>
      </c>
      <c r="R107" s="4" t="n">
        <f aca="false">SUM(K107:Q107)</f>
        <v>3</v>
      </c>
      <c r="S107" s="3"/>
      <c r="T107" s="3"/>
    </row>
    <row r="108" customFormat="false" ht="13.8" hidden="false" customHeight="false" outlineLevel="0" collapsed="false">
      <c r="A108" s="3" t="s">
        <v>131</v>
      </c>
      <c r="B108" s="3"/>
      <c r="C108" s="3"/>
      <c r="D108" s="3"/>
      <c r="E108" s="3" t="s">
        <v>22</v>
      </c>
      <c r="F108" s="3"/>
      <c r="G108" s="3" t="s">
        <v>22</v>
      </c>
      <c r="H108" s="3" t="s">
        <v>22</v>
      </c>
      <c r="I108" s="3" t="s">
        <v>22</v>
      </c>
      <c r="J108" s="3"/>
      <c r="K108" s="4" t="n">
        <f aca="false">COUNTIF($B108:$J108, "NORMAL")</f>
        <v>0</v>
      </c>
      <c r="L108" s="4" t="n">
        <f aca="false">COUNTIF($B108:$J108, "NON_SPECIFIC")</f>
        <v>0</v>
      </c>
      <c r="M108" s="4" t="n">
        <f aca="false">COUNTIF($B108:$J108, "EARLY")</f>
        <v>4</v>
      </c>
      <c r="N108" s="4" t="n">
        <f aca="false">COUNTIF($B108:$J108, "ACTIVE")</f>
        <v>0</v>
      </c>
      <c r="O108" s="4" t="n">
        <f aca="false">COUNTIF($B108:$J108, "LATE")</f>
        <v>0</v>
      </c>
      <c r="P108" s="4" t="n">
        <f aca="false">COUNTIF($B108:$J108, "UNGRADABLE_QUALITY")</f>
        <v>0</v>
      </c>
      <c r="Q108" s="4" t="n">
        <f aca="false">COUNTIF($B108:$J108, "UNGRADABLE_CONDITION")</f>
        <v>0</v>
      </c>
      <c r="R108" s="4" t="n">
        <f aca="false">SUM(K108:Q108)</f>
        <v>4</v>
      </c>
      <c r="S108" s="5"/>
      <c r="T108" s="3"/>
    </row>
    <row r="109" customFormat="false" ht="13.8" hidden="false" customHeight="false" outlineLevel="0" collapsed="false">
      <c r="A109" s="3" t="s">
        <v>132</v>
      </c>
      <c r="B109" s="3" t="s">
        <v>24</v>
      </c>
      <c r="C109" s="3" t="s">
        <v>34</v>
      </c>
      <c r="D109" s="3" t="s">
        <v>34</v>
      </c>
      <c r="E109" s="3"/>
      <c r="F109" s="3"/>
      <c r="G109" s="3"/>
      <c r="H109" s="3"/>
      <c r="I109" s="3"/>
      <c r="J109" s="3"/>
      <c r="K109" s="4" t="n">
        <f aca="false">COUNTIF($B109:$J109, "NORMAL")</f>
        <v>0</v>
      </c>
      <c r="L109" s="4" t="n">
        <f aca="false">COUNTIF($B109:$J109, "NON_SPECIFIC")</f>
        <v>0</v>
      </c>
      <c r="M109" s="4" t="n">
        <f aca="false">COUNTIF($B109:$J109, "EARLY")</f>
        <v>0</v>
      </c>
      <c r="N109" s="4" t="n">
        <f aca="false">COUNTIF($B109:$J109, "ACTIVE")</f>
        <v>2</v>
      </c>
      <c r="O109" s="4" t="n">
        <f aca="false">COUNTIF($B109:$J109, "LATE")</f>
        <v>0</v>
      </c>
      <c r="P109" s="4" t="n">
        <f aca="false">COUNTIF($B109:$J109, "UNGRADABLE_QUALITY")</f>
        <v>1</v>
      </c>
      <c r="Q109" s="4" t="n">
        <f aca="false">COUNTIF($B109:$J109, "UNGRADABLE_CONDITION")</f>
        <v>0</v>
      </c>
      <c r="R109" s="4" t="n">
        <f aca="false">SUM(K109:Q109)</f>
        <v>3</v>
      </c>
      <c r="S109" s="3"/>
      <c r="T109" s="3"/>
    </row>
    <row r="110" customFormat="false" ht="13.8" hidden="false" customHeight="false" outlineLevel="0" collapsed="false">
      <c r="A110" s="3" t="s">
        <v>133</v>
      </c>
      <c r="B110" s="3"/>
      <c r="C110" s="3" t="s">
        <v>34</v>
      </c>
      <c r="D110" s="3" t="s">
        <v>28</v>
      </c>
      <c r="E110" s="3" t="s">
        <v>28</v>
      </c>
      <c r="F110" s="3"/>
      <c r="G110" s="3"/>
      <c r="H110" s="3" t="s">
        <v>34</v>
      </c>
      <c r="I110" s="3"/>
      <c r="J110" s="3"/>
      <c r="K110" s="4" t="n">
        <f aca="false">COUNTIF($B110:$J110, "NORMAL")</f>
        <v>0</v>
      </c>
      <c r="L110" s="4" t="n">
        <f aca="false">COUNTIF($B110:$J110, "NON_SPECIFIC")</f>
        <v>0</v>
      </c>
      <c r="M110" s="4" t="n">
        <f aca="false">COUNTIF($B110:$J110, "EARLY")</f>
        <v>0</v>
      </c>
      <c r="N110" s="4" t="n">
        <f aca="false">COUNTIF($B110:$J110, "ACTIVE")</f>
        <v>2</v>
      </c>
      <c r="O110" s="4" t="n">
        <f aca="false">COUNTIF($B110:$J110, "LATE")</f>
        <v>2</v>
      </c>
      <c r="P110" s="4" t="n">
        <f aca="false">COUNTIF($B110:$J110, "UNGRADABLE_QUALITY")</f>
        <v>0</v>
      </c>
      <c r="Q110" s="4" t="n">
        <f aca="false">COUNTIF($B110:$J110, "UNGRADABLE_CONDITION")</f>
        <v>0</v>
      </c>
      <c r="R110" s="4" t="n">
        <f aca="false">SUM(K110:Q110)</f>
        <v>4</v>
      </c>
      <c r="S110" s="3"/>
      <c r="T110" s="3"/>
    </row>
    <row r="111" customFormat="false" ht="13.8" hidden="false" customHeight="false" outlineLevel="0" collapsed="false">
      <c r="A111" s="3" t="s">
        <v>134</v>
      </c>
      <c r="B111" s="3" t="s">
        <v>19</v>
      </c>
      <c r="C111" s="3" t="s">
        <v>22</v>
      </c>
      <c r="D111" s="3"/>
      <c r="E111" s="3" t="s">
        <v>34</v>
      </c>
      <c r="F111" s="3"/>
      <c r="G111" s="3"/>
      <c r="H111" s="3"/>
      <c r="I111" s="3"/>
      <c r="J111" s="3"/>
      <c r="K111" s="4" t="n">
        <f aca="false">COUNTIF($B111:$J111, "NORMAL")</f>
        <v>0</v>
      </c>
      <c r="L111" s="4" t="n">
        <f aca="false">COUNTIF($B111:$J111, "NON_SPECIFIC")</f>
        <v>1</v>
      </c>
      <c r="M111" s="4" t="n">
        <f aca="false">COUNTIF($B111:$J111, "EARLY")</f>
        <v>1</v>
      </c>
      <c r="N111" s="4" t="n">
        <f aca="false">COUNTIF($B111:$J111, "ACTIVE")</f>
        <v>1</v>
      </c>
      <c r="O111" s="4" t="n">
        <f aca="false">COUNTIF($B111:$J111, "LATE")</f>
        <v>0</v>
      </c>
      <c r="P111" s="4" t="n">
        <f aca="false">COUNTIF($B111:$J111, "UNGRADABLE_QUALITY")</f>
        <v>0</v>
      </c>
      <c r="Q111" s="4" t="n">
        <f aca="false">COUNTIF($B111:$J111, "UNGRADABLE_CONDITION")</f>
        <v>0</v>
      </c>
      <c r="R111" s="4" t="n">
        <f aca="false">SUM(K111:Q111)</f>
        <v>3</v>
      </c>
      <c r="S111" s="3"/>
      <c r="T111" s="3"/>
    </row>
    <row r="112" customFormat="false" ht="13.8" hidden="false" customHeight="false" outlineLevel="0" collapsed="false">
      <c r="A112" s="3" t="s">
        <v>135</v>
      </c>
      <c r="B112" s="3"/>
      <c r="C112" s="3"/>
      <c r="D112" s="3"/>
      <c r="E112" s="3" t="s">
        <v>28</v>
      </c>
      <c r="F112" s="3" t="s">
        <v>28</v>
      </c>
      <c r="G112" s="3" t="s">
        <v>28</v>
      </c>
      <c r="H112" s="3"/>
      <c r="I112" s="3"/>
      <c r="J112" s="3" t="s">
        <v>34</v>
      </c>
      <c r="K112" s="4" t="n">
        <f aca="false">COUNTIF($B112:$J112, "NORMAL")</f>
        <v>0</v>
      </c>
      <c r="L112" s="4" t="n">
        <f aca="false">COUNTIF($B112:$J112, "NON_SPECIFIC")</f>
        <v>0</v>
      </c>
      <c r="M112" s="4" t="n">
        <f aca="false">COUNTIF($B112:$J112, "EARLY")</f>
        <v>0</v>
      </c>
      <c r="N112" s="4" t="n">
        <f aca="false">COUNTIF($B112:$J112, "ACTIVE")</f>
        <v>1</v>
      </c>
      <c r="O112" s="4" t="n">
        <f aca="false">COUNTIF($B112:$J112, "LATE")</f>
        <v>3</v>
      </c>
      <c r="P112" s="4" t="n">
        <f aca="false">COUNTIF($B112:$J112, "UNGRADABLE_QUALITY")</f>
        <v>0</v>
      </c>
      <c r="Q112" s="4" t="n">
        <f aca="false">COUNTIF($B112:$J112, "UNGRADABLE_CONDITION")</f>
        <v>0</v>
      </c>
      <c r="R112" s="4" t="n">
        <f aca="false">SUM(K112:Q112)</f>
        <v>4</v>
      </c>
      <c r="S112" s="3"/>
      <c r="T112" s="5"/>
    </row>
    <row r="113" customFormat="false" ht="13.8" hidden="false" customHeight="false" outlineLevel="0" collapsed="false">
      <c r="A113" s="3" t="s">
        <v>136</v>
      </c>
      <c r="B113" s="3" t="s">
        <v>19</v>
      </c>
      <c r="C113" s="3" t="s">
        <v>19</v>
      </c>
      <c r="D113" s="3"/>
      <c r="E113" s="3"/>
      <c r="F113" s="3" t="s">
        <v>20</v>
      </c>
      <c r="G113" s="3"/>
      <c r="H113" s="3"/>
      <c r="I113" s="3"/>
      <c r="J113" s="3"/>
      <c r="K113" s="4" t="n">
        <f aca="false">COUNTIF($B113:$J113, "NORMAL")</f>
        <v>1</v>
      </c>
      <c r="L113" s="4" t="n">
        <f aca="false">COUNTIF($B113:$J113, "NON_SPECIFIC")</f>
        <v>2</v>
      </c>
      <c r="M113" s="4" t="n">
        <f aca="false">COUNTIF($B113:$J113, "EARLY")</f>
        <v>0</v>
      </c>
      <c r="N113" s="4" t="n">
        <f aca="false">COUNTIF($B113:$J113, "ACTIVE")</f>
        <v>0</v>
      </c>
      <c r="O113" s="4" t="n">
        <f aca="false">COUNTIF($B113:$J113, "LATE")</f>
        <v>0</v>
      </c>
      <c r="P113" s="4" t="n">
        <f aca="false">COUNTIF($B113:$J113, "UNGRADABLE_QUALITY")</f>
        <v>0</v>
      </c>
      <c r="Q113" s="4" t="n">
        <f aca="false">COUNTIF($B113:$J113, "UNGRADABLE_CONDITION")</f>
        <v>0</v>
      </c>
      <c r="R113" s="4" t="n">
        <f aca="false">SUM(K113:Q113)</f>
        <v>3</v>
      </c>
      <c r="S113" s="3"/>
      <c r="T113" s="3"/>
    </row>
    <row r="114" customFormat="false" ht="13.8" hidden="false" customHeight="false" outlineLevel="0" collapsed="false">
      <c r="A114" s="3" t="s">
        <v>137</v>
      </c>
      <c r="B114" s="3" t="s">
        <v>34</v>
      </c>
      <c r="C114" s="3"/>
      <c r="D114" s="3" t="s">
        <v>28</v>
      </c>
      <c r="E114" s="3" t="s">
        <v>34</v>
      </c>
      <c r="F114" s="3" t="s">
        <v>34</v>
      </c>
      <c r="G114" s="3"/>
      <c r="H114" s="3"/>
      <c r="I114" s="3"/>
      <c r="J114" s="3"/>
      <c r="K114" s="4" t="n">
        <f aca="false">COUNTIF($B114:$J114, "NORMAL")</f>
        <v>0</v>
      </c>
      <c r="L114" s="4" t="n">
        <f aca="false">COUNTIF($B114:$J114, "NON_SPECIFIC")</f>
        <v>0</v>
      </c>
      <c r="M114" s="4" t="n">
        <f aca="false">COUNTIF($B114:$J114, "EARLY")</f>
        <v>0</v>
      </c>
      <c r="N114" s="4" t="n">
        <f aca="false">COUNTIF($B114:$J114, "ACTIVE")</f>
        <v>3</v>
      </c>
      <c r="O114" s="4" t="n">
        <f aca="false">COUNTIF($B114:$J114, "LATE")</f>
        <v>1</v>
      </c>
      <c r="P114" s="4" t="n">
        <f aca="false">COUNTIF($B114:$J114, "UNGRADABLE_QUALITY")</f>
        <v>0</v>
      </c>
      <c r="Q114" s="4" t="n">
        <f aca="false">COUNTIF($B114:$J114, "UNGRADABLE_CONDITION")</f>
        <v>0</v>
      </c>
      <c r="R114" s="4" t="n">
        <f aca="false">SUM(K114:Q114)</f>
        <v>4</v>
      </c>
      <c r="S114" s="3"/>
      <c r="T114" s="3"/>
    </row>
    <row r="115" customFormat="false" ht="13.8" hidden="false" customHeight="false" outlineLevel="0" collapsed="false">
      <c r="A115" s="3" t="s">
        <v>138</v>
      </c>
      <c r="B115" s="3" t="s">
        <v>22</v>
      </c>
      <c r="C115" s="3"/>
      <c r="D115" s="3"/>
      <c r="E115" s="3" t="s">
        <v>22</v>
      </c>
      <c r="F115" s="3"/>
      <c r="G115" s="3"/>
      <c r="H115" s="3"/>
      <c r="I115" s="3"/>
      <c r="J115" s="3" t="s">
        <v>22</v>
      </c>
      <c r="K115" s="4" t="n">
        <f aca="false">COUNTIF($B115:$J115, "NORMAL")</f>
        <v>0</v>
      </c>
      <c r="L115" s="4" t="n">
        <f aca="false">COUNTIF($B115:$J115, "NON_SPECIFIC")</f>
        <v>0</v>
      </c>
      <c r="M115" s="4" t="n">
        <f aca="false">COUNTIF($B115:$J115, "EARLY")</f>
        <v>3</v>
      </c>
      <c r="N115" s="4" t="n">
        <f aca="false">COUNTIF($B115:$J115, "ACTIVE")</f>
        <v>0</v>
      </c>
      <c r="O115" s="4" t="n">
        <f aca="false">COUNTIF($B115:$J115, "LATE")</f>
        <v>0</v>
      </c>
      <c r="P115" s="4" t="n">
        <f aca="false">COUNTIF($B115:$J115, "UNGRADABLE_QUALITY")</f>
        <v>0</v>
      </c>
      <c r="Q115" s="4" t="n">
        <f aca="false">COUNTIF($B115:$J115, "UNGRADABLE_CONDITION")</f>
        <v>0</v>
      </c>
      <c r="R115" s="4" t="n">
        <f aca="false">SUM(K115:Q115)</f>
        <v>3</v>
      </c>
      <c r="S115" s="3"/>
      <c r="T115" s="5"/>
    </row>
    <row r="116" customFormat="false" ht="13.8" hidden="false" customHeight="false" outlineLevel="0" collapsed="false">
      <c r="A116" s="3" t="s">
        <v>139</v>
      </c>
      <c r="B116" s="3" t="s">
        <v>22</v>
      </c>
      <c r="C116" s="3"/>
      <c r="D116" s="3"/>
      <c r="E116" s="3"/>
      <c r="F116" s="3" t="s">
        <v>19</v>
      </c>
      <c r="G116" s="3"/>
      <c r="H116" s="3"/>
      <c r="I116" s="3" t="s">
        <v>19</v>
      </c>
      <c r="J116" s="3"/>
      <c r="K116" s="4" t="n">
        <f aca="false">COUNTIF($B116:$J116, "NORMAL")</f>
        <v>0</v>
      </c>
      <c r="L116" s="4" t="n">
        <f aca="false">COUNTIF($B116:$J116, "NON_SPECIFIC")</f>
        <v>2</v>
      </c>
      <c r="M116" s="4" t="n">
        <f aca="false">COUNTIF($B116:$J116, "EARLY")</f>
        <v>1</v>
      </c>
      <c r="N116" s="4" t="n">
        <f aca="false">COUNTIF($B116:$J116, "ACTIVE")</f>
        <v>0</v>
      </c>
      <c r="O116" s="4" t="n">
        <f aca="false">COUNTIF($B116:$J116, "LATE")</f>
        <v>0</v>
      </c>
      <c r="P116" s="4" t="n">
        <f aca="false">COUNTIF($B116:$J116, "UNGRADABLE_QUALITY")</f>
        <v>0</v>
      </c>
      <c r="Q116" s="4" t="n">
        <f aca="false">COUNTIF($B116:$J116, "UNGRADABLE_CONDITION")</f>
        <v>0</v>
      </c>
      <c r="R116" s="4" t="n">
        <f aca="false">SUM(K116:Q116)</f>
        <v>3</v>
      </c>
      <c r="S116" s="5"/>
      <c r="T116" s="3"/>
    </row>
    <row r="117" customFormat="false" ht="13.8" hidden="false" customHeight="false" outlineLevel="0" collapsed="false">
      <c r="A117" s="3" t="s">
        <v>140</v>
      </c>
      <c r="B117" s="3"/>
      <c r="C117" s="3"/>
      <c r="D117" s="3"/>
      <c r="E117" s="3" t="s">
        <v>22</v>
      </c>
      <c r="F117" s="3" t="s">
        <v>19</v>
      </c>
      <c r="G117" s="3"/>
      <c r="H117" s="3"/>
      <c r="I117" s="3" t="s">
        <v>19</v>
      </c>
      <c r="J117" s="3"/>
      <c r="K117" s="4" t="n">
        <f aca="false">COUNTIF($B117:$J117, "NORMAL")</f>
        <v>0</v>
      </c>
      <c r="L117" s="4" t="n">
        <f aca="false">COUNTIF($B117:$J117, "NON_SPECIFIC")</f>
        <v>2</v>
      </c>
      <c r="M117" s="4" t="n">
        <f aca="false">COUNTIF($B117:$J117, "EARLY")</f>
        <v>1</v>
      </c>
      <c r="N117" s="4" t="n">
        <f aca="false">COUNTIF($B117:$J117, "ACTIVE")</f>
        <v>0</v>
      </c>
      <c r="O117" s="4" t="n">
        <f aca="false">COUNTIF($B117:$J117, "LATE")</f>
        <v>0</v>
      </c>
      <c r="P117" s="4" t="n">
        <f aca="false">COUNTIF($B117:$J117, "UNGRADABLE_QUALITY")</f>
        <v>0</v>
      </c>
      <c r="Q117" s="4" t="n">
        <f aca="false">COUNTIF($B117:$J117, "UNGRADABLE_CONDITION")</f>
        <v>0</v>
      </c>
      <c r="R117" s="4" t="n">
        <f aca="false">SUM(K117:Q117)</f>
        <v>3</v>
      </c>
      <c r="S117" s="5"/>
      <c r="T117" s="3"/>
    </row>
    <row r="118" customFormat="false" ht="13.8" hidden="false" customHeight="false" outlineLevel="0" collapsed="false">
      <c r="A118" s="3" t="s">
        <v>141</v>
      </c>
      <c r="B118" s="3" t="s">
        <v>19</v>
      </c>
      <c r="C118" s="3"/>
      <c r="D118" s="3"/>
      <c r="E118" s="3"/>
      <c r="F118" s="3"/>
      <c r="G118" s="3" t="s">
        <v>19</v>
      </c>
      <c r="H118" s="3"/>
      <c r="I118" s="3" t="s">
        <v>68</v>
      </c>
      <c r="J118" s="3"/>
      <c r="K118" s="4" t="n">
        <f aca="false">COUNTIF($B118:$J118, "NORMAL")</f>
        <v>0</v>
      </c>
      <c r="L118" s="4" t="n">
        <f aca="false">COUNTIF($B118:$J118, "NON_SPECIFIC")</f>
        <v>2</v>
      </c>
      <c r="M118" s="4" t="n">
        <f aca="false">COUNTIF($B118:$J118, "EARLY")</f>
        <v>0</v>
      </c>
      <c r="N118" s="4" t="n">
        <f aca="false">COUNTIF($B118:$J118, "ACTIVE")</f>
        <v>0</v>
      </c>
      <c r="O118" s="4" t="n">
        <f aca="false">COUNTIF($B118:$J118, "LATE")</f>
        <v>0</v>
      </c>
      <c r="P118" s="4" t="n">
        <f aca="false">COUNTIF($B118:$J118, "UNGRADABLE_QUALITY")</f>
        <v>0</v>
      </c>
      <c r="Q118" s="4" t="n">
        <f aca="false">COUNTIF($B118:$J118, "UNGRADABLE_CONDITION")</f>
        <v>1</v>
      </c>
      <c r="R118" s="4" t="n">
        <f aca="false">SUM(K118:Q118)</f>
        <v>3</v>
      </c>
      <c r="S118" s="5"/>
      <c r="T118" s="3"/>
    </row>
    <row r="119" customFormat="false" ht="13.8" hidden="false" customHeight="false" outlineLevel="0" collapsed="false">
      <c r="A119" s="3" t="s">
        <v>142</v>
      </c>
      <c r="B119" s="3"/>
      <c r="C119" s="3"/>
      <c r="D119" s="3"/>
      <c r="E119" s="3"/>
      <c r="F119" s="3" t="s">
        <v>20</v>
      </c>
      <c r="G119" s="3" t="s">
        <v>20</v>
      </c>
      <c r="H119" s="3"/>
      <c r="I119" s="3"/>
      <c r="J119" s="3" t="s">
        <v>20</v>
      </c>
      <c r="K119" s="4" t="n">
        <f aca="false">COUNTIF($B119:$J119, "NORMAL")</f>
        <v>3</v>
      </c>
      <c r="L119" s="4" t="n">
        <f aca="false">COUNTIF($B119:$J119, "NON_SPECIFIC")</f>
        <v>0</v>
      </c>
      <c r="M119" s="4" t="n">
        <f aca="false">COUNTIF($B119:$J119, "EARLY")</f>
        <v>0</v>
      </c>
      <c r="N119" s="4" t="n">
        <f aca="false">COUNTIF($B119:$J119, "ACTIVE")</f>
        <v>0</v>
      </c>
      <c r="O119" s="4" t="n">
        <f aca="false">COUNTIF($B119:$J119, "LATE")</f>
        <v>0</v>
      </c>
      <c r="P119" s="4" t="n">
        <f aca="false">COUNTIF($B119:$J119, "UNGRADABLE_QUALITY")</f>
        <v>0</v>
      </c>
      <c r="Q119" s="4" t="n">
        <f aca="false">COUNTIF($B119:$J119, "UNGRADABLE_CONDITION")</f>
        <v>0</v>
      </c>
      <c r="R119" s="4" t="n">
        <f aca="false">SUM(K119:Q119)</f>
        <v>3</v>
      </c>
      <c r="S119" s="3"/>
      <c r="T119" s="5"/>
    </row>
    <row r="120" customFormat="false" ht="13.8" hidden="false" customHeight="false" outlineLevel="0" collapsed="false">
      <c r="A120" s="3" t="s">
        <v>143</v>
      </c>
      <c r="B120" s="3"/>
      <c r="C120" s="3"/>
      <c r="D120" s="3"/>
      <c r="E120" s="3"/>
      <c r="F120" s="3"/>
      <c r="G120" s="3" t="s">
        <v>34</v>
      </c>
      <c r="H120" s="3" t="s">
        <v>34</v>
      </c>
      <c r="I120" s="3"/>
      <c r="J120" s="3" t="s">
        <v>34</v>
      </c>
      <c r="K120" s="4" t="n">
        <f aca="false">COUNTIF($B120:$J120, "NORMAL")</f>
        <v>0</v>
      </c>
      <c r="L120" s="4" t="n">
        <f aca="false">COUNTIF($B120:$J120, "NON_SPECIFIC")</f>
        <v>0</v>
      </c>
      <c r="M120" s="4" t="n">
        <f aca="false">COUNTIF($B120:$J120, "EARLY")</f>
        <v>0</v>
      </c>
      <c r="N120" s="4" t="n">
        <f aca="false">COUNTIF($B120:$J120, "ACTIVE")</f>
        <v>3</v>
      </c>
      <c r="O120" s="4" t="n">
        <f aca="false">COUNTIF($B120:$J120, "LATE")</f>
        <v>0</v>
      </c>
      <c r="P120" s="4" t="n">
        <f aca="false">COUNTIF($B120:$J120, "UNGRADABLE_QUALITY")</f>
        <v>0</v>
      </c>
      <c r="Q120" s="4" t="n">
        <f aca="false">COUNTIF($B120:$J120, "UNGRADABLE_CONDITION")</f>
        <v>0</v>
      </c>
      <c r="R120" s="4" t="n">
        <f aca="false">SUM(K120:Q120)</f>
        <v>3</v>
      </c>
      <c r="S120" s="3"/>
      <c r="T120" s="5"/>
    </row>
    <row r="121" customFormat="false" ht="13.8" hidden="false" customHeight="false" outlineLevel="0" collapsed="false">
      <c r="A121" s="3" t="s">
        <v>144</v>
      </c>
      <c r="B121" s="3"/>
      <c r="C121" s="3"/>
      <c r="D121" s="3" t="s">
        <v>34</v>
      </c>
      <c r="E121" s="3"/>
      <c r="F121" s="3"/>
      <c r="G121" s="3" t="s">
        <v>19</v>
      </c>
      <c r="H121" s="3"/>
      <c r="I121" s="3"/>
      <c r="J121" s="3" t="s">
        <v>22</v>
      </c>
      <c r="K121" s="4" t="n">
        <f aca="false">COUNTIF($B121:$J121, "NORMAL")</f>
        <v>0</v>
      </c>
      <c r="L121" s="4" t="n">
        <f aca="false">COUNTIF($B121:$J121, "NON_SPECIFIC")</f>
        <v>1</v>
      </c>
      <c r="M121" s="4" t="n">
        <f aca="false">COUNTIF($B121:$J121, "EARLY")</f>
        <v>1</v>
      </c>
      <c r="N121" s="4" t="n">
        <f aca="false">COUNTIF($B121:$J121, "ACTIVE")</f>
        <v>1</v>
      </c>
      <c r="O121" s="4" t="n">
        <f aca="false">COUNTIF($B121:$J121, "LATE")</f>
        <v>0</v>
      </c>
      <c r="P121" s="4" t="n">
        <f aca="false">COUNTIF($B121:$J121, "UNGRADABLE_QUALITY")</f>
        <v>0</v>
      </c>
      <c r="Q121" s="4" t="n">
        <f aca="false">COUNTIF($B121:$J121, "UNGRADABLE_CONDITION")</f>
        <v>0</v>
      </c>
      <c r="R121" s="4" t="n">
        <f aca="false">SUM(K121:Q121)</f>
        <v>3</v>
      </c>
      <c r="S121" s="3"/>
      <c r="T121" s="5"/>
    </row>
    <row r="122" customFormat="false" ht="13.8" hidden="false" customHeight="false" outlineLevel="0" collapsed="false">
      <c r="A122" s="3" t="s">
        <v>145</v>
      </c>
      <c r="B122" s="3" t="s">
        <v>20</v>
      </c>
      <c r="C122" s="3"/>
      <c r="D122" s="3"/>
      <c r="E122" s="3"/>
      <c r="F122" s="3"/>
      <c r="G122" s="3" t="s">
        <v>20</v>
      </c>
      <c r="H122" s="3"/>
      <c r="I122" s="3"/>
      <c r="J122" s="3" t="s">
        <v>20</v>
      </c>
      <c r="K122" s="4" t="n">
        <f aca="false">COUNTIF($B122:$J122, "NORMAL")</f>
        <v>3</v>
      </c>
      <c r="L122" s="4" t="n">
        <f aca="false">COUNTIF($B122:$J122, "NON_SPECIFIC")</f>
        <v>0</v>
      </c>
      <c r="M122" s="4" t="n">
        <f aca="false">COUNTIF($B122:$J122, "EARLY")</f>
        <v>0</v>
      </c>
      <c r="N122" s="4" t="n">
        <f aca="false">COUNTIF($B122:$J122, "ACTIVE")</f>
        <v>0</v>
      </c>
      <c r="O122" s="4" t="n">
        <f aca="false">COUNTIF($B122:$J122, "LATE")</f>
        <v>0</v>
      </c>
      <c r="P122" s="4" t="n">
        <f aca="false">COUNTIF($B122:$J122, "UNGRADABLE_QUALITY")</f>
        <v>0</v>
      </c>
      <c r="Q122" s="4" t="n">
        <f aca="false">COUNTIF($B122:$J122, "UNGRADABLE_CONDITION")</f>
        <v>0</v>
      </c>
      <c r="R122" s="4" t="n">
        <f aca="false">SUM(K122:Q122)</f>
        <v>3</v>
      </c>
      <c r="S122" s="3"/>
      <c r="T122" s="5"/>
    </row>
    <row r="123" customFormat="false" ht="13.8" hidden="false" customHeight="false" outlineLevel="0" collapsed="false">
      <c r="A123" s="3" t="s">
        <v>146</v>
      </c>
      <c r="B123" s="3"/>
      <c r="C123" s="3"/>
      <c r="D123" s="3"/>
      <c r="E123" s="3" t="s">
        <v>28</v>
      </c>
      <c r="F123" s="3"/>
      <c r="G123" s="3" t="s">
        <v>34</v>
      </c>
      <c r="H123" s="3" t="s">
        <v>34</v>
      </c>
      <c r="I123" s="3"/>
      <c r="J123" s="3"/>
      <c r="K123" s="4" t="n">
        <f aca="false">COUNTIF($B123:$J123, "NORMAL")</f>
        <v>0</v>
      </c>
      <c r="L123" s="4" t="n">
        <f aca="false">COUNTIF($B123:$J123, "NON_SPECIFIC")</f>
        <v>0</v>
      </c>
      <c r="M123" s="4" t="n">
        <f aca="false">COUNTIF($B123:$J123, "EARLY")</f>
        <v>0</v>
      </c>
      <c r="N123" s="4" t="n">
        <f aca="false">COUNTIF($B123:$J123, "ACTIVE")</f>
        <v>2</v>
      </c>
      <c r="O123" s="4" t="n">
        <f aca="false">COUNTIF($B123:$J123, "LATE")</f>
        <v>1</v>
      </c>
      <c r="P123" s="4" t="n">
        <f aca="false">COUNTIF($B123:$J123, "UNGRADABLE_QUALITY")</f>
        <v>0</v>
      </c>
      <c r="Q123" s="4" t="n">
        <f aca="false">COUNTIF($B123:$J123, "UNGRADABLE_CONDITION")</f>
        <v>0</v>
      </c>
      <c r="R123" s="4" t="n">
        <f aca="false">SUM(K123:Q123)</f>
        <v>3</v>
      </c>
      <c r="S123" s="3"/>
      <c r="T123" s="3"/>
    </row>
    <row r="124" customFormat="false" ht="13.8" hidden="false" customHeight="false" outlineLevel="0" collapsed="false">
      <c r="A124" s="3" t="s">
        <v>147</v>
      </c>
      <c r="B124" s="3"/>
      <c r="C124" s="3" t="s">
        <v>22</v>
      </c>
      <c r="D124" s="3" t="s">
        <v>24</v>
      </c>
      <c r="E124" s="3" t="s">
        <v>20</v>
      </c>
      <c r="F124" s="3"/>
      <c r="G124" s="3" t="s">
        <v>24</v>
      </c>
      <c r="H124" s="3"/>
      <c r="I124" s="3"/>
      <c r="J124" s="3"/>
      <c r="K124" s="4" t="n">
        <f aca="false">COUNTIF($B124:$J124, "NORMAL")</f>
        <v>1</v>
      </c>
      <c r="L124" s="4" t="n">
        <f aca="false">COUNTIF($B124:$J124, "NON_SPECIFIC")</f>
        <v>0</v>
      </c>
      <c r="M124" s="4" t="n">
        <f aca="false">COUNTIF($B124:$J124, "EARLY")</f>
        <v>1</v>
      </c>
      <c r="N124" s="4" t="n">
        <f aca="false">COUNTIF($B124:$J124, "ACTIVE")</f>
        <v>0</v>
      </c>
      <c r="O124" s="4" t="n">
        <f aca="false">COUNTIF($B124:$J124, "LATE")</f>
        <v>0</v>
      </c>
      <c r="P124" s="4" t="n">
        <f aca="false">COUNTIF($B124:$J124, "UNGRADABLE_QUALITY")</f>
        <v>2</v>
      </c>
      <c r="Q124" s="4" t="n">
        <f aca="false">COUNTIF($B124:$J124, "UNGRADABLE_CONDITION")</f>
        <v>0</v>
      </c>
      <c r="R124" s="4" t="n">
        <f aca="false">SUM(K124:Q124)</f>
        <v>4</v>
      </c>
      <c r="S124" s="3"/>
      <c r="T124" s="3"/>
    </row>
    <row r="125" customFormat="false" ht="13.8" hidden="false" customHeight="false" outlineLevel="0" collapsed="false">
      <c r="A125" s="3" t="s">
        <v>148</v>
      </c>
      <c r="B125" s="3"/>
      <c r="C125" s="3" t="s">
        <v>19</v>
      </c>
      <c r="D125" s="3"/>
      <c r="E125" s="3"/>
      <c r="F125" s="3"/>
      <c r="G125" s="3" t="s">
        <v>20</v>
      </c>
      <c r="H125" s="3"/>
      <c r="I125" s="3" t="s">
        <v>20</v>
      </c>
      <c r="J125" s="3"/>
      <c r="K125" s="4" t="n">
        <f aca="false">COUNTIF($B125:$J125, "NORMAL")</f>
        <v>2</v>
      </c>
      <c r="L125" s="4" t="n">
        <f aca="false">COUNTIF($B125:$J125, "NON_SPECIFIC")</f>
        <v>1</v>
      </c>
      <c r="M125" s="4" t="n">
        <f aca="false">COUNTIF($B125:$J125, "EARLY")</f>
        <v>0</v>
      </c>
      <c r="N125" s="4" t="n">
        <f aca="false">COUNTIF($B125:$J125, "ACTIVE")</f>
        <v>0</v>
      </c>
      <c r="O125" s="4" t="n">
        <f aca="false">COUNTIF($B125:$J125, "LATE")</f>
        <v>0</v>
      </c>
      <c r="P125" s="4" t="n">
        <f aca="false">COUNTIF($B125:$J125, "UNGRADABLE_QUALITY")</f>
        <v>0</v>
      </c>
      <c r="Q125" s="4" t="n">
        <f aca="false">COUNTIF($B125:$J125, "UNGRADABLE_CONDITION")</f>
        <v>0</v>
      </c>
      <c r="R125" s="4" t="n">
        <f aca="false">SUM(K125:Q125)</f>
        <v>3</v>
      </c>
      <c r="S125" s="5"/>
      <c r="T125" s="3"/>
    </row>
    <row r="126" customFormat="false" ht="13.8" hidden="false" customHeight="false" outlineLevel="0" collapsed="false">
      <c r="A126" s="3" t="s">
        <v>149</v>
      </c>
      <c r="B126" s="3" t="s">
        <v>20</v>
      </c>
      <c r="C126" s="3" t="s">
        <v>20</v>
      </c>
      <c r="D126" s="3"/>
      <c r="E126" s="3"/>
      <c r="F126" s="3"/>
      <c r="G126" s="3"/>
      <c r="H126" s="3"/>
      <c r="I126" s="3"/>
      <c r="J126" s="3" t="s">
        <v>20</v>
      </c>
      <c r="K126" s="4" t="n">
        <f aca="false">COUNTIF($B126:$J126, "NORMAL")</f>
        <v>3</v>
      </c>
      <c r="L126" s="4" t="n">
        <f aca="false">COUNTIF($B126:$J126, "NON_SPECIFIC")</f>
        <v>0</v>
      </c>
      <c r="M126" s="4" t="n">
        <f aca="false">COUNTIF($B126:$J126, "EARLY")</f>
        <v>0</v>
      </c>
      <c r="N126" s="4" t="n">
        <f aca="false">COUNTIF($B126:$J126, "ACTIVE")</f>
        <v>0</v>
      </c>
      <c r="O126" s="4" t="n">
        <f aca="false">COUNTIF($B126:$J126, "LATE")</f>
        <v>0</v>
      </c>
      <c r="P126" s="4" t="n">
        <f aca="false">COUNTIF($B126:$J126, "UNGRADABLE_QUALITY")</f>
        <v>0</v>
      </c>
      <c r="Q126" s="4" t="n">
        <f aca="false">COUNTIF($B126:$J126, "UNGRADABLE_CONDITION")</f>
        <v>0</v>
      </c>
      <c r="R126" s="4" t="n">
        <f aca="false">SUM(K126:Q126)</f>
        <v>3</v>
      </c>
      <c r="S126" s="3"/>
      <c r="T126" s="5"/>
    </row>
    <row r="127" customFormat="false" ht="13.8" hidden="false" customHeight="false" outlineLevel="0" collapsed="false">
      <c r="A127" s="3" t="s">
        <v>150</v>
      </c>
      <c r="B127" s="3"/>
      <c r="C127" s="3"/>
      <c r="D127" s="3"/>
      <c r="E127" s="3" t="s">
        <v>22</v>
      </c>
      <c r="F127" s="3" t="s">
        <v>19</v>
      </c>
      <c r="G127" s="3"/>
      <c r="H127" s="3"/>
      <c r="I127" s="3" t="s">
        <v>19</v>
      </c>
      <c r="J127" s="3"/>
      <c r="K127" s="4" t="n">
        <f aca="false">COUNTIF($B127:$J127, "NORMAL")</f>
        <v>0</v>
      </c>
      <c r="L127" s="4" t="n">
        <f aca="false">COUNTIF($B127:$J127, "NON_SPECIFIC")</f>
        <v>2</v>
      </c>
      <c r="M127" s="4" t="n">
        <f aca="false">COUNTIF($B127:$J127, "EARLY")</f>
        <v>1</v>
      </c>
      <c r="N127" s="4" t="n">
        <f aca="false">COUNTIF($B127:$J127, "ACTIVE")</f>
        <v>0</v>
      </c>
      <c r="O127" s="4" t="n">
        <f aca="false">COUNTIF($B127:$J127, "LATE")</f>
        <v>0</v>
      </c>
      <c r="P127" s="4" t="n">
        <f aca="false">COUNTIF($B127:$J127, "UNGRADABLE_QUALITY")</f>
        <v>0</v>
      </c>
      <c r="Q127" s="4" t="n">
        <f aca="false">COUNTIF($B127:$J127, "UNGRADABLE_CONDITION")</f>
        <v>0</v>
      </c>
      <c r="R127" s="4" t="n">
        <f aca="false">SUM(K127:Q127)</f>
        <v>3</v>
      </c>
      <c r="S127" s="5"/>
      <c r="T127" s="3"/>
    </row>
    <row r="128" customFormat="false" ht="13.8" hidden="false" customHeight="false" outlineLevel="0" collapsed="false">
      <c r="A128" s="3" t="s">
        <v>151</v>
      </c>
      <c r="B128" s="3"/>
      <c r="C128" s="3"/>
      <c r="D128" s="3" t="s">
        <v>19</v>
      </c>
      <c r="E128" s="3" t="s">
        <v>22</v>
      </c>
      <c r="F128" s="3"/>
      <c r="G128" s="3"/>
      <c r="H128" s="3" t="s">
        <v>19</v>
      </c>
      <c r="I128" s="3"/>
      <c r="J128" s="3"/>
      <c r="K128" s="4" t="n">
        <f aca="false">COUNTIF($B128:$J128, "NORMAL")</f>
        <v>0</v>
      </c>
      <c r="L128" s="4" t="n">
        <f aca="false">COUNTIF($B128:$J128, "NON_SPECIFIC")</f>
        <v>2</v>
      </c>
      <c r="M128" s="4" t="n">
        <f aca="false">COUNTIF($B128:$J128, "EARLY")</f>
        <v>1</v>
      </c>
      <c r="N128" s="4" t="n">
        <f aca="false">COUNTIF($B128:$J128, "ACTIVE")</f>
        <v>0</v>
      </c>
      <c r="O128" s="4" t="n">
        <f aca="false">COUNTIF($B128:$J128, "LATE")</f>
        <v>0</v>
      </c>
      <c r="P128" s="4" t="n">
        <f aca="false">COUNTIF($B128:$J128, "UNGRADABLE_QUALITY")</f>
        <v>0</v>
      </c>
      <c r="Q128" s="4" t="n">
        <f aca="false">COUNTIF($B128:$J128, "UNGRADABLE_CONDITION")</f>
        <v>0</v>
      </c>
      <c r="R128" s="4" t="n">
        <f aca="false">SUM(K128:Q128)</f>
        <v>3</v>
      </c>
      <c r="S128" s="3"/>
      <c r="T128" s="3"/>
    </row>
    <row r="129" customFormat="false" ht="13.8" hidden="false" customHeight="false" outlineLevel="0" collapsed="false">
      <c r="A129" s="3" t="s">
        <v>152</v>
      </c>
      <c r="B129" s="3"/>
      <c r="C129" s="3"/>
      <c r="D129" s="3"/>
      <c r="E129" s="3" t="s">
        <v>22</v>
      </c>
      <c r="F129" s="3"/>
      <c r="G129" s="3"/>
      <c r="H129" s="3"/>
      <c r="I129" s="3" t="s">
        <v>22</v>
      </c>
      <c r="J129" s="3" t="s">
        <v>22</v>
      </c>
      <c r="K129" s="4" t="n">
        <f aca="false">COUNTIF($B129:$J129, "NORMAL")</f>
        <v>0</v>
      </c>
      <c r="L129" s="4" t="n">
        <f aca="false">COUNTIF($B129:$J129, "NON_SPECIFIC")</f>
        <v>0</v>
      </c>
      <c r="M129" s="4" t="n">
        <f aca="false">COUNTIF($B129:$J129, "EARLY")</f>
        <v>3</v>
      </c>
      <c r="N129" s="4" t="n">
        <f aca="false">COUNTIF($B129:$J129, "ACTIVE")</f>
        <v>0</v>
      </c>
      <c r="O129" s="4" t="n">
        <f aca="false">COUNTIF($B129:$J129, "LATE")</f>
        <v>0</v>
      </c>
      <c r="P129" s="4" t="n">
        <f aca="false">COUNTIF($B129:$J129, "UNGRADABLE_QUALITY")</f>
        <v>0</v>
      </c>
      <c r="Q129" s="4" t="n">
        <f aca="false">COUNTIF($B129:$J129, "UNGRADABLE_CONDITION")</f>
        <v>0</v>
      </c>
      <c r="R129" s="4" t="n">
        <f aca="false">SUM(K129:Q129)</f>
        <v>3</v>
      </c>
      <c r="S129" s="5"/>
      <c r="T129" s="5"/>
    </row>
    <row r="130" customFormat="false" ht="13.8" hidden="false" customHeight="false" outlineLevel="0" collapsed="false">
      <c r="A130" s="3" t="s">
        <v>153</v>
      </c>
      <c r="B130" s="3"/>
      <c r="C130" s="3" t="s">
        <v>22</v>
      </c>
      <c r="D130" s="3" t="s">
        <v>34</v>
      </c>
      <c r="E130" s="3"/>
      <c r="F130" s="3"/>
      <c r="G130" s="3" t="s">
        <v>22</v>
      </c>
      <c r="H130" s="3"/>
      <c r="I130" s="3"/>
      <c r="J130" s="3"/>
      <c r="K130" s="4" t="n">
        <f aca="false">COUNTIF($B130:$J130, "NORMAL")</f>
        <v>0</v>
      </c>
      <c r="L130" s="4" t="n">
        <f aca="false">COUNTIF($B130:$J130, "NON_SPECIFIC")</f>
        <v>0</v>
      </c>
      <c r="M130" s="4" t="n">
        <f aca="false">COUNTIF($B130:$J130, "EARLY")</f>
        <v>2</v>
      </c>
      <c r="N130" s="4" t="n">
        <f aca="false">COUNTIF($B130:$J130, "ACTIVE")</f>
        <v>1</v>
      </c>
      <c r="O130" s="4" t="n">
        <f aca="false">COUNTIF($B130:$J130, "LATE")</f>
        <v>0</v>
      </c>
      <c r="P130" s="4" t="n">
        <f aca="false">COUNTIF($B130:$J130, "UNGRADABLE_QUALITY")</f>
        <v>0</v>
      </c>
      <c r="Q130" s="4" t="n">
        <f aca="false">COUNTIF($B130:$J130, "UNGRADABLE_CONDITION")</f>
        <v>0</v>
      </c>
      <c r="R130" s="4" t="n">
        <f aca="false">SUM(K130:Q130)</f>
        <v>3</v>
      </c>
      <c r="S130" s="3"/>
      <c r="T130" s="3"/>
    </row>
    <row r="131" customFormat="false" ht="13.8" hidden="false" customHeight="false" outlineLevel="0" collapsed="false">
      <c r="A131" s="3" t="s">
        <v>154</v>
      </c>
      <c r="B131" s="3" t="s">
        <v>19</v>
      </c>
      <c r="C131" s="3"/>
      <c r="D131" s="3" t="s">
        <v>19</v>
      </c>
      <c r="E131" s="3"/>
      <c r="F131" s="3"/>
      <c r="G131" s="3" t="s">
        <v>20</v>
      </c>
      <c r="H131" s="3"/>
      <c r="I131" s="3"/>
      <c r="J131" s="3"/>
      <c r="K131" s="4" t="n">
        <f aca="false">COUNTIF($B131:$J131, "NORMAL")</f>
        <v>1</v>
      </c>
      <c r="L131" s="4" t="n">
        <f aca="false">COUNTIF($B131:$J131, "NON_SPECIFIC")</f>
        <v>2</v>
      </c>
      <c r="M131" s="4" t="n">
        <f aca="false">COUNTIF($B131:$J131, "EARLY")</f>
        <v>0</v>
      </c>
      <c r="N131" s="4" t="n">
        <f aca="false">COUNTIF($B131:$J131, "ACTIVE")</f>
        <v>0</v>
      </c>
      <c r="O131" s="4" t="n">
        <f aca="false">COUNTIF($B131:$J131, "LATE")</f>
        <v>0</v>
      </c>
      <c r="P131" s="4" t="n">
        <f aca="false">COUNTIF($B131:$J131, "UNGRADABLE_QUALITY")</f>
        <v>0</v>
      </c>
      <c r="Q131" s="4" t="n">
        <f aca="false">COUNTIF($B131:$J131, "UNGRADABLE_CONDITION")</f>
        <v>0</v>
      </c>
      <c r="R131" s="4" t="n">
        <f aca="false">SUM(K131:Q131)</f>
        <v>3</v>
      </c>
      <c r="S131" s="3"/>
      <c r="T131" s="3"/>
    </row>
    <row r="132" customFormat="false" ht="13.8" hidden="false" customHeight="false" outlineLevel="0" collapsed="false">
      <c r="A132" s="3" t="s">
        <v>155</v>
      </c>
      <c r="B132" s="3" t="s">
        <v>19</v>
      </c>
      <c r="C132" s="3" t="s">
        <v>19</v>
      </c>
      <c r="D132" s="3"/>
      <c r="E132" s="3"/>
      <c r="F132" s="3"/>
      <c r="G132" s="3"/>
      <c r="H132" s="3"/>
      <c r="I132" s="3"/>
      <c r="J132" s="3" t="s">
        <v>24</v>
      </c>
      <c r="K132" s="4" t="n">
        <f aca="false">COUNTIF($B132:$J132, "NORMAL")</f>
        <v>0</v>
      </c>
      <c r="L132" s="4" t="n">
        <f aca="false">COUNTIF($B132:$J132, "NON_SPECIFIC")</f>
        <v>2</v>
      </c>
      <c r="M132" s="4" t="n">
        <f aca="false">COUNTIF($B132:$J132, "EARLY")</f>
        <v>0</v>
      </c>
      <c r="N132" s="4" t="n">
        <f aca="false">COUNTIF($B132:$J132, "ACTIVE")</f>
        <v>0</v>
      </c>
      <c r="O132" s="4" t="n">
        <f aca="false">COUNTIF($B132:$J132, "LATE")</f>
        <v>0</v>
      </c>
      <c r="P132" s="4" t="n">
        <f aca="false">COUNTIF($B132:$J132, "UNGRADABLE_QUALITY")</f>
        <v>1</v>
      </c>
      <c r="Q132" s="4" t="n">
        <f aca="false">COUNTIF($B132:$J132, "UNGRADABLE_CONDITION")</f>
        <v>0</v>
      </c>
      <c r="R132" s="4" t="n">
        <f aca="false">SUM(K132:Q132)</f>
        <v>3</v>
      </c>
      <c r="S132" s="3"/>
      <c r="T132" s="5"/>
    </row>
    <row r="133" customFormat="false" ht="13.8" hidden="false" customHeight="false" outlineLevel="0" collapsed="false">
      <c r="A133" s="3" t="s">
        <v>156</v>
      </c>
      <c r="B133" s="3"/>
      <c r="C133" s="3"/>
      <c r="D133" s="3"/>
      <c r="E133" s="3"/>
      <c r="F133" s="3" t="s">
        <v>22</v>
      </c>
      <c r="G133" s="3"/>
      <c r="H133" s="3" t="s">
        <v>22</v>
      </c>
      <c r="I133" s="3"/>
      <c r="J133" s="3" t="s">
        <v>22</v>
      </c>
      <c r="K133" s="4" t="n">
        <f aca="false">COUNTIF($B133:$J133, "NORMAL")</f>
        <v>0</v>
      </c>
      <c r="L133" s="4" t="n">
        <f aca="false">COUNTIF($B133:$J133, "NON_SPECIFIC")</f>
        <v>0</v>
      </c>
      <c r="M133" s="4" t="n">
        <f aca="false">COUNTIF($B133:$J133, "EARLY")</f>
        <v>3</v>
      </c>
      <c r="N133" s="4" t="n">
        <f aca="false">COUNTIF($B133:$J133, "ACTIVE")</f>
        <v>0</v>
      </c>
      <c r="O133" s="4" t="n">
        <f aca="false">COUNTIF($B133:$J133, "LATE")</f>
        <v>0</v>
      </c>
      <c r="P133" s="4" t="n">
        <f aca="false">COUNTIF($B133:$J133, "UNGRADABLE_QUALITY")</f>
        <v>0</v>
      </c>
      <c r="Q133" s="4" t="n">
        <f aca="false">COUNTIF($B133:$J133, "UNGRADABLE_CONDITION")</f>
        <v>0</v>
      </c>
      <c r="R133" s="4" t="n">
        <f aca="false">SUM(K133:Q133)</f>
        <v>3</v>
      </c>
      <c r="S133" s="3"/>
      <c r="T133" s="5"/>
    </row>
    <row r="134" customFormat="false" ht="13.8" hidden="false" customHeight="false" outlineLevel="0" collapsed="false">
      <c r="A134" s="3" t="s">
        <v>157</v>
      </c>
      <c r="B134" s="3"/>
      <c r="C134" s="3"/>
      <c r="D134" s="3"/>
      <c r="E134" s="3"/>
      <c r="F134" s="3"/>
      <c r="G134" s="3" t="s">
        <v>20</v>
      </c>
      <c r="H134" s="3"/>
      <c r="I134" s="3" t="s">
        <v>19</v>
      </c>
      <c r="J134" s="3" t="s">
        <v>19</v>
      </c>
      <c r="K134" s="4" t="n">
        <f aca="false">COUNTIF($B134:$J134, "NORMAL")</f>
        <v>1</v>
      </c>
      <c r="L134" s="4" t="n">
        <f aca="false">COUNTIF($B134:$J134, "NON_SPECIFIC")</f>
        <v>2</v>
      </c>
      <c r="M134" s="4" t="n">
        <f aca="false">COUNTIF($B134:$J134, "EARLY")</f>
        <v>0</v>
      </c>
      <c r="N134" s="4" t="n">
        <f aca="false">COUNTIF($B134:$J134, "ACTIVE")</f>
        <v>0</v>
      </c>
      <c r="O134" s="4" t="n">
        <f aca="false">COUNTIF($B134:$J134, "LATE")</f>
        <v>0</v>
      </c>
      <c r="P134" s="4" t="n">
        <f aca="false">COUNTIF($B134:$J134, "UNGRADABLE_QUALITY")</f>
        <v>0</v>
      </c>
      <c r="Q134" s="4" t="n">
        <f aca="false">COUNTIF($B134:$J134, "UNGRADABLE_CONDITION")</f>
        <v>0</v>
      </c>
      <c r="R134" s="4" t="n">
        <f aca="false">SUM(K134:Q134)</f>
        <v>3</v>
      </c>
      <c r="S134" s="5"/>
      <c r="T134" s="5"/>
    </row>
    <row r="135" customFormat="false" ht="13.8" hidden="false" customHeight="false" outlineLevel="0" collapsed="false">
      <c r="A135" s="3" t="s">
        <v>158</v>
      </c>
      <c r="B135" s="3" t="s">
        <v>22</v>
      </c>
      <c r="C135" s="3"/>
      <c r="D135" s="3"/>
      <c r="E135" s="3"/>
      <c r="F135" s="3" t="s">
        <v>22</v>
      </c>
      <c r="G135" s="3" t="s">
        <v>22</v>
      </c>
      <c r="H135" s="3"/>
      <c r="I135" s="3"/>
      <c r="J135" s="3"/>
      <c r="K135" s="4" t="n">
        <f aca="false">COUNTIF($B135:$J135, "NORMAL")</f>
        <v>0</v>
      </c>
      <c r="L135" s="4" t="n">
        <f aca="false">COUNTIF($B135:$J135, "NON_SPECIFIC")</f>
        <v>0</v>
      </c>
      <c r="M135" s="4" t="n">
        <f aca="false">COUNTIF($B135:$J135, "EARLY")</f>
        <v>3</v>
      </c>
      <c r="N135" s="4" t="n">
        <f aca="false">COUNTIF($B135:$J135, "ACTIVE")</f>
        <v>0</v>
      </c>
      <c r="O135" s="4" t="n">
        <f aca="false">COUNTIF($B135:$J135, "LATE")</f>
        <v>0</v>
      </c>
      <c r="P135" s="4" t="n">
        <f aca="false">COUNTIF($B135:$J135, "UNGRADABLE_QUALITY")</f>
        <v>0</v>
      </c>
      <c r="Q135" s="4" t="n">
        <f aca="false">COUNTIF($B135:$J135, "UNGRADABLE_CONDITION")</f>
        <v>0</v>
      </c>
      <c r="R135" s="4" t="n">
        <f aca="false">SUM(K135:Q135)</f>
        <v>3</v>
      </c>
      <c r="S135" s="3"/>
      <c r="T135" s="3"/>
    </row>
    <row r="136" customFormat="false" ht="13.8" hidden="false" customHeight="false" outlineLevel="0" collapsed="false">
      <c r="A136" s="3" t="s">
        <v>159</v>
      </c>
      <c r="B136" s="3"/>
      <c r="C136" s="3"/>
      <c r="D136" s="3" t="s">
        <v>20</v>
      </c>
      <c r="E136" s="3"/>
      <c r="F136" s="3"/>
      <c r="G136" s="3" t="s">
        <v>20</v>
      </c>
      <c r="H136" s="3" t="s">
        <v>20</v>
      </c>
      <c r="I136" s="3"/>
      <c r="J136" s="3"/>
      <c r="K136" s="4" t="n">
        <f aca="false">COUNTIF($B136:$J136, "NORMAL")</f>
        <v>3</v>
      </c>
      <c r="L136" s="4" t="n">
        <f aca="false">COUNTIF($B136:$J136, "NON_SPECIFIC")</f>
        <v>0</v>
      </c>
      <c r="M136" s="4" t="n">
        <f aca="false">COUNTIF($B136:$J136, "EARLY")</f>
        <v>0</v>
      </c>
      <c r="N136" s="4" t="n">
        <f aca="false">COUNTIF($B136:$J136, "ACTIVE")</f>
        <v>0</v>
      </c>
      <c r="O136" s="4" t="n">
        <f aca="false">COUNTIF($B136:$J136, "LATE")</f>
        <v>0</v>
      </c>
      <c r="P136" s="4" t="n">
        <f aca="false">COUNTIF($B136:$J136, "UNGRADABLE_QUALITY")</f>
        <v>0</v>
      </c>
      <c r="Q136" s="4" t="n">
        <f aca="false">COUNTIF($B136:$J136, "UNGRADABLE_CONDITION")</f>
        <v>0</v>
      </c>
      <c r="R136" s="4" t="n">
        <f aca="false">SUM(K136:Q136)</f>
        <v>3</v>
      </c>
      <c r="S136" s="3"/>
      <c r="T136" s="3"/>
    </row>
    <row r="137" customFormat="false" ht="13.8" hidden="false" customHeight="false" outlineLevel="0" collapsed="false">
      <c r="A137" s="3" t="s">
        <v>160</v>
      </c>
      <c r="B137" s="3" t="s">
        <v>20</v>
      </c>
      <c r="C137" s="3"/>
      <c r="D137" s="3"/>
      <c r="E137" s="3" t="s">
        <v>20</v>
      </c>
      <c r="F137" s="3"/>
      <c r="G137" s="3" t="s">
        <v>20</v>
      </c>
      <c r="H137" s="3"/>
      <c r="I137" s="3"/>
      <c r="J137" s="3"/>
      <c r="K137" s="4" t="n">
        <f aca="false">COUNTIF($B137:$J137, "NORMAL")</f>
        <v>3</v>
      </c>
      <c r="L137" s="4" t="n">
        <f aca="false">COUNTIF($B137:$J137, "NON_SPECIFIC")</f>
        <v>0</v>
      </c>
      <c r="M137" s="4" t="n">
        <f aca="false">COUNTIF($B137:$J137, "EARLY")</f>
        <v>0</v>
      </c>
      <c r="N137" s="4" t="n">
        <f aca="false">COUNTIF($B137:$J137, "ACTIVE")</f>
        <v>0</v>
      </c>
      <c r="O137" s="4" t="n">
        <f aca="false">COUNTIF($B137:$J137, "LATE")</f>
        <v>0</v>
      </c>
      <c r="P137" s="4" t="n">
        <f aca="false">COUNTIF($B137:$J137, "UNGRADABLE_QUALITY")</f>
        <v>0</v>
      </c>
      <c r="Q137" s="4" t="n">
        <f aca="false">COUNTIF($B137:$J137, "UNGRADABLE_CONDITION")</f>
        <v>0</v>
      </c>
      <c r="R137" s="4" t="n">
        <f aca="false">SUM(K137:Q137)</f>
        <v>3</v>
      </c>
      <c r="S137" s="3"/>
      <c r="T137" s="3"/>
    </row>
    <row r="138" customFormat="false" ht="13.8" hidden="false" customHeight="false" outlineLevel="0" collapsed="false">
      <c r="A138" s="3" t="s">
        <v>161</v>
      </c>
      <c r="B138" s="3"/>
      <c r="C138" s="3"/>
      <c r="D138" s="3"/>
      <c r="E138" s="3"/>
      <c r="F138" s="3" t="s">
        <v>19</v>
      </c>
      <c r="G138" s="3"/>
      <c r="H138" s="3"/>
      <c r="I138" s="3" t="s">
        <v>19</v>
      </c>
      <c r="J138" s="3" t="s">
        <v>24</v>
      </c>
      <c r="K138" s="4" t="n">
        <f aca="false">COUNTIF($B138:$J138, "NORMAL")</f>
        <v>0</v>
      </c>
      <c r="L138" s="4" t="n">
        <f aca="false">COUNTIF($B138:$J138, "NON_SPECIFIC")</f>
        <v>2</v>
      </c>
      <c r="M138" s="4" t="n">
        <f aca="false">COUNTIF($B138:$J138, "EARLY")</f>
        <v>0</v>
      </c>
      <c r="N138" s="4" t="n">
        <f aca="false">COUNTIF($B138:$J138, "ACTIVE")</f>
        <v>0</v>
      </c>
      <c r="O138" s="4" t="n">
        <f aca="false">COUNTIF($B138:$J138, "LATE")</f>
        <v>0</v>
      </c>
      <c r="P138" s="4" t="n">
        <f aca="false">COUNTIF($B138:$J138, "UNGRADABLE_QUALITY")</f>
        <v>1</v>
      </c>
      <c r="Q138" s="4" t="n">
        <f aca="false">COUNTIF($B138:$J138, "UNGRADABLE_CONDITION")</f>
        <v>0</v>
      </c>
      <c r="R138" s="4" t="n">
        <f aca="false">SUM(K138:Q138)</f>
        <v>3</v>
      </c>
      <c r="S138" s="5"/>
      <c r="T138" s="5"/>
    </row>
    <row r="139" customFormat="false" ht="13.8" hidden="false" customHeight="false" outlineLevel="0" collapsed="false">
      <c r="A139" s="3" t="s">
        <v>162</v>
      </c>
      <c r="B139" s="3"/>
      <c r="C139" s="3" t="s">
        <v>19</v>
      </c>
      <c r="D139" s="3"/>
      <c r="E139" s="3"/>
      <c r="F139" s="3" t="s">
        <v>20</v>
      </c>
      <c r="G139" s="3" t="s">
        <v>20</v>
      </c>
      <c r="H139" s="3"/>
      <c r="I139" s="3"/>
      <c r="J139" s="3"/>
      <c r="K139" s="4" t="n">
        <f aca="false">COUNTIF($B139:$J139, "NORMAL")</f>
        <v>2</v>
      </c>
      <c r="L139" s="4" t="n">
        <f aca="false">COUNTIF($B139:$J139, "NON_SPECIFIC")</f>
        <v>1</v>
      </c>
      <c r="M139" s="4" t="n">
        <f aca="false">COUNTIF($B139:$J139, "EARLY")</f>
        <v>0</v>
      </c>
      <c r="N139" s="4" t="n">
        <f aca="false">COUNTIF($B139:$J139, "ACTIVE")</f>
        <v>0</v>
      </c>
      <c r="O139" s="4" t="n">
        <f aca="false">COUNTIF($B139:$J139, "LATE")</f>
        <v>0</v>
      </c>
      <c r="P139" s="4" t="n">
        <f aca="false">COUNTIF($B139:$J139, "UNGRADABLE_QUALITY")</f>
        <v>0</v>
      </c>
      <c r="Q139" s="4" t="n">
        <f aca="false">COUNTIF($B139:$J139, "UNGRADABLE_CONDITION")</f>
        <v>0</v>
      </c>
      <c r="R139" s="4" t="n">
        <f aca="false">SUM(K139:Q139)</f>
        <v>3</v>
      </c>
      <c r="S139" s="3"/>
      <c r="T139" s="3"/>
    </row>
    <row r="140" customFormat="false" ht="13.8" hidden="false" customHeight="false" outlineLevel="0" collapsed="false">
      <c r="A140" s="3" t="s">
        <v>163</v>
      </c>
      <c r="B140" s="3"/>
      <c r="C140" s="3" t="s">
        <v>19</v>
      </c>
      <c r="D140" s="3"/>
      <c r="E140" s="3"/>
      <c r="F140" s="3"/>
      <c r="G140" s="3"/>
      <c r="H140" s="3" t="s">
        <v>19</v>
      </c>
      <c r="I140" s="3" t="s">
        <v>19</v>
      </c>
      <c r="J140" s="3"/>
      <c r="K140" s="4" t="n">
        <f aca="false">COUNTIF($B140:$J140, "NORMAL")</f>
        <v>0</v>
      </c>
      <c r="L140" s="4" t="n">
        <f aca="false">COUNTIF($B140:$J140, "NON_SPECIFIC")</f>
        <v>3</v>
      </c>
      <c r="M140" s="4" t="n">
        <f aca="false">COUNTIF($B140:$J140, "EARLY")</f>
        <v>0</v>
      </c>
      <c r="N140" s="4" t="n">
        <f aca="false">COUNTIF($B140:$J140, "ACTIVE")</f>
        <v>0</v>
      </c>
      <c r="O140" s="4" t="n">
        <f aca="false">COUNTIF($B140:$J140, "LATE")</f>
        <v>0</v>
      </c>
      <c r="P140" s="4" t="n">
        <f aca="false">COUNTIF($B140:$J140, "UNGRADABLE_QUALITY")</f>
        <v>0</v>
      </c>
      <c r="Q140" s="4" t="n">
        <f aca="false">COUNTIF($B140:$J140, "UNGRADABLE_CONDITION")</f>
        <v>0</v>
      </c>
      <c r="R140" s="4" t="n">
        <f aca="false">SUM(K140:Q140)</f>
        <v>3</v>
      </c>
      <c r="S140" s="5"/>
      <c r="T140" s="3"/>
    </row>
    <row r="141" customFormat="false" ht="13.8" hidden="false" customHeight="false" outlineLevel="0" collapsed="false">
      <c r="A141" s="3" t="s">
        <v>164</v>
      </c>
      <c r="B141" s="3"/>
      <c r="C141" s="3" t="s">
        <v>19</v>
      </c>
      <c r="D141" s="3"/>
      <c r="E141" s="3"/>
      <c r="F141" s="3" t="s">
        <v>68</v>
      </c>
      <c r="G141" s="3" t="s">
        <v>28</v>
      </c>
      <c r="H141" s="3"/>
      <c r="I141" s="3"/>
      <c r="J141" s="3"/>
      <c r="K141" s="4" t="n">
        <f aca="false">COUNTIF($B141:$J141, "NORMAL")</f>
        <v>0</v>
      </c>
      <c r="L141" s="4" t="n">
        <f aca="false">COUNTIF($B141:$J141, "NON_SPECIFIC")</f>
        <v>1</v>
      </c>
      <c r="M141" s="4" t="n">
        <f aca="false">COUNTIF($B141:$J141, "EARLY")</f>
        <v>0</v>
      </c>
      <c r="N141" s="4" t="n">
        <f aca="false">COUNTIF($B141:$J141, "ACTIVE")</f>
        <v>0</v>
      </c>
      <c r="O141" s="4" t="n">
        <f aca="false">COUNTIF($B141:$J141, "LATE")</f>
        <v>1</v>
      </c>
      <c r="P141" s="4" t="n">
        <f aca="false">COUNTIF($B141:$J141, "UNGRADABLE_QUALITY")</f>
        <v>0</v>
      </c>
      <c r="Q141" s="4" t="n">
        <f aca="false">COUNTIF($B141:$J141, "UNGRADABLE_CONDITION")</f>
        <v>1</v>
      </c>
      <c r="R141" s="4" t="n">
        <f aca="false">SUM(K141:Q141)</f>
        <v>3</v>
      </c>
      <c r="S141" s="3"/>
      <c r="T141" s="3"/>
    </row>
    <row r="142" customFormat="false" ht="13.8" hidden="false" customHeight="false" outlineLevel="0" collapsed="false">
      <c r="A142" s="3" t="s">
        <v>165</v>
      </c>
      <c r="B142" s="3"/>
      <c r="C142" s="3"/>
      <c r="D142" s="3" t="s">
        <v>28</v>
      </c>
      <c r="E142" s="3" t="s">
        <v>34</v>
      </c>
      <c r="F142" s="3"/>
      <c r="G142" s="3" t="s">
        <v>34</v>
      </c>
      <c r="H142" s="3"/>
      <c r="I142" s="3"/>
      <c r="J142" s="3"/>
      <c r="K142" s="4" t="n">
        <f aca="false">COUNTIF($B142:$J142, "NORMAL")</f>
        <v>0</v>
      </c>
      <c r="L142" s="4" t="n">
        <f aca="false">COUNTIF($B142:$J142, "NON_SPECIFIC")</f>
        <v>0</v>
      </c>
      <c r="M142" s="4" t="n">
        <f aca="false">COUNTIF($B142:$J142, "EARLY")</f>
        <v>0</v>
      </c>
      <c r="N142" s="4" t="n">
        <f aca="false">COUNTIF($B142:$J142, "ACTIVE")</f>
        <v>2</v>
      </c>
      <c r="O142" s="4" t="n">
        <f aca="false">COUNTIF($B142:$J142, "LATE")</f>
        <v>1</v>
      </c>
      <c r="P142" s="4" t="n">
        <f aca="false">COUNTIF($B142:$J142, "UNGRADABLE_QUALITY")</f>
        <v>0</v>
      </c>
      <c r="Q142" s="4" t="n">
        <f aca="false">COUNTIF($B142:$J142, "UNGRADABLE_CONDITION")</f>
        <v>0</v>
      </c>
      <c r="R142" s="4" t="n">
        <f aca="false">SUM(K142:Q142)</f>
        <v>3</v>
      </c>
      <c r="S142" s="3"/>
      <c r="T142" s="3"/>
    </row>
    <row r="143" customFormat="false" ht="13.8" hidden="false" customHeight="false" outlineLevel="0" collapsed="false">
      <c r="A143" s="3" t="s">
        <v>166</v>
      </c>
      <c r="B143" s="3"/>
      <c r="C143" s="3" t="s">
        <v>34</v>
      </c>
      <c r="D143" s="3" t="s">
        <v>34</v>
      </c>
      <c r="E143" s="3"/>
      <c r="F143" s="3"/>
      <c r="G143" s="3" t="s">
        <v>34</v>
      </c>
      <c r="H143" s="3"/>
      <c r="I143" s="3"/>
      <c r="J143" s="3"/>
      <c r="K143" s="4" t="n">
        <f aca="false">COUNTIF($B143:$J143, "NORMAL")</f>
        <v>0</v>
      </c>
      <c r="L143" s="4" t="n">
        <f aca="false">COUNTIF($B143:$J143, "NON_SPECIFIC")</f>
        <v>0</v>
      </c>
      <c r="M143" s="4" t="n">
        <f aca="false">COUNTIF($B143:$J143, "EARLY")</f>
        <v>0</v>
      </c>
      <c r="N143" s="4" t="n">
        <f aca="false">COUNTIF($B143:$J143, "ACTIVE")</f>
        <v>3</v>
      </c>
      <c r="O143" s="4" t="n">
        <f aca="false">COUNTIF($B143:$J143, "LATE")</f>
        <v>0</v>
      </c>
      <c r="P143" s="4" t="n">
        <f aca="false">COUNTIF($B143:$J143, "UNGRADABLE_QUALITY")</f>
        <v>0</v>
      </c>
      <c r="Q143" s="4" t="n">
        <f aca="false">COUNTIF($B143:$J143, "UNGRADABLE_CONDITION")</f>
        <v>0</v>
      </c>
      <c r="R143" s="4" t="n">
        <f aca="false">SUM(K143:Q143)</f>
        <v>3</v>
      </c>
      <c r="S143" s="3"/>
      <c r="T143" s="3"/>
    </row>
    <row r="144" customFormat="false" ht="13.8" hidden="false" customHeight="false" outlineLevel="0" collapsed="false">
      <c r="A144" s="3" t="s">
        <v>167</v>
      </c>
      <c r="B144" s="3"/>
      <c r="C144" s="3" t="s">
        <v>22</v>
      </c>
      <c r="D144" s="3" t="s">
        <v>19</v>
      </c>
      <c r="E144" s="3"/>
      <c r="F144" s="3"/>
      <c r="G144" s="3" t="s">
        <v>22</v>
      </c>
      <c r="H144" s="3"/>
      <c r="I144" s="3"/>
      <c r="J144" s="3"/>
      <c r="K144" s="4" t="n">
        <f aca="false">COUNTIF($B144:$J144, "NORMAL")</f>
        <v>0</v>
      </c>
      <c r="L144" s="4" t="n">
        <f aca="false">COUNTIF($B144:$J144, "NON_SPECIFIC")</f>
        <v>1</v>
      </c>
      <c r="M144" s="4" t="n">
        <f aca="false">COUNTIF($B144:$J144, "EARLY")</f>
        <v>2</v>
      </c>
      <c r="N144" s="4" t="n">
        <f aca="false">COUNTIF($B144:$J144, "ACTIVE")</f>
        <v>0</v>
      </c>
      <c r="O144" s="4" t="n">
        <f aca="false">COUNTIF($B144:$J144, "LATE")</f>
        <v>0</v>
      </c>
      <c r="P144" s="4" t="n">
        <f aca="false">COUNTIF($B144:$J144, "UNGRADABLE_QUALITY")</f>
        <v>0</v>
      </c>
      <c r="Q144" s="4" t="n">
        <f aca="false">COUNTIF($B144:$J144, "UNGRADABLE_CONDITION")</f>
        <v>0</v>
      </c>
      <c r="R144" s="4" t="n">
        <f aca="false">SUM(K144:Q144)</f>
        <v>3</v>
      </c>
      <c r="S144" s="3"/>
      <c r="T144" s="3"/>
    </row>
    <row r="145" customFormat="false" ht="13.8" hidden="false" customHeight="false" outlineLevel="0" collapsed="false">
      <c r="A145" s="3" t="s">
        <v>168</v>
      </c>
      <c r="B145" s="3" t="s">
        <v>34</v>
      </c>
      <c r="C145" s="3"/>
      <c r="D145" s="3" t="s">
        <v>34</v>
      </c>
      <c r="E145" s="3"/>
      <c r="F145" s="3" t="s">
        <v>34</v>
      </c>
      <c r="G145" s="3"/>
      <c r="H145" s="3"/>
      <c r="I145" s="3"/>
      <c r="J145" s="3"/>
      <c r="K145" s="4" t="n">
        <f aca="false">COUNTIF($B145:$J145, "NORMAL")</f>
        <v>0</v>
      </c>
      <c r="L145" s="4" t="n">
        <f aca="false">COUNTIF($B145:$J145, "NON_SPECIFIC")</f>
        <v>0</v>
      </c>
      <c r="M145" s="4" t="n">
        <f aca="false">COUNTIF($B145:$J145, "EARLY")</f>
        <v>0</v>
      </c>
      <c r="N145" s="4" t="n">
        <f aca="false">COUNTIF($B145:$J145, "ACTIVE")</f>
        <v>3</v>
      </c>
      <c r="O145" s="4" t="n">
        <f aca="false">COUNTIF($B145:$J145, "LATE")</f>
        <v>0</v>
      </c>
      <c r="P145" s="4" t="n">
        <f aca="false">COUNTIF($B145:$J145, "UNGRADABLE_QUALITY")</f>
        <v>0</v>
      </c>
      <c r="Q145" s="4" t="n">
        <f aca="false">COUNTIF($B145:$J145, "UNGRADABLE_CONDITION")</f>
        <v>0</v>
      </c>
      <c r="R145" s="4" t="n">
        <f aca="false">SUM(K145:Q145)</f>
        <v>3</v>
      </c>
      <c r="S145" s="3"/>
      <c r="T145" s="3"/>
    </row>
    <row r="146" customFormat="false" ht="13.8" hidden="false" customHeight="false" outlineLevel="0" collapsed="false">
      <c r="A146" s="3" t="s">
        <v>169</v>
      </c>
      <c r="B146" s="3" t="s">
        <v>19</v>
      </c>
      <c r="C146" s="3"/>
      <c r="D146" s="3" t="s">
        <v>19</v>
      </c>
      <c r="E146" s="3"/>
      <c r="F146" s="3"/>
      <c r="G146" s="3"/>
      <c r="H146" s="3" t="s">
        <v>20</v>
      </c>
      <c r="I146" s="3"/>
      <c r="J146" s="3"/>
      <c r="K146" s="4" t="n">
        <f aca="false">COUNTIF($B146:$J146, "NORMAL")</f>
        <v>1</v>
      </c>
      <c r="L146" s="4" t="n">
        <f aca="false">COUNTIF($B146:$J146, "NON_SPECIFIC")</f>
        <v>2</v>
      </c>
      <c r="M146" s="4" t="n">
        <f aca="false">COUNTIF($B146:$J146, "EARLY")</f>
        <v>0</v>
      </c>
      <c r="N146" s="4" t="n">
        <f aca="false">COUNTIF($B146:$J146, "ACTIVE")</f>
        <v>0</v>
      </c>
      <c r="O146" s="4" t="n">
        <f aca="false">COUNTIF($B146:$J146, "LATE")</f>
        <v>0</v>
      </c>
      <c r="P146" s="4" t="n">
        <f aca="false">COUNTIF($B146:$J146, "UNGRADABLE_QUALITY")</f>
        <v>0</v>
      </c>
      <c r="Q146" s="4" t="n">
        <f aca="false">COUNTIF($B146:$J146, "UNGRADABLE_CONDITION")</f>
        <v>0</v>
      </c>
      <c r="R146" s="4" t="n">
        <f aca="false">SUM(K146:Q146)</f>
        <v>3</v>
      </c>
      <c r="S146" s="3"/>
      <c r="T146" s="3"/>
    </row>
    <row r="147" customFormat="false" ht="13.8" hidden="false" customHeight="false" outlineLevel="0" collapsed="false">
      <c r="A147" s="3" t="s">
        <v>170</v>
      </c>
      <c r="B147" s="3" t="s">
        <v>20</v>
      </c>
      <c r="C147" s="3"/>
      <c r="D147" s="3" t="s">
        <v>19</v>
      </c>
      <c r="E147" s="3"/>
      <c r="F147" s="3"/>
      <c r="G147" s="3"/>
      <c r="H147" s="3"/>
      <c r="I147" s="3"/>
      <c r="J147" s="3" t="s">
        <v>24</v>
      </c>
      <c r="K147" s="4" t="n">
        <f aca="false">COUNTIF($B147:$J147, "NORMAL")</f>
        <v>1</v>
      </c>
      <c r="L147" s="4" t="n">
        <f aca="false">COUNTIF($B147:$J147, "NON_SPECIFIC")</f>
        <v>1</v>
      </c>
      <c r="M147" s="4" t="n">
        <f aca="false">COUNTIF($B147:$J147, "EARLY")</f>
        <v>0</v>
      </c>
      <c r="N147" s="4" t="n">
        <f aca="false">COUNTIF($B147:$J147, "ACTIVE")</f>
        <v>0</v>
      </c>
      <c r="O147" s="4" t="n">
        <f aca="false">COUNTIF($B147:$J147, "LATE")</f>
        <v>0</v>
      </c>
      <c r="P147" s="4" t="n">
        <f aca="false">COUNTIF($B147:$J147, "UNGRADABLE_QUALITY")</f>
        <v>1</v>
      </c>
      <c r="Q147" s="4" t="n">
        <f aca="false">COUNTIF($B147:$J147, "UNGRADABLE_CONDITION")</f>
        <v>0</v>
      </c>
      <c r="R147" s="4" t="n">
        <f aca="false">SUM(K147:Q147)</f>
        <v>3</v>
      </c>
      <c r="S147" s="3"/>
      <c r="T147" s="5"/>
    </row>
    <row r="148" customFormat="false" ht="13.8" hidden="false" customHeight="false" outlineLevel="0" collapsed="false">
      <c r="A148" s="3" t="s">
        <v>171</v>
      </c>
      <c r="B148" s="3"/>
      <c r="C148" s="3"/>
      <c r="D148" s="3"/>
      <c r="E148" s="3"/>
      <c r="F148" s="3"/>
      <c r="G148" s="3" t="s">
        <v>20</v>
      </c>
      <c r="H148" s="3" t="s">
        <v>20</v>
      </c>
      <c r="I148" s="3"/>
      <c r="J148" s="3" t="s">
        <v>34</v>
      </c>
      <c r="K148" s="4" t="n">
        <f aca="false">COUNTIF($B148:$J148, "NORMAL")</f>
        <v>2</v>
      </c>
      <c r="L148" s="4" t="n">
        <f aca="false">COUNTIF($B148:$J148, "NON_SPECIFIC")</f>
        <v>0</v>
      </c>
      <c r="M148" s="4" t="n">
        <f aca="false">COUNTIF($B148:$J148, "EARLY")</f>
        <v>0</v>
      </c>
      <c r="N148" s="4" t="n">
        <f aca="false">COUNTIF($B148:$J148, "ACTIVE")</f>
        <v>1</v>
      </c>
      <c r="O148" s="4" t="n">
        <f aca="false">COUNTIF($B148:$J148, "LATE")</f>
        <v>0</v>
      </c>
      <c r="P148" s="4" t="n">
        <f aca="false">COUNTIF($B148:$J148, "UNGRADABLE_QUALITY")</f>
        <v>0</v>
      </c>
      <c r="Q148" s="4" t="n">
        <f aca="false">COUNTIF($B148:$J148, "UNGRADABLE_CONDITION")</f>
        <v>0</v>
      </c>
      <c r="R148" s="4" t="n">
        <f aca="false">SUM(K148:Q148)</f>
        <v>3</v>
      </c>
      <c r="S148" s="3"/>
      <c r="T148" s="5"/>
    </row>
    <row r="149" customFormat="false" ht="13.8" hidden="false" customHeight="false" outlineLevel="0" collapsed="false">
      <c r="A149" s="3" t="s">
        <v>172</v>
      </c>
      <c r="B149" s="3"/>
      <c r="C149" s="3" t="s">
        <v>34</v>
      </c>
      <c r="D149" s="3" t="s">
        <v>34</v>
      </c>
      <c r="E149" s="3"/>
      <c r="F149" s="3"/>
      <c r="G149" s="3" t="s">
        <v>34</v>
      </c>
      <c r="H149" s="3"/>
      <c r="I149" s="3"/>
      <c r="J149" s="3"/>
      <c r="K149" s="4" t="n">
        <f aca="false">COUNTIF($B149:$J149, "NORMAL")</f>
        <v>0</v>
      </c>
      <c r="L149" s="4" t="n">
        <f aca="false">COUNTIF($B149:$J149, "NON_SPECIFIC")</f>
        <v>0</v>
      </c>
      <c r="M149" s="4" t="n">
        <f aca="false">COUNTIF($B149:$J149, "EARLY")</f>
        <v>0</v>
      </c>
      <c r="N149" s="4" t="n">
        <f aca="false">COUNTIF($B149:$J149, "ACTIVE")</f>
        <v>3</v>
      </c>
      <c r="O149" s="4" t="n">
        <f aca="false">COUNTIF($B149:$J149, "LATE")</f>
        <v>0</v>
      </c>
      <c r="P149" s="4" t="n">
        <f aca="false">COUNTIF($B149:$J149, "UNGRADABLE_QUALITY")</f>
        <v>0</v>
      </c>
      <c r="Q149" s="4" t="n">
        <f aca="false">COUNTIF($B149:$J149, "UNGRADABLE_CONDITION")</f>
        <v>0</v>
      </c>
      <c r="R149" s="4" t="n">
        <f aca="false">SUM(K149:Q149)</f>
        <v>3</v>
      </c>
      <c r="S149" s="3"/>
      <c r="T149" s="3"/>
    </row>
    <row r="150" customFormat="false" ht="13.8" hidden="false" customHeight="false" outlineLevel="0" collapsed="false">
      <c r="A150" s="3" t="s">
        <v>173</v>
      </c>
      <c r="B150" s="3"/>
      <c r="C150" s="3"/>
      <c r="D150" s="3" t="s">
        <v>20</v>
      </c>
      <c r="E150" s="3"/>
      <c r="F150" s="3"/>
      <c r="G150" s="3"/>
      <c r="H150" s="3" t="s">
        <v>19</v>
      </c>
      <c r="I150" s="3" t="s">
        <v>19</v>
      </c>
      <c r="J150" s="3"/>
      <c r="K150" s="4" t="n">
        <f aca="false">COUNTIF($B150:$J150, "NORMAL")</f>
        <v>1</v>
      </c>
      <c r="L150" s="4" t="n">
        <f aca="false">COUNTIF($B150:$J150, "NON_SPECIFIC")</f>
        <v>2</v>
      </c>
      <c r="M150" s="4" t="n">
        <f aca="false">COUNTIF($B150:$J150, "EARLY")</f>
        <v>0</v>
      </c>
      <c r="N150" s="4" t="n">
        <f aca="false">COUNTIF($B150:$J150, "ACTIVE")</f>
        <v>0</v>
      </c>
      <c r="O150" s="4" t="n">
        <f aca="false">COUNTIF($B150:$J150, "LATE")</f>
        <v>0</v>
      </c>
      <c r="P150" s="4" t="n">
        <f aca="false">COUNTIF($B150:$J150, "UNGRADABLE_QUALITY")</f>
        <v>0</v>
      </c>
      <c r="Q150" s="4" t="n">
        <f aca="false">COUNTIF($B150:$J150, "UNGRADABLE_CONDITION")</f>
        <v>0</v>
      </c>
      <c r="R150" s="4" t="n">
        <f aca="false">SUM(K150:Q150)</f>
        <v>3</v>
      </c>
      <c r="S150" s="5"/>
      <c r="T150" s="3"/>
    </row>
    <row r="151" customFormat="false" ht="13.8" hidden="false" customHeight="false" outlineLevel="0" collapsed="false">
      <c r="A151" s="3" t="s">
        <v>174</v>
      </c>
      <c r="B151" s="3"/>
      <c r="C151" s="3"/>
      <c r="D151" s="3" t="s">
        <v>20</v>
      </c>
      <c r="E151" s="3"/>
      <c r="F151" s="3" t="s">
        <v>19</v>
      </c>
      <c r="G151" s="3" t="s">
        <v>20</v>
      </c>
      <c r="H151" s="3"/>
      <c r="I151" s="3"/>
      <c r="J151" s="3"/>
      <c r="K151" s="4" t="n">
        <f aca="false">COUNTIF($B151:$J151, "NORMAL")</f>
        <v>2</v>
      </c>
      <c r="L151" s="4" t="n">
        <f aca="false">COUNTIF($B151:$J151, "NON_SPECIFIC")</f>
        <v>1</v>
      </c>
      <c r="M151" s="4" t="n">
        <f aca="false">COUNTIF($B151:$J151, "EARLY")</f>
        <v>0</v>
      </c>
      <c r="N151" s="4" t="n">
        <f aca="false">COUNTIF($B151:$J151, "ACTIVE")</f>
        <v>0</v>
      </c>
      <c r="O151" s="4" t="n">
        <f aca="false">COUNTIF($B151:$J151, "LATE")</f>
        <v>0</v>
      </c>
      <c r="P151" s="4" t="n">
        <f aca="false">COUNTIF($B151:$J151, "UNGRADABLE_QUALITY")</f>
        <v>0</v>
      </c>
      <c r="Q151" s="4" t="n">
        <f aca="false">COUNTIF($B151:$J151, "UNGRADABLE_CONDITION")</f>
        <v>0</v>
      </c>
      <c r="R151" s="4" t="n">
        <f aca="false">SUM(K151:Q151)</f>
        <v>3</v>
      </c>
      <c r="S151" s="3"/>
      <c r="T151" s="3"/>
    </row>
    <row r="152" customFormat="false" ht="13.8" hidden="false" customHeight="false" outlineLevel="0" collapsed="false">
      <c r="A152" s="3" t="s">
        <v>175</v>
      </c>
      <c r="B152" s="3"/>
      <c r="C152" s="3"/>
      <c r="D152" s="3" t="s">
        <v>19</v>
      </c>
      <c r="E152" s="3" t="s">
        <v>20</v>
      </c>
      <c r="F152" s="3"/>
      <c r="G152" s="3"/>
      <c r="H152" s="3"/>
      <c r="I152" s="3"/>
      <c r="J152" s="3" t="s">
        <v>22</v>
      </c>
      <c r="K152" s="4" t="n">
        <f aca="false">COUNTIF($B152:$J152, "NORMAL")</f>
        <v>1</v>
      </c>
      <c r="L152" s="4" t="n">
        <f aca="false">COUNTIF($B152:$J152, "NON_SPECIFIC")</f>
        <v>1</v>
      </c>
      <c r="M152" s="4" t="n">
        <f aca="false">COUNTIF($B152:$J152, "EARLY")</f>
        <v>1</v>
      </c>
      <c r="N152" s="4" t="n">
        <f aca="false">COUNTIF($B152:$J152, "ACTIVE")</f>
        <v>0</v>
      </c>
      <c r="O152" s="4" t="n">
        <f aca="false">COUNTIF($B152:$J152, "LATE")</f>
        <v>0</v>
      </c>
      <c r="P152" s="4" t="n">
        <f aca="false">COUNTIF($B152:$J152, "UNGRADABLE_QUALITY")</f>
        <v>0</v>
      </c>
      <c r="Q152" s="4" t="n">
        <f aca="false">COUNTIF($B152:$J152, "UNGRADABLE_CONDITION")</f>
        <v>0</v>
      </c>
      <c r="R152" s="4" t="n">
        <f aca="false">SUM(K152:Q152)</f>
        <v>3</v>
      </c>
      <c r="S152" s="3"/>
      <c r="T152" s="5"/>
    </row>
    <row r="153" customFormat="false" ht="13.8" hidden="false" customHeight="false" outlineLevel="0" collapsed="false">
      <c r="A153" s="3" t="s">
        <v>176</v>
      </c>
      <c r="B153" s="3"/>
      <c r="C153" s="3"/>
      <c r="D153" s="3"/>
      <c r="E153" s="3" t="s">
        <v>20</v>
      </c>
      <c r="F153" s="3"/>
      <c r="G153" s="3" t="s">
        <v>19</v>
      </c>
      <c r="H153" s="3"/>
      <c r="I153" s="3" t="s">
        <v>20</v>
      </c>
      <c r="J153" s="3"/>
      <c r="K153" s="4" t="n">
        <f aca="false">COUNTIF($B153:$J153, "NORMAL")</f>
        <v>2</v>
      </c>
      <c r="L153" s="4" t="n">
        <f aca="false">COUNTIF($B153:$J153, "NON_SPECIFIC")</f>
        <v>1</v>
      </c>
      <c r="M153" s="4" t="n">
        <f aca="false">COUNTIF($B153:$J153, "EARLY")</f>
        <v>0</v>
      </c>
      <c r="N153" s="4" t="n">
        <f aca="false">COUNTIF($B153:$J153, "ACTIVE")</f>
        <v>0</v>
      </c>
      <c r="O153" s="4" t="n">
        <f aca="false">COUNTIF($B153:$J153, "LATE")</f>
        <v>0</v>
      </c>
      <c r="P153" s="4" t="n">
        <f aca="false">COUNTIF($B153:$J153, "UNGRADABLE_QUALITY")</f>
        <v>0</v>
      </c>
      <c r="Q153" s="4" t="n">
        <f aca="false">COUNTIF($B153:$J153, "UNGRADABLE_CONDITION")</f>
        <v>0</v>
      </c>
      <c r="R153" s="4" t="n">
        <f aca="false">SUM(K153:Q153)</f>
        <v>3</v>
      </c>
      <c r="S153" s="5"/>
      <c r="T153" s="3"/>
    </row>
    <row r="154" customFormat="false" ht="13.8" hidden="false" customHeight="false" outlineLevel="0" collapsed="false">
      <c r="A154" s="3" t="s">
        <v>177</v>
      </c>
      <c r="B154" s="3" t="s">
        <v>28</v>
      </c>
      <c r="C154" s="3" t="s">
        <v>28</v>
      </c>
      <c r="D154" s="3" t="s">
        <v>28</v>
      </c>
      <c r="E154" s="3"/>
      <c r="F154" s="3"/>
      <c r="G154" s="3"/>
      <c r="H154" s="3"/>
      <c r="I154" s="3"/>
      <c r="J154" s="3"/>
      <c r="K154" s="4" t="n">
        <f aca="false">COUNTIF($B154:$J154, "NORMAL")</f>
        <v>0</v>
      </c>
      <c r="L154" s="4" t="n">
        <f aca="false">COUNTIF($B154:$J154, "NON_SPECIFIC")</f>
        <v>0</v>
      </c>
      <c r="M154" s="4" t="n">
        <f aca="false">COUNTIF($B154:$J154, "EARLY")</f>
        <v>0</v>
      </c>
      <c r="N154" s="4" t="n">
        <f aca="false">COUNTIF($B154:$J154, "ACTIVE")</f>
        <v>0</v>
      </c>
      <c r="O154" s="4" t="n">
        <f aca="false">COUNTIF($B154:$J154, "LATE")</f>
        <v>3</v>
      </c>
      <c r="P154" s="4" t="n">
        <f aca="false">COUNTIF($B154:$J154, "UNGRADABLE_QUALITY")</f>
        <v>0</v>
      </c>
      <c r="Q154" s="4" t="n">
        <f aca="false">COUNTIF($B154:$J154, "UNGRADABLE_CONDITION")</f>
        <v>0</v>
      </c>
      <c r="R154" s="4" t="n">
        <f aca="false">SUM(K154:Q154)</f>
        <v>3</v>
      </c>
      <c r="S154" s="3"/>
      <c r="T154" s="3"/>
    </row>
    <row r="155" customFormat="false" ht="13.8" hidden="false" customHeight="false" outlineLevel="0" collapsed="false">
      <c r="A155" s="3" t="s">
        <v>178</v>
      </c>
      <c r="B155" s="3"/>
      <c r="C155" s="3" t="s">
        <v>20</v>
      </c>
      <c r="D155" s="3" t="s">
        <v>20</v>
      </c>
      <c r="E155" s="3" t="s">
        <v>20</v>
      </c>
      <c r="F155" s="3"/>
      <c r="G155" s="3"/>
      <c r="H155" s="3"/>
      <c r="I155" s="3"/>
      <c r="J155" s="3"/>
      <c r="K155" s="4" t="n">
        <f aca="false">COUNTIF($B155:$J155, "NORMAL")</f>
        <v>3</v>
      </c>
      <c r="L155" s="4" t="n">
        <f aca="false">COUNTIF($B155:$J155, "NON_SPECIFIC")</f>
        <v>0</v>
      </c>
      <c r="M155" s="4" t="n">
        <f aca="false">COUNTIF($B155:$J155, "EARLY")</f>
        <v>0</v>
      </c>
      <c r="N155" s="4" t="n">
        <f aca="false">COUNTIF($B155:$J155, "ACTIVE")</f>
        <v>0</v>
      </c>
      <c r="O155" s="4" t="n">
        <f aca="false">COUNTIF($B155:$J155, "LATE")</f>
        <v>0</v>
      </c>
      <c r="P155" s="4" t="n">
        <f aca="false">COUNTIF($B155:$J155, "UNGRADABLE_QUALITY")</f>
        <v>0</v>
      </c>
      <c r="Q155" s="4" t="n">
        <f aca="false">COUNTIF($B155:$J155, "UNGRADABLE_CONDITION")</f>
        <v>0</v>
      </c>
      <c r="R155" s="4" t="n">
        <f aca="false">SUM(K155:Q155)</f>
        <v>3</v>
      </c>
      <c r="S155" s="3"/>
      <c r="T155" s="3"/>
    </row>
    <row r="156" customFormat="false" ht="13.8" hidden="false" customHeight="false" outlineLevel="0" collapsed="false">
      <c r="A156" s="3" t="s">
        <v>179</v>
      </c>
      <c r="B156" s="3" t="s">
        <v>34</v>
      </c>
      <c r="C156" s="3"/>
      <c r="D156" s="3"/>
      <c r="E156" s="3"/>
      <c r="F156" s="3" t="s">
        <v>28</v>
      </c>
      <c r="G156" s="3"/>
      <c r="H156" s="3"/>
      <c r="I156" s="3"/>
      <c r="J156" s="3" t="s">
        <v>34</v>
      </c>
      <c r="K156" s="4" t="n">
        <f aca="false">COUNTIF($B156:$J156, "NORMAL")</f>
        <v>0</v>
      </c>
      <c r="L156" s="4" t="n">
        <f aca="false">COUNTIF($B156:$J156, "NON_SPECIFIC")</f>
        <v>0</v>
      </c>
      <c r="M156" s="4" t="n">
        <f aca="false">COUNTIF($B156:$J156, "EARLY")</f>
        <v>0</v>
      </c>
      <c r="N156" s="4" t="n">
        <f aca="false">COUNTIF($B156:$J156, "ACTIVE")</f>
        <v>2</v>
      </c>
      <c r="O156" s="4" t="n">
        <f aca="false">COUNTIF($B156:$J156, "LATE")</f>
        <v>1</v>
      </c>
      <c r="P156" s="4" t="n">
        <f aca="false">COUNTIF($B156:$J156, "UNGRADABLE_QUALITY")</f>
        <v>0</v>
      </c>
      <c r="Q156" s="4" t="n">
        <f aca="false">COUNTIF($B156:$J156, "UNGRADABLE_CONDITION")</f>
        <v>0</v>
      </c>
      <c r="R156" s="4" t="n">
        <f aca="false">SUM(K156:Q156)</f>
        <v>3</v>
      </c>
      <c r="S156" s="3"/>
      <c r="T156" s="5"/>
    </row>
    <row r="157" customFormat="false" ht="13.8" hidden="false" customHeight="false" outlineLevel="0" collapsed="false">
      <c r="A157" s="3" t="s">
        <v>180</v>
      </c>
      <c r="B157" s="3" t="s">
        <v>20</v>
      </c>
      <c r="C157" s="3"/>
      <c r="D157" s="3"/>
      <c r="E157" s="3"/>
      <c r="F157" s="3"/>
      <c r="G157" s="3" t="s">
        <v>20</v>
      </c>
      <c r="H157" s="3" t="s">
        <v>20</v>
      </c>
      <c r="I157" s="3"/>
      <c r="J157" s="3"/>
      <c r="K157" s="4" t="n">
        <f aca="false">COUNTIF($B157:$J157, "NORMAL")</f>
        <v>3</v>
      </c>
      <c r="L157" s="4" t="n">
        <f aca="false">COUNTIF($B157:$J157, "NON_SPECIFIC")</f>
        <v>0</v>
      </c>
      <c r="M157" s="4" t="n">
        <f aca="false">COUNTIF($B157:$J157, "EARLY")</f>
        <v>0</v>
      </c>
      <c r="N157" s="4" t="n">
        <f aca="false">COUNTIF($B157:$J157, "ACTIVE")</f>
        <v>0</v>
      </c>
      <c r="O157" s="4" t="n">
        <f aca="false">COUNTIF($B157:$J157, "LATE")</f>
        <v>0</v>
      </c>
      <c r="P157" s="4" t="n">
        <f aca="false">COUNTIF($B157:$J157, "UNGRADABLE_QUALITY")</f>
        <v>0</v>
      </c>
      <c r="Q157" s="4" t="n">
        <f aca="false">COUNTIF($B157:$J157, "UNGRADABLE_CONDITION")</f>
        <v>0</v>
      </c>
      <c r="R157" s="4" t="n">
        <f aca="false">SUM(K157:Q157)</f>
        <v>3</v>
      </c>
      <c r="S157" s="3"/>
      <c r="T157" s="3"/>
    </row>
    <row r="158" customFormat="false" ht="13.8" hidden="false" customHeight="false" outlineLevel="0" collapsed="false">
      <c r="A158" s="3" t="s">
        <v>181</v>
      </c>
      <c r="B158" s="3"/>
      <c r="C158" s="3"/>
      <c r="D158" s="3"/>
      <c r="E158" s="3" t="s">
        <v>19</v>
      </c>
      <c r="F158" s="3" t="s">
        <v>24</v>
      </c>
      <c r="G158" s="3" t="s">
        <v>24</v>
      </c>
      <c r="H158" s="3"/>
      <c r="I158" s="3"/>
      <c r="J158" s="3"/>
      <c r="K158" s="4" t="n">
        <f aca="false">COUNTIF($B158:$J158, "NORMAL")</f>
        <v>0</v>
      </c>
      <c r="L158" s="4" t="n">
        <f aca="false">COUNTIF($B158:$J158, "NON_SPECIFIC")</f>
        <v>1</v>
      </c>
      <c r="M158" s="4" t="n">
        <f aca="false">COUNTIF($B158:$J158, "EARLY")</f>
        <v>0</v>
      </c>
      <c r="N158" s="4" t="n">
        <f aca="false">COUNTIF($B158:$J158, "ACTIVE")</f>
        <v>0</v>
      </c>
      <c r="O158" s="4" t="n">
        <f aca="false">COUNTIF($B158:$J158, "LATE")</f>
        <v>0</v>
      </c>
      <c r="P158" s="4" t="n">
        <f aca="false">COUNTIF($B158:$J158, "UNGRADABLE_QUALITY")</f>
        <v>2</v>
      </c>
      <c r="Q158" s="4" t="n">
        <f aca="false">COUNTIF($B158:$J158, "UNGRADABLE_CONDITION")</f>
        <v>0</v>
      </c>
      <c r="R158" s="4" t="n">
        <f aca="false">SUM(K158:Q158)</f>
        <v>3</v>
      </c>
      <c r="S158" s="3"/>
      <c r="T158" s="3"/>
    </row>
    <row r="159" customFormat="false" ht="13.8" hidden="false" customHeight="false" outlineLevel="0" collapsed="false">
      <c r="A159" s="3" t="s">
        <v>182</v>
      </c>
      <c r="B159" s="3"/>
      <c r="C159" s="3" t="s">
        <v>22</v>
      </c>
      <c r="D159" s="3"/>
      <c r="E159" s="3" t="s">
        <v>22</v>
      </c>
      <c r="F159" s="3"/>
      <c r="G159" s="3"/>
      <c r="H159" s="3"/>
      <c r="I159" s="3"/>
      <c r="J159" s="3" t="s">
        <v>24</v>
      </c>
      <c r="K159" s="4" t="n">
        <f aca="false">COUNTIF($B159:$J159, "NORMAL")</f>
        <v>0</v>
      </c>
      <c r="L159" s="4" t="n">
        <f aca="false">COUNTIF($B159:$J159, "NON_SPECIFIC")</f>
        <v>0</v>
      </c>
      <c r="M159" s="4" t="n">
        <f aca="false">COUNTIF($B159:$J159, "EARLY")</f>
        <v>2</v>
      </c>
      <c r="N159" s="4" t="n">
        <f aca="false">COUNTIF($B159:$J159, "ACTIVE")</f>
        <v>0</v>
      </c>
      <c r="O159" s="4" t="n">
        <f aca="false">COUNTIF($B159:$J159, "LATE")</f>
        <v>0</v>
      </c>
      <c r="P159" s="4" t="n">
        <f aca="false">COUNTIF($B159:$J159, "UNGRADABLE_QUALITY")</f>
        <v>1</v>
      </c>
      <c r="Q159" s="4" t="n">
        <f aca="false">COUNTIF($B159:$J159, "UNGRADABLE_CONDITION")</f>
        <v>0</v>
      </c>
      <c r="R159" s="4" t="n">
        <f aca="false">SUM(K159:Q159)</f>
        <v>3</v>
      </c>
      <c r="S159" s="3"/>
      <c r="T159" s="5"/>
    </row>
    <row r="160" customFormat="false" ht="13.8" hidden="false" customHeight="false" outlineLevel="0" collapsed="false">
      <c r="A160" s="3" t="s">
        <v>183</v>
      </c>
      <c r="B160" s="3"/>
      <c r="C160" s="3" t="s">
        <v>19</v>
      </c>
      <c r="D160" s="3" t="s">
        <v>19</v>
      </c>
      <c r="E160" s="3"/>
      <c r="F160" s="3"/>
      <c r="G160" s="3" t="s">
        <v>20</v>
      </c>
      <c r="H160" s="3"/>
      <c r="I160" s="3"/>
      <c r="J160" s="3"/>
      <c r="K160" s="4" t="n">
        <f aca="false">COUNTIF($B160:$J160, "NORMAL")</f>
        <v>1</v>
      </c>
      <c r="L160" s="4" t="n">
        <f aca="false">COUNTIF($B160:$J160, "NON_SPECIFIC")</f>
        <v>2</v>
      </c>
      <c r="M160" s="4" t="n">
        <f aca="false">COUNTIF($B160:$J160, "EARLY")</f>
        <v>0</v>
      </c>
      <c r="N160" s="4" t="n">
        <f aca="false">COUNTIF($B160:$J160, "ACTIVE")</f>
        <v>0</v>
      </c>
      <c r="O160" s="4" t="n">
        <f aca="false">COUNTIF($B160:$J160, "LATE")</f>
        <v>0</v>
      </c>
      <c r="P160" s="4" t="n">
        <f aca="false">COUNTIF($B160:$J160, "UNGRADABLE_QUALITY")</f>
        <v>0</v>
      </c>
      <c r="Q160" s="4" t="n">
        <f aca="false">COUNTIF($B160:$J160, "UNGRADABLE_CONDITION")</f>
        <v>0</v>
      </c>
      <c r="R160" s="4" t="n">
        <f aca="false">SUM(K160:Q160)</f>
        <v>3</v>
      </c>
      <c r="S160" s="3"/>
      <c r="T160" s="3"/>
    </row>
    <row r="161" customFormat="false" ht="13.8" hidden="false" customHeight="false" outlineLevel="0" collapsed="false">
      <c r="A161" s="3" t="s">
        <v>184</v>
      </c>
      <c r="B161" s="3"/>
      <c r="C161" s="3" t="s">
        <v>20</v>
      </c>
      <c r="D161" s="3" t="s">
        <v>19</v>
      </c>
      <c r="E161" s="3"/>
      <c r="F161" s="3" t="s">
        <v>19</v>
      </c>
      <c r="G161" s="3"/>
      <c r="H161" s="3"/>
      <c r="I161" s="3"/>
      <c r="J161" s="3"/>
      <c r="K161" s="4" t="n">
        <f aca="false">COUNTIF($B161:$J161, "NORMAL")</f>
        <v>1</v>
      </c>
      <c r="L161" s="4" t="n">
        <f aca="false">COUNTIF($B161:$J161, "NON_SPECIFIC")</f>
        <v>2</v>
      </c>
      <c r="M161" s="4" t="n">
        <f aca="false">COUNTIF($B161:$J161, "EARLY")</f>
        <v>0</v>
      </c>
      <c r="N161" s="4" t="n">
        <f aca="false">COUNTIF($B161:$J161, "ACTIVE")</f>
        <v>0</v>
      </c>
      <c r="O161" s="4" t="n">
        <f aca="false">COUNTIF($B161:$J161, "LATE")</f>
        <v>0</v>
      </c>
      <c r="P161" s="4" t="n">
        <f aca="false">COUNTIF($B161:$J161, "UNGRADABLE_QUALITY")</f>
        <v>0</v>
      </c>
      <c r="Q161" s="4" t="n">
        <f aca="false">COUNTIF($B161:$J161, "UNGRADABLE_CONDITION")</f>
        <v>0</v>
      </c>
      <c r="R161" s="4" t="n">
        <f aca="false">SUM(K161:Q161)</f>
        <v>3</v>
      </c>
      <c r="S161" s="3"/>
      <c r="T161" s="3"/>
    </row>
    <row r="162" customFormat="false" ht="13.8" hidden="false" customHeight="false" outlineLevel="0" collapsed="false">
      <c r="A162" s="3" t="s">
        <v>185</v>
      </c>
      <c r="B162" s="3"/>
      <c r="C162" s="3"/>
      <c r="D162" s="3" t="s">
        <v>19</v>
      </c>
      <c r="E162" s="3"/>
      <c r="F162" s="3"/>
      <c r="G162" s="3" t="s">
        <v>20</v>
      </c>
      <c r="H162" s="3"/>
      <c r="I162" s="3" t="s">
        <v>19</v>
      </c>
      <c r="J162" s="3"/>
      <c r="K162" s="4" t="n">
        <f aca="false">COUNTIF($B162:$J162, "NORMAL")</f>
        <v>1</v>
      </c>
      <c r="L162" s="4" t="n">
        <f aca="false">COUNTIF($B162:$J162, "NON_SPECIFIC")</f>
        <v>2</v>
      </c>
      <c r="M162" s="4" t="n">
        <f aca="false">COUNTIF($B162:$J162, "EARLY")</f>
        <v>0</v>
      </c>
      <c r="N162" s="4" t="n">
        <f aca="false">COUNTIF($B162:$J162, "ACTIVE")</f>
        <v>0</v>
      </c>
      <c r="O162" s="4" t="n">
        <f aca="false">COUNTIF($B162:$J162, "LATE")</f>
        <v>0</v>
      </c>
      <c r="P162" s="4" t="n">
        <f aca="false">COUNTIF($B162:$J162, "UNGRADABLE_QUALITY")</f>
        <v>0</v>
      </c>
      <c r="Q162" s="4" t="n">
        <f aca="false">COUNTIF($B162:$J162, "UNGRADABLE_CONDITION")</f>
        <v>0</v>
      </c>
      <c r="R162" s="4" t="n">
        <f aca="false">SUM(K162:Q162)</f>
        <v>3</v>
      </c>
      <c r="S162" s="5"/>
      <c r="T162" s="3"/>
    </row>
    <row r="163" customFormat="false" ht="13.8" hidden="false" customHeight="false" outlineLevel="0" collapsed="false">
      <c r="A163" s="3" t="s">
        <v>186</v>
      </c>
      <c r="B163" s="3" t="s">
        <v>20</v>
      </c>
      <c r="C163" s="3"/>
      <c r="D163" s="3" t="s">
        <v>19</v>
      </c>
      <c r="E163" s="3"/>
      <c r="F163" s="3"/>
      <c r="G163" s="3"/>
      <c r="H163" s="3"/>
      <c r="I163" s="3"/>
      <c r="J163" s="3" t="s">
        <v>20</v>
      </c>
      <c r="K163" s="4" t="n">
        <f aca="false">COUNTIF($B163:$J163, "NORMAL")</f>
        <v>2</v>
      </c>
      <c r="L163" s="4" t="n">
        <f aca="false">COUNTIF($B163:$J163, "NON_SPECIFIC")</f>
        <v>1</v>
      </c>
      <c r="M163" s="4" t="n">
        <f aca="false">COUNTIF($B163:$J163, "EARLY")</f>
        <v>0</v>
      </c>
      <c r="N163" s="4" t="n">
        <f aca="false">COUNTIF($B163:$J163, "ACTIVE")</f>
        <v>0</v>
      </c>
      <c r="O163" s="4" t="n">
        <f aca="false">COUNTIF($B163:$J163, "LATE")</f>
        <v>0</v>
      </c>
      <c r="P163" s="4" t="n">
        <f aca="false">COUNTIF($B163:$J163, "UNGRADABLE_QUALITY")</f>
        <v>0</v>
      </c>
      <c r="Q163" s="4" t="n">
        <f aca="false">COUNTIF($B163:$J163, "UNGRADABLE_CONDITION")</f>
        <v>0</v>
      </c>
      <c r="R163" s="4" t="n">
        <f aca="false">SUM(K163:Q163)</f>
        <v>3</v>
      </c>
      <c r="S163" s="3"/>
      <c r="T163" s="5"/>
    </row>
    <row r="164" customFormat="false" ht="13.8" hidden="false" customHeight="false" outlineLevel="0" collapsed="false">
      <c r="A164" s="3" t="s">
        <v>187</v>
      </c>
      <c r="B164" s="3" t="s">
        <v>19</v>
      </c>
      <c r="C164" s="3"/>
      <c r="D164" s="3"/>
      <c r="E164" s="3" t="s">
        <v>19</v>
      </c>
      <c r="F164" s="3"/>
      <c r="G164" s="3" t="s">
        <v>19</v>
      </c>
      <c r="H164" s="3"/>
      <c r="I164" s="3"/>
      <c r="J164" s="3"/>
      <c r="K164" s="4" t="n">
        <f aca="false">COUNTIF($B164:$J164, "NORMAL")</f>
        <v>0</v>
      </c>
      <c r="L164" s="4" t="n">
        <f aca="false">COUNTIF($B164:$J164, "NON_SPECIFIC")</f>
        <v>3</v>
      </c>
      <c r="M164" s="4" t="n">
        <f aca="false">COUNTIF($B164:$J164, "EARLY")</f>
        <v>0</v>
      </c>
      <c r="N164" s="4" t="n">
        <f aca="false">COUNTIF($B164:$J164, "ACTIVE")</f>
        <v>0</v>
      </c>
      <c r="O164" s="4" t="n">
        <f aca="false">COUNTIF($B164:$J164, "LATE")</f>
        <v>0</v>
      </c>
      <c r="P164" s="4" t="n">
        <f aca="false">COUNTIF($B164:$J164, "UNGRADABLE_QUALITY")</f>
        <v>0</v>
      </c>
      <c r="Q164" s="4" t="n">
        <f aca="false">COUNTIF($B164:$J164, "UNGRADABLE_CONDITION")</f>
        <v>0</v>
      </c>
      <c r="R164" s="4" t="n">
        <f aca="false">SUM(K164:Q164)</f>
        <v>3</v>
      </c>
      <c r="S164" s="3"/>
      <c r="T164" s="3"/>
    </row>
    <row r="165" customFormat="false" ht="13.8" hidden="false" customHeight="false" outlineLevel="0" collapsed="false">
      <c r="A165" s="3" t="s">
        <v>188</v>
      </c>
      <c r="B165" s="3" t="s">
        <v>34</v>
      </c>
      <c r="C165" s="3"/>
      <c r="D165" s="3"/>
      <c r="E165" s="3"/>
      <c r="F165" s="3"/>
      <c r="G165" s="3" t="s">
        <v>34</v>
      </c>
      <c r="H165" s="3"/>
      <c r="I165" s="3" t="s">
        <v>34</v>
      </c>
      <c r="J165" s="3"/>
      <c r="K165" s="4" t="n">
        <f aca="false">COUNTIF($B165:$J165, "NORMAL")</f>
        <v>0</v>
      </c>
      <c r="L165" s="4" t="n">
        <f aca="false">COUNTIF($B165:$J165, "NON_SPECIFIC")</f>
        <v>0</v>
      </c>
      <c r="M165" s="4" t="n">
        <f aca="false">COUNTIF($B165:$J165, "EARLY")</f>
        <v>0</v>
      </c>
      <c r="N165" s="4" t="n">
        <f aca="false">COUNTIF($B165:$J165, "ACTIVE")</f>
        <v>3</v>
      </c>
      <c r="O165" s="4" t="n">
        <f aca="false">COUNTIF($B165:$J165, "LATE")</f>
        <v>0</v>
      </c>
      <c r="P165" s="4" t="n">
        <f aca="false">COUNTIF($B165:$J165, "UNGRADABLE_QUALITY")</f>
        <v>0</v>
      </c>
      <c r="Q165" s="4" t="n">
        <f aca="false">COUNTIF($B165:$J165, "UNGRADABLE_CONDITION")</f>
        <v>0</v>
      </c>
      <c r="R165" s="4" t="n">
        <f aca="false">SUM(K165:Q165)</f>
        <v>3</v>
      </c>
      <c r="S165" s="5"/>
      <c r="T165" s="3"/>
    </row>
    <row r="166" customFormat="false" ht="13.8" hidden="false" customHeight="false" outlineLevel="0" collapsed="false">
      <c r="A166" s="3" t="s">
        <v>189</v>
      </c>
      <c r="B166" s="3"/>
      <c r="C166" s="3"/>
      <c r="D166" s="3"/>
      <c r="E166" s="3" t="s">
        <v>34</v>
      </c>
      <c r="F166" s="3"/>
      <c r="G166" s="3" t="s">
        <v>34</v>
      </c>
      <c r="H166" s="3"/>
      <c r="I166" s="3" t="s">
        <v>34</v>
      </c>
      <c r="J166" s="3"/>
      <c r="K166" s="4" t="n">
        <f aca="false">COUNTIF($B166:$J166, "NORMAL")</f>
        <v>0</v>
      </c>
      <c r="L166" s="4" t="n">
        <f aca="false">COUNTIF($B166:$J166, "NON_SPECIFIC")</f>
        <v>0</v>
      </c>
      <c r="M166" s="4" t="n">
        <f aca="false">COUNTIF($B166:$J166, "EARLY")</f>
        <v>0</v>
      </c>
      <c r="N166" s="4" t="n">
        <f aca="false">COUNTIF($B166:$J166, "ACTIVE")</f>
        <v>3</v>
      </c>
      <c r="O166" s="4" t="n">
        <f aca="false">COUNTIF($B166:$J166, "LATE")</f>
        <v>0</v>
      </c>
      <c r="P166" s="4" t="n">
        <f aca="false">COUNTIF($B166:$J166, "UNGRADABLE_QUALITY")</f>
        <v>0</v>
      </c>
      <c r="Q166" s="4" t="n">
        <f aca="false">COUNTIF($B166:$J166, "UNGRADABLE_CONDITION")</f>
        <v>0</v>
      </c>
      <c r="R166" s="4" t="n">
        <f aca="false">SUM(K166:Q166)</f>
        <v>3</v>
      </c>
      <c r="S166" s="5"/>
      <c r="T166" s="3"/>
    </row>
    <row r="167" customFormat="false" ht="13.8" hidden="false" customHeight="false" outlineLevel="0" collapsed="false">
      <c r="A167" s="3" t="s">
        <v>190</v>
      </c>
      <c r="B167" s="3" t="s">
        <v>19</v>
      </c>
      <c r="C167" s="3"/>
      <c r="D167" s="3"/>
      <c r="E167" s="3"/>
      <c r="F167" s="3"/>
      <c r="G167" s="3" t="s">
        <v>19</v>
      </c>
      <c r="H167" s="3"/>
      <c r="I167" s="3"/>
      <c r="J167" s="3" t="s">
        <v>34</v>
      </c>
      <c r="K167" s="4" t="n">
        <f aca="false">COUNTIF($B167:$J167, "NORMAL")</f>
        <v>0</v>
      </c>
      <c r="L167" s="4" t="n">
        <f aca="false">COUNTIF($B167:$J167, "NON_SPECIFIC")</f>
        <v>2</v>
      </c>
      <c r="M167" s="4" t="n">
        <f aca="false">COUNTIF($B167:$J167, "EARLY")</f>
        <v>0</v>
      </c>
      <c r="N167" s="4" t="n">
        <f aca="false">COUNTIF($B167:$J167, "ACTIVE")</f>
        <v>1</v>
      </c>
      <c r="O167" s="4" t="n">
        <f aca="false">COUNTIF($B167:$J167, "LATE")</f>
        <v>0</v>
      </c>
      <c r="P167" s="4" t="n">
        <f aca="false">COUNTIF($B167:$J167, "UNGRADABLE_QUALITY")</f>
        <v>0</v>
      </c>
      <c r="Q167" s="4" t="n">
        <f aca="false">COUNTIF($B167:$J167, "UNGRADABLE_CONDITION")</f>
        <v>0</v>
      </c>
      <c r="R167" s="4" t="n">
        <f aca="false">SUM(K167:Q167)</f>
        <v>3</v>
      </c>
      <c r="S167" s="3"/>
      <c r="T167" s="5"/>
    </row>
    <row r="168" customFormat="false" ht="13.8" hidden="false" customHeight="false" outlineLevel="0" collapsed="false">
      <c r="A168" s="3" t="s">
        <v>191</v>
      </c>
      <c r="B168" s="3" t="s">
        <v>19</v>
      </c>
      <c r="C168" s="3"/>
      <c r="D168" s="3"/>
      <c r="E168" s="3"/>
      <c r="F168" s="3"/>
      <c r="G168" s="3" t="s">
        <v>68</v>
      </c>
      <c r="H168" s="3" t="s">
        <v>19</v>
      </c>
      <c r="I168" s="3"/>
      <c r="J168" s="3"/>
      <c r="K168" s="4" t="n">
        <f aca="false">COUNTIF($B168:$J168, "NORMAL")</f>
        <v>0</v>
      </c>
      <c r="L168" s="4" t="n">
        <f aca="false">COUNTIF($B168:$J168, "NON_SPECIFIC")</f>
        <v>2</v>
      </c>
      <c r="M168" s="4" t="n">
        <f aca="false">COUNTIF($B168:$J168, "EARLY")</f>
        <v>0</v>
      </c>
      <c r="N168" s="4" t="n">
        <f aca="false">COUNTIF($B168:$J168, "ACTIVE")</f>
        <v>0</v>
      </c>
      <c r="O168" s="4" t="n">
        <f aca="false">COUNTIF($B168:$J168, "LATE")</f>
        <v>0</v>
      </c>
      <c r="P168" s="4" t="n">
        <f aca="false">COUNTIF($B168:$J168, "UNGRADABLE_QUALITY")</f>
        <v>0</v>
      </c>
      <c r="Q168" s="4" t="n">
        <f aca="false">COUNTIF($B168:$J168, "UNGRADABLE_CONDITION")</f>
        <v>1</v>
      </c>
      <c r="R168" s="4" t="n">
        <f aca="false">SUM(K168:Q168)</f>
        <v>3</v>
      </c>
      <c r="S168" s="3"/>
      <c r="T168" s="3"/>
    </row>
    <row r="169" customFormat="false" ht="13.8" hidden="false" customHeight="false" outlineLevel="0" collapsed="false">
      <c r="A169" s="3" t="s">
        <v>192</v>
      </c>
      <c r="B169" s="3"/>
      <c r="C169" s="3"/>
      <c r="D169" s="3" t="s">
        <v>24</v>
      </c>
      <c r="E169" s="3"/>
      <c r="F169" s="3" t="s">
        <v>24</v>
      </c>
      <c r="G169" s="3" t="s">
        <v>24</v>
      </c>
      <c r="H169" s="3"/>
      <c r="I169" s="3"/>
      <c r="J169" s="3"/>
      <c r="K169" s="4" t="n">
        <f aca="false">COUNTIF($B169:$J169, "NORMAL")</f>
        <v>0</v>
      </c>
      <c r="L169" s="4" t="n">
        <f aca="false">COUNTIF($B169:$J169, "NON_SPECIFIC")</f>
        <v>0</v>
      </c>
      <c r="M169" s="4" t="n">
        <f aca="false">COUNTIF($B169:$J169, "EARLY")</f>
        <v>0</v>
      </c>
      <c r="N169" s="4" t="n">
        <f aca="false">COUNTIF($B169:$J169, "ACTIVE")</f>
        <v>0</v>
      </c>
      <c r="O169" s="4" t="n">
        <f aca="false">COUNTIF($B169:$J169, "LATE")</f>
        <v>0</v>
      </c>
      <c r="P169" s="4" t="n">
        <f aca="false">COUNTIF($B169:$J169, "UNGRADABLE_QUALITY")</f>
        <v>3</v>
      </c>
      <c r="Q169" s="4" t="n">
        <f aca="false">COUNTIF($B169:$J169, "UNGRADABLE_CONDITION")</f>
        <v>0</v>
      </c>
      <c r="R169" s="4" t="n">
        <f aca="false">SUM(K169:Q169)</f>
        <v>3</v>
      </c>
      <c r="S169" s="3"/>
      <c r="T169" s="3"/>
    </row>
    <row r="170" customFormat="false" ht="13.8" hidden="false" customHeight="false" outlineLevel="0" collapsed="false">
      <c r="A170" s="3" t="s">
        <v>193</v>
      </c>
      <c r="B170" s="3"/>
      <c r="C170" s="3"/>
      <c r="D170" s="3" t="s">
        <v>22</v>
      </c>
      <c r="E170" s="3"/>
      <c r="F170" s="3" t="s">
        <v>22</v>
      </c>
      <c r="G170" s="3"/>
      <c r="H170" s="3"/>
      <c r="I170" s="3"/>
      <c r="J170" s="3" t="s">
        <v>34</v>
      </c>
      <c r="K170" s="4" t="n">
        <f aca="false">COUNTIF($B170:$J170, "NORMAL")</f>
        <v>0</v>
      </c>
      <c r="L170" s="4" t="n">
        <f aca="false">COUNTIF($B170:$J170, "NON_SPECIFIC")</f>
        <v>0</v>
      </c>
      <c r="M170" s="4" t="n">
        <f aca="false">COUNTIF($B170:$J170, "EARLY")</f>
        <v>2</v>
      </c>
      <c r="N170" s="4" t="n">
        <f aca="false">COUNTIF($B170:$J170, "ACTIVE")</f>
        <v>1</v>
      </c>
      <c r="O170" s="4" t="n">
        <f aca="false">COUNTIF($B170:$J170, "LATE")</f>
        <v>0</v>
      </c>
      <c r="P170" s="4" t="n">
        <f aca="false">COUNTIF($B170:$J170, "UNGRADABLE_QUALITY")</f>
        <v>0</v>
      </c>
      <c r="Q170" s="4" t="n">
        <f aca="false">COUNTIF($B170:$J170, "UNGRADABLE_CONDITION")</f>
        <v>0</v>
      </c>
      <c r="R170" s="4" t="n">
        <f aca="false">SUM(K170:Q170)</f>
        <v>3</v>
      </c>
      <c r="S170" s="3"/>
      <c r="T170" s="5"/>
    </row>
    <row r="171" customFormat="false" ht="13.8" hidden="false" customHeight="false" outlineLevel="0" collapsed="false">
      <c r="A171" s="3" t="s">
        <v>194</v>
      </c>
      <c r="B171" s="3" t="s">
        <v>20</v>
      </c>
      <c r="C171" s="3" t="s">
        <v>20</v>
      </c>
      <c r="D171" s="3"/>
      <c r="E171" s="3"/>
      <c r="F171" s="3"/>
      <c r="G171" s="3"/>
      <c r="H171" s="3"/>
      <c r="I171" s="3"/>
      <c r="J171" s="3" t="s">
        <v>20</v>
      </c>
      <c r="K171" s="4" t="n">
        <f aca="false">COUNTIF($B171:$J171, "NORMAL")</f>
        <v>3</v>
      </c>
      <c r="L171" s="4" t="n">
        <f aca="false">COUNTIF($B171:$J171, "NON_SPECIFIC")</f>
        <v>0</v>
      </c>
      <c r="M171" s="4" t="n">
        <f aca="false">COUNTIF($B171:$J171, "EARLY")</f>
        <v>0</v>
      </c>
      <c r="N171" s="4" t="n">
        <f aca="false">COUNTIF($B171:$J171, "ACTIVE")</f>
        <v>0</v>
      </c>
      <c r="O171" s="4" t="n">
        <f aca="false">COUNTIF($B171:$J171, "LATE")</f>
        <v>0</v>
      </c>
      <c r="P171" s="4" t="n">
        <f aca="false">COUNTIF($B171:$J171, "UNGRADABLE_QUALITY")</f>
        <v>0</v>
      </c>
      <c r="Q171" s="4" t="n">
        <f aca="false">COUNTIF($B171:$J171, "UNGRADABLE_CONDITION")</f>
        <v>0</v>
      </c>
      <c r="R171" s="4" t="n">
        <f aca="false">SUM(K171:Q171)</f>
        <v>3</v>
      </c>
      <c r="S171" s="3"/>
      <c r="T171" s="5"/>
    </row>
    <row r="172" customFormat="false" ht="13.8" hidden="false" customHeight="false" outlineLevel="0" collapsed="false">
      <c r="A172" s="3" t="s">
        <v>195</v>
      </c>
      <c r="B172" s="3" t="s">
        <v>19</v>
      </c>
      <c r="C172" s="3"/>
      <c r="D172" s="3"/>
      <c r="E172" s="3"/>
      <c r="F172" s="3"/>
      <c r="G172" s="3" t="s">
        <v>20</v>
      </c>
      <c r="H172" s="3"/>
      <c r="I172" s="3"/>
      <c r="J172" s="3" t="s">
        <v>19</v>
      </c>
      <c r="K172" s="4" t="n">
        <f aca="false">COUNTIF($B172:$J172, "NORMAL")</f>
        <v>1</v>
      </c>
      <c r="L172" s="4" t="n">
        <f aca="false">COUNTIF($B172:$J172, "NON_SPECIFIC")</f>
        <v>2</v>
      </c>
      <c r="M172" s="4" t="n">
        <f aca="false">COUNTIF($B172:$J172, "EARLY")</f>
        <v>0</v>
      </c>
      <c r="N172" s="4" t="n">
        <f aca="false">COUNTIF($B172:$J172, "ACTIVE")</f>
        <v>0</v>
      </c>
      <c r="O172" s="4" t="n">
        <f aca="false">COUNTIF($B172:$J172, "LATE")</f>
        <v>0</v>
      </c>
      <c r="P172" s="4" t="n">
        <f aca="false">COUNTIF($B172:$J172, "UNGRADABLE_QUALITY")</f>
        <v>0</v>
      </c>
      <c r="Q172" s="4" t="n">
        <f aca="false">COUNTIF($B172:$J172, "UNGRADABLE_CONDITION")</f>
        <v>0</v>
      </c>
      <c r="R172" s="4" t="n">
        <f aca="false">SUM(K172:Q172)</f>
        <v>3</v>
      </c>
      <c r="S172" s="3"/>
      <c r="T172" s="5"/>
    </row>
    <row r="173" customFormat="false" ht="13.8" hidden="false" customHeight="false" outlineLevel="0" collapsed="false">
      <c r="A173" s="3" t="s">
        <v>196</v>
      </c>
      <c r="B173" s="3"/>
      <c r="C173" s="3"/>
      <c r="D173" s="3" t="s">
        <v>22</v>
      </c>
      <c r="E173" s="3" t="s">
        <v>19</v>
      </c>
      <c r="F173" s="3"/>
      <c r="G173" s="3"/>
      <c r="H173" s="3" t="s">
        <v>19</v>
      </c>
      <c r="I173" s="3"/>
      <c r="J173" s="3"/>
      <c r="K173" s="4" t="n">
        <f aca="false">COUNTIF($B173:$J173, "NORMAL")</f>
        <v>0</v>
      </c>
      <c r="L173" s="4" t="n">
        <f aca="false">COUNTIF($B173:$J173, "NON_SPECIFIC")</f>
        <v>2</v>
      </c>
      <c r="M173" s="4" t="n">
        <f aca="false">COUNTIF($B173:$J173, "EARLY")</f>
        <v>1</v>
      </c>
      <c r="N173" s="4" t="n">
        <f aca="false">COUNTIF($B173:$J173, "ACTIVE")</f>
        <v>0</v>
      </c>
      <c r="O173" s="4" t="n">
        <f aca="false">COUNTIF($B173:$J173, "LATE")</f>
        <v>0</v>
      </c>
      <c r="P173" s="4" t="n">
        <f aca="false">COUNTIF($B173:$J173, "UNGRADABLE_QUALITY")</f>
        <v>0</v>
      </c>
      <c r="Q173" s="4" t="n">
        <f aca="false">COUNTIF($B173:$J173, "UNGRADABLE_CONDITION")</f>
        <v>0</v>
      </c>
      <c r="R173" s="4" t="n">
        <f aca="false">SUM(K173:Q173)</f>
        <v>3</v>
      </c>
      <c r="S173" s="3"/>
      <c r="T173" s="3"/>
    </row>
    <row r="174" customFormat="false" ht="13.8" hidden="false" customHeight="false" outlineLevel="0" collapsed="false">
      <c r="A174" s="3" t="s">
        <v>197</v>
      </c>
      <c r="B174" s="3" t="s">
        <v>20</v>
      </c>
      <c r="C174" s="3"/>
      <c r="D174" s="3"/>
      <c r="E174" s="3"/>
      <c r="F174" s="3" t="s">
        <v>19</v>
      </c>
      <c r="G174" s="3" t="s">
        <v>20</v>
      </c>
      <c r="H174" s="3"/>
      <c r="I174" s="3"/>
      <c r="J174" s="3"/>
      <c r="K174" s="4" t="n">
        <f aca="false">COUNTIF($B174:$J174, "NORMAL")</f>
        <v>2</v>
      </c>
      <c r="L174" s="4" t="n">
        <f aca="false">COUNTIF($B174:$J174, "NON_SPECIFIC")</f>
        <v>1</v>
      </c>
      <c r="M174" s="4" t="n">
        <f aca="false">COUNTIF($B174:$J174, "EARLY")</f>
        <v>0</v>
      </c>
      <c r="N174" s="4" t="n">
        <f aca="false">COUNTIF($B174:$J174, "ACTIVE")</f>
        <v>0</v>
      </c>
      <c r="O174" s="4" t="n">
        <f aca="false">COUNTIF($B174:$J174, "LATE")</f>
        <v>0</v>
      </c>
      <c r="P174" s="4" t="n">
        <f aca="false">COUNTIF($B174:$J174, "UNGRADABLE_QUALITY")</f>
        <v>0</v>
      </c>
      <c r="Q174" s="4" t="n">
        <f aca="false">COUNTIF($B174:$J174, "UNGRADABLE_CONDITION")</f>
        <v>0</v>
      </c>
      <c r="R174" s="4" t="n">
        <f aca="false">SUM(K174:Q174)</f>
        <v>3</v>
      </c>
      <c r="S174" s="3"/>
      <c r="T174" s="3"/>
    </row>
    <row r="175" customFormat="false" ht="13.8" hidden="false" customHeight="false" outlineLevel="0" collapsed="false">
      <c r="A175" s="3" t="s">
        <v>198</v>
      </c>
      <c r="B175" s="3"/>
      <c r="C175" s="3" t="s">
        <v>34</v>
      </c>
      <c r="D175" s="3"/>
      <c r="E175" s="3"/>
      <c r="F175" s="3"/>
      <c r="G175" s="3"/>
      <c r="H175" s="3" t="s">
        <v>34</v>
      </c>
      <c r="I175" s="3" t="s">
        <v>28</v>
      </c>
      <c r="J175" s="3"/>
      <c r="K175" s="4" t="n">
        <f aca="false">COUNTIF($B175:$J175, "NORMAL")</f>
        <v>0</v>
      </c>
      <c r="L175" s="4" t="n">
        <f aca="false">COUNTIF($B175:$J175, "NON_SPECIFIC")</f>
        <v>0</v>
      </c>
      <c r="M175" s="4" t="n">
        <f aca="false">COUNTIF($B175:$J175, "EARLY")</f>
        <v>0</v>
      </c>
      <c r="N175" s="4" t="n">
        <f aca="false">COUNTIF($B175:$J175, "ACTIVE")</f>
        <v>2</v>
      </c>
      <c r="O175" s="4" t="n">
        <f aca="false">COUNTIF($B175:$J175, "LATE")</f>
        <v>1</v>
      </c>
      <c r="P175" s="4" t="n">
        <f aca="false">COUNTIF($B175:$J175, "UNGRADABLE_QUALITY")</f>
        <v>0</v>
      </c>
      <c r="Q175" s="4" t="n">
        <f aca="false">COUNTIF($B175:$J175, "UNGRADABLE_CONDITION")</f>
        <v>0</v>
      </c>
      <c r="R175" s="4" t="n">
        <f aca="false">SUM(K175:Q175)</f>
        <v>3</v>
      </c>
      <c r="S175" s="5"/>
      <c r="T175" s="3"/>
    </row>
    <row r="176" customFormat="false" ht="13.8" hidden="false" customHeight="false" outlineLevel="0" collapsed="false">
      <c r="A176" s="3" t="s">
        <v>199</v>
      </c>
      <c r="B176" s="3"/>
      <c r="C176" s="3"/>
      <c r="D176" s="3"/>
      <c r="E176" s="3" t="s">
        <v>20</v>
      </c>
      <c r="F176" s="3" t="s">
        <v>19</v>
      </c>
      <c r="G176" s="3"/>
      <c r="H176" s="3" t="s">
        <v>19</v>
      </c>
      <c r="I176" s="3"/>
      <c r="J176" s="3"/>
      <c r="K176" s="4" t="n">
        <f aca="false">COUNTIF($B176:$J176, "NORMAL")</f>
        <v>1</v>
      </c>
      <c r="L176" s="4" t="n">
        <f aca="false">COUNTIF($B176:$J176, "NON_SPECIFIC")</f>
        <v>2</v>
      </c>
      <c r="M176" s="4" t="n">
        <f aca="false">COUNTIF($B176:$J176, "EARLY")</f>
        <v>0</v>
      </c>
      <c r="N176" s="4" t="n">
        <f aca="false">COUNTIF($B176:$J176, "ACTIVE")</f>
        <v>0</v>
      </c>
      <c r="O176" s="4" t="n">
        <f aca="false">COUNTIF($B176:$J176, "LATE")</f>
        <v>0</v>
      </c>
      <c r="P176" s="4" t="n">
        <f aca="false">COUNTIF($B176:$J176, "UNGRADABLE_QUALITY")</f>
        <v>0</v>
      </c>
      <c r="Q176" s="4" t="n">
        <f aca="false">COUNTIF($B176:$J176, "UNGRADABLE_CONDITION")</f>
        <v>0</v>
      </c>
      <c r="R176" s="4" t="n">
        <f aca="false">SUM(K176:Q176)</f>
        <v>3</v>
      </c>
      <c r="S176" s="3"/>
      <c r="T176" s="3"/>
    </row>
    <row r="177" customFormat="false" ht="13.8" hidden="false" customHeight="false" outlineLevel="0" collapsed="false">
      <c r="A177" s="3" t="s">
        <v>200</v>
      </c>
      <c r="B177" s="3" t="s">
        <v>19</v>
      </c>
      <c r="C177" s="3" t="s">
        <v>22</v>
      </c>
      <c r="D177" s="3"/>
      <c r="E177" s="3"/>
      <c r="F177" s="3"/>
      <c r="G177" s="3"/>
      <c r="H177" s="3" t="s">
        <v>19</v>
      </c>
      <c r="I177" s="3"/>
      <c r="J177" s="3"/>
      <c r="K177" s="4" t="n">
        <f aca="false">COUNTIF($B177:$J177, "NORMAL")</f>
        <v>0</v>
      </c>
      <c r="L177" s="4" t="n">
        <f aca="false">COUNTIF($B177:$J177, "NON_SPECIFIC")</f>
        <v>2</v>
      </c>
      <c r="M177" s="4" t="n">
        <f aca="false">COUNTIF($B177:$J177, "EARLY")</f>
        <v>1</v>
      </c>
      <c r="N177" s="4" t="n">
        <f aca="false">COUNTIF($B177:$J177, "ACTIVE")</f>
        <v>0</v>
      </c>
      <c r="O177" s="4" t="n">
        <f aca="false">COUNTIF($B177:$J177, "LATE")</f>
        <v>0</v>
      </c>
      <c r="P177" s="4" t="n">
        <f aca="false">COUNTIF($B177:$J177, "UNGRADABLE_QUALITY")</f>
        <v>0</v>
      </c>
      <c r="Q177" s="4" t="n">
        <f aca="false">COUNTIF($B177:$J177, "UNGRADABLE_CONDITION")</f>
        <v>0</v>
      </c>
      <c r="R177" s="4" t="n">
        <f aca="false">SUM(K177:Q177)</f>
        <v>3</v>
      </c>
      <c r="S177" s="3"/>
      <c r="T177" s="3"/>
    </row>
    <row r="178" customFormat="false" ht="13.8" hidden="false" customHeight="false" outlineLevel="0" collapsed="false">
      <c r="A178" s="3" t="s">
        <v>201</v>
      </c>
      <c r="B178" s="3" t="s">
        <v>22</v>
      </c>
      <c r="C178" s="3"/>
      <c r="D178" s="3"/>
      <c r="E178" s="3" t="s">
        <v>22</v>
      </c>
      <c r="F178" s="3"/>
      <c r="G178" s="3" t="s">
        <v>22</v>
      </c>
      <c r="H178" s="3"/>
      <c r="I178" s="3"/>
      <c r="J178" s="3"/>
      <c r="K178" s="4" t="n">
        <f aca="false">COUNTIF($B178:$J178, "NORMAL")</f>
        <v>0</v>
      </c>
      <c r="L178" s="4" t="n">
        <f aca="false">COUNTIF($B178:$J178, "NON_SPECIFIC")</f>
        <v>0</v>
      </c>
      <c r="M178" s="4" t="n">
        <f aca="false">COUNTIF($B178:$J178, "EARLY")</f>
        <v>3</v>
      </c>
      <c r="N178" s="4" t="n">
        <f aca="false">COUNTIF($B178:$J178, "ACTIVE")</f>
        <v>0</v>
      </c>
      <c r="O178" s="4" t="n">
        <f aca="false">COUNTIF($B178:$J178, "LATE")</f>
        <v>0</v>
      </c>
      <c r="P178" s="4" t="n">
        <f aca="false">COUNTIF($B178:$J178, "UNGRADABLE_QUALITY")</f>
        <v>0</v>
      </c>
      <c r="Q178" s="4" t="n">
        <f aca="false">COUNTIF($B178:$J178, "UNGRADABLE_CONDITION")</f>
        <v>0</v>
      </c>
      <c r="R178" s="4" t="n">
        <f aca="false">SUM(K178:Q178)</f>
        <v>3</v>
      </c>
      <c r="S178" s="3"/>
      <c r="T178" s="3"/>
    </row>
    <row r="179" customFormat="false" ht="13.8" hidden="false" customHeight="false" outlineLevel="0" collapsed="false">
      <c r="A179" s="3" t="s">
        <v>202</v>
      </c>
      <c r="B179" s="3" t="s">
        <v>22</v>
      </c>
      <c r="C179" s="3"/>
      <c r="D179" s="3" t="s">
        <v>19</v>
      </c>
      <c r="E179" s="3" t="s">
        <v>19</v>
      </c>
      <c r="F179" s="3"/>
      <c r="G179" s="3"/>
      <c r="H179" s="3"/>
      <c r="I179" s="3"/>
      <c r="J179" s="3"/>
      <c r="K179" s="4" t="n">
        <f aca="false">COUNTIF($B179:$J179, "NORMAL")</f>
        <v>0</v>
      </c>
      <c r="L179" s="4" t="n">
        <f aca="false">COUNTIF($B179:$J179, "NON_SPECIFIC")</f>
        <v>2</v>
      </c>
      <c r="M179" s="4" t="n">
        <f aca="false">COUNTIF($B179:$J179, "EARLY")</f>
        <v>1</v>
      </c>
      <c r="N179" s="4" t="n">
        <f aca="false">COUNTIF($B179:$J179, "ACTIVE")</f>
        <v>0</v>
      </c>
      <c r="O179" s="4" t="n">
        <f aca="false">COUNTIF($B179:$J179, "LATE")</f>
        <v>0</v>
      </c>
      <c r="P179" s="4" t="n">
        <f aca="false">COUNTIF($B179:$J179, "UNGRADABLE_QUALITY")</f>
        <v>0</v>
      </c>
      <c r="Q179" s="4" t="n">
        <f aca="false">COUNTIF($B179:$J179, "UNGRADABLE_CONDITION")</f>
        <v>0</v>
      </c>
      <c r="R179" s="4" t="n">
        <f aca="false">SUM(K179:Q179)</f>
        <v>3</v>
      </c>
      <c r="S179" s="3"/>
      <c r="T179" s="3"/>
    </row>
    <row r="180" customFormat="false" ht="13.8" hidden="false" customHeight="false" outlineLevel="0" collapsed="false">
      <c r="A180" s="3" t="s">
        <v>203</v>
      </c>
      <c r="B180" s="3" t="s">
        <v>19</v>
      </c>
      <c r="C180" s="3"/>
      <c r="D180" s="3"/>
      <c r="E180" s="3"/>
      <c r="F180" s="3"/>
      <c r="G180" s="3" t="s">
        <v>20</v>
      </c>
      <c r="H180" s="3"/>
      <c r="I180" s="3" t="s">
        <v>19</v>
      </c>
      <c r="J180" s="3"/>
      <c r="K180" s="4" t="n">
        <f aca="false">COUNTIF($B180:$J180, "NORMAL")</f>
        <v>1</v>
      </c>
      <c r="L180" s="4" t="n">
        <f aca="false">COUNTIF($B180:$J180, "NON_SPECIFIC")</f>
        <v>2</v>
      </c>
      <c r="M180" s="4" t="n">
        <f aca="false">COUNTIF($B180:$J180, "EARLY")</f>
        <v>0</v>
      </c>
      <c r="N180" s="4" t="n">
        <f aca="false">COUNTIF($B180:$J180, "ACTIVE")</f>
        <v>0</v>
      </c>
      <c r="O180" s="4" t="n">
        <f aca="false">COUNTIF($B180:$J180, "LATE")</f>
        <v>0</v>
      </c>
      <c r="P180" s="4" t="n">
        <f aca="false">COUNTIF($B180:$J180, "UNGRADABLE_QUALITY")</f>
        <v>0</v>
      </c>
      <c r="Q180" s="4" t="n">
        <f aca="false">COUNTIF($B180:$J180, "UNGRADABLE_CONDITION")</f>
        <v>0</v>
      </c>
      <c r="R180" s="4" t="n">
        <f aca="false">SUM(K180:Q180)</f>
        <v>3</v>
      </c>
      <c r="S180" s="5"/>
      <c r="T180" s="3"/>
    </row>
    <row r="181" customFormat="false" ht="13.8" hidden="false" customHeight="false" outlineLevel="0" collapsed="false">
      <c r="A181" s="3" t="s">
        <v>204</v>
      </c>
      <c r="B181" s="3" t="s">
        <v>19</v>
      </c>
      <c r="C181" s="3"/>
      <c r="D181" s="3" t="s">
        <v>19</v>
      </c>
      <c r="E181" s="3" t="s">
        <v>20</v>
      </c>
      <c r="F181" s="3"/>
      <c r="G181" s="3"/>
      <c r="H181" s="3"/>
      <c r="I181" s="3"/>
      <c r="J181" s="3"/>
      <c r="K181" s="4" t="n">
        <f aca="false">COUNTIF($B181:$J181, "NORMAL")</f>
        <v>1</v>
      </c>
      <c r="L181" s="4" t="n">
        <f aca="false">COUNTIF($B181:$J181, "NON_SPECIFIC")</f>
        <v>2</v>
      </c>
      <c r="M181" s="4" t="n">
        <f aca="false">COUNTIF($B181:$J181, "EARLY")</f>
        <v>0</v>
      </c>
      <c r="N181" s="4" t="n">
        <f aca="false">COUNTIF($B181:$J181, "ACTIVE")</f>
        <v>0</v>
      </c>
      <c r="O181" s="4" t="n">
        <f aca="false">COUNTIF($B181:$J181, "LATE")</f>
        <v>0</v>
      </c>
      <c r="P181" s="4" t="n">
        <f aca="false">COUNTIF($B181:$J181, "UNGRADABLE_QUALITY")</f>
        <v>0</v>
      </c>
      <c r="Q181" s="4" t="n">
        <f aca="false">COUNTIF($B181:$J181, "UNGRADABLE_CONDITION")</f>
        <v>0</v>
      </c>
      <c r="R181" s="4" t="n">
        <f aca="false">SUM(K181:Q181)</f>
        <v>3</v>
      </c>
      <c r="S181" s="3"/>
      <c r="T181" s="3"/>
    </row>
    <row r="182" customFormat="false" ht="13.8" hidden="false" customHeight="false" outlineLevel="0" collapsed="false">
      <c r="A182" s="3" t="s">
        <v>205</v>
      </c>
      <c r="B182" s="3" t="s">
        <v>22</v>
      </c>
      <c r="C182" s="3"/>
      <c r="D182" s="3"/>
      <c r="E182" s="3"/>
      <c r="F182" s="3" t="s">
        <v>22</v>
      </c>
      <c r="G182" s="3"/>
      <c r="H182" s="3"/>
      <c r="I182" s="3"/>
      <c r="J182" s="3" t="s">
        <v>22</v>
      </c>
      <c r="K182" s="4" t="n">
        <f aca="false">COUNTIF($B182:$J182, "NORMAL")</f>
        <v>0</v>
      </c>
      <c r="L182" s="4" t="n">
        <f aca="false">COUNTIF($B182:$J182, "NON_SPECIFIC")</f>
        <v>0</v>
      </c>
      <c r="M182" s="4" t="n">
        <f aca="false">COUNTIF($B182:$J182, "EARLY")</f>
        <v>3</v>
      </c>
      <c r="N182" s="4" t="n">
        <f aca="false">COUNTIF($B182:$J182, "ACTIVE")</f>
        <v>0</v>
      </c>
      <c r="O182" s="4" t="n">
        <f aca="false">COUNTIF($B182:$J182, "LATE")</f>
        <v>0</v>
      </c>
      <c r="P182" s="4" t="n">
        <f aca="false">COUNTIF($B182:$J182, "UNGRADABLE_QUALITY")</f>
        <v>0</v>
      </c>
      <c r="Q182" s="4" t="n">
        <f aca="false">COUNTIF($B182:$J182, "UNGRADABLE_CONDITION")</f>
        <v>0</v>
      </c>
      <c r="R182" s="4" t="n">
        <f aca="false">SUM(K182:Q182)</f>
        <v>3</v>
      </c>
      <c r="S182" s="3"/>
      <c r="T182" s="5"/>
    </row>
    <row r="183" customFormat="false" ht="13.8" hidden="false" customHeight="false" outlineLevel="0" collapsed="false">
      <c r="A183" s="3" t="s">
        <v>206</v>
      </c>
      <c r="B183" s="3"/>
      <c r="C183" s="3" t="s">
        <v>19</v>
      </c>
      <c r="D183" s="3" t="s">
        <v>19</v>
      </c>
      <c r="E183" s="3" t="s">
        <v>20</v>
      </c>
      <c r="F183" s="3"/>
      <c r="G183" s="3" t="s">
        <v>20</v>
      </c>
      <c r="H183" s="3"/>
      <c r="I183" s="3"/>
      <c r="J183" s="3"/>
      <c r="K183" s="4" t="n">
        <f aca="false">COUNTIF($B183:$J183, "NORMAL")</f>
        <v>2</v>
      </c>
      <c r="L183" s="4" t="n">
        <f aca="false">COUNTIF($B183:$J183, "NON_SPECIFIC")</f>
        <v>2</v>
      </c>
      <c r="M183" s="4" t="n">
        <f aca="false">COUNTIF($B183:$J183, "EARLY")</f>
        <v>0</v>
      </c>
      <c r="N183" s="4" t="n">
        <f aca="false">COUNTIF($B183:$J183, "ACTIVE")</f>
        <v>0</v>
      </c>
      <c r="O183" s="4" t="n">
        <f aca="false">COUNTIF($B183:$J183, "LATE")</f>
        <v>0</v>
      </c>
      <c r="P183" s="4" t="n">
        <f aca="false">COUNTIF($B183:$J183, "UNGRADABLE_QUALITY")</f>
        <v>0</v>
      </c>
      <c r="Q183" s="4" t="n">
        <f aca="false">COUNTIF($B183:$J183, "UNGRADABLE_CONDITION")</f>
        <v>0</v>
      </c>
      <c r="R183" s="4" t="n">
        <f aca="false">SUM(K183:Q183)</f>
        <v>4</v>
      </c>
      <c r="S183" s="3"/>
      <c r="T183" s="3"/>
    </row>
    <row r="184" customFormat="false" ht="13.8" hidden="false" customHeight="false" outlineLevel="0" collapsed="false">
      <c r="A184" s="3" t="s">
        <v>207</v>
      </c>
      <c r="B184" s="3" t="s">
        <v>19</v>
      </c>
      <c r="C184" s="3"/>
      <c r="D184" s="3"/>
      <c r="E184" s="3"/>
      <c r="F184" s="3"/>
      <c r="G184" s="3" t="s">
        <v>20</v>
      </c>
      <c r="H184" s="3"/>
      <c r="I184" s="3" t="s">
        <v>19</v>
      </c>
      <c r="J184" s="3"/>
      <c r="K184" s="4" t="n">
        <f aca="false">COUNTIF($B184:$J184, "NORMAL")</f>
        <v>1</v>
      </c>
      <c r="L184" s="4" t="n">
        <f aca="false">COUNTIF($B184:$J184, "NON_SPECIFIC")</f>
        <v>2</v>
      </c>
      <c r="M184" s="4" t="n">
        <f aca="false">COUNTIF($B184:$J184, "EARLY")</f>
        <v>0</v>
      </c>
      <c r="N184" s="4" t="n">
        <f aca="false">COUNTIF($B184:$J184, "ACTIVE")</f>
        <v>0</v>
      </c>
      <c r="O184" s="4" t="n">
        <f aca="false">COUNTIF($B184:$J184, "LATE")</f>
        <v>0</v>
      </c>
      <c r="P184" s="4" t="n">
        <f aca="false">COUNTIF($B184:$J184, "UNGRADABLE_QUALITY")</f>
        <v>0</v>
      </c>
      <c r="Q184" s="4" t="n">
        <f aca="false">COUNTIF($B184:$J184, "UNGRADABLE_CONDITION")</f>
        <v>0</v>
      </c>
      <c r="R184" s="4" t="n">
        <f aca="false">SUM(K184:Q184)</f>
        <v>3</v>
      </c>
      <c r="S184" s="5"/>
      <c r="T184" s="3"/>
    </row>
    <row r="185" customFormat="false" ht="13.8" hidden="false" customHeight="false" outlineLevel="0" collapsed="false">
      <c r="A185" s="3" t="s">
        <v>208</v>
      </c>
      <c r="B185" s="3"/>
      <c r="C185" s="3" t="s">
        <v>20</v>
      </c>
      <c r="D185" s="3"/>
      <c r="E185" s="3" t="s">
        <v>20</v>
      </c>
      <c r="F185" s="3"/>
      <c r="G185" s="3"/>
      <c r="H185" s="3"/>
      <c r="I185" s="3"/>
      <c r="J185" s="3" t="s">
        <v>20</v>
      </c>
      <c r="K185" s="4" t="n">
        <f aca="false">COUNTIF($B185:$J185, "NORMAL")</f>
        <v>3</v>
      </c>
      <c r="L185" s="4" t="n">
        <f aca="false">COUNTIF($B185:$J185, "NON_SPECIFIC")</f>
        <v>0</v>
      </c>
      <c r="M185" s="4" t="n">
        <f aca="false">COUNTIF($B185:$J185, "EARLY")</f>
        <v>0</v>
      </c>
      <c r="N185" s="4" t="n">
        <f aca="false">COUNTIF($B185:$J185, "ACTIVE")</f>
        <v>0</v>
      </c>
      <c r="O185" s="4" t="n">
        <f aca="false">COUNTIF($B185:$J185, "LATE")</f>
        <v>0</v>
      </c>
      <c r="P185" s="4" t="n">
        <f aca="false">COUNTIF($B185:$J185, "UNGRADABLE_QUALITY")</f>
        <v>0</v>
      </c>
      <c r="Q185" s="4" t="n">
        <f aca="false">COUNTIF($B185:$J185, "UNGRADABLE_CONDITION")</f>
        <v>0</v>
      </c>
      <c r="R185" s="4" t="n">
        <f aca="false">SUM(K185:Q185)</f>
        <v>3</v>
      </c>
      <c r="S185" s="3"/>
      <c r="T185" s="5"/>
    </row>
    <row r="186" customFormat="false" ht="13.8" hidden="false" customHeight="false" outlineLevel="0" collapsed="false">
      <c r="A186" s="3" t="s">
        <v>209</v>
      </c>
      <c r="B186" s="3"/>
      <c r="C186" s="3"/>
      <c r="D186" s="3"/>
      <c r="E186" s="3" t="s">
        <v>22</v>
      </c>
      <c r="F186" s="3"/>
      <c r="G186" s="3"/>
      <c r="H186" s="3"/>
      <c r="I186" s="3" t="s">
        <v>22</v>
      </c>
      <c r="J186" s="3" t="s">
        <v>34</v>
      </c>
      <c r="K186" s="4" t="n">
        <f aca="false">COUNTIF($B186:$J186, "NORMAL")</f>
        <v>0</v>
      </c>
      <c r="L186" s="4" t="n">
        <f aca="false">COUNTIF($B186:$J186, "NON_SPECIFIC")</f>
        <v>0</v>
      </c>
      <c r="M186" s="4" t="n">
        <f aca="false">COUNTIF($B186:$J186, "EARLY")</f>
        <v>2</v>
      </c>
      <c r="N186" s="4" t="n">
        <f aca="false">COUNTIF($B186:$J186, "ACTIVE")</f>
        <v>1</v>
      </c>
      <c r="O186" s="4" t="n">
        <f aca="false">COUNTIF($B186:$J186, "LATE")</f>
        <v>0</v>
      </c>
      <c r="P186" s="4" t="n">
        <f aca="false">COUNTIF($B186:$J186, "UNGRADABLE_QUALITY")</f>
        <v>0</v>
      </c>
      <c r="Q186" s="4" t="n">
        <f aca="false">COUNTIF($B186:$J186, "UNGRADABLE_CONDITION")</f>
        <v>0</v>
      </c>
      <c r="R186" s="4" t="n">
        <f aca="false">SUM(K186:Q186)</f>
        <v>3</v>
      </c>
      <c r="S186" s="5"/>
      <c r="T186" s="5"/>
    </row>
    <row r="187" customFormat="false" ht="13.8" hidden="false" customHeight="false" outlineLevel="0" collapsed="false">
      <c r="A187" s="3" t="s">
        <v>210</v>
      </c>
      <c r="B187" s="3" t="s">
        <v>22</v>
      </c>
      <c r="C187" s="3"/>
      <c r="D187" s="3"/>
      <c r="E187" s="3"/>
      <c r="F187" s="3"/>
      <c r="G187" s="3" t="s">
        <v>22</v>
      </c>
      <c r="H187" s="3" t="s">
        <v>34</v>
      </c>
      <c r="I187" s="3"/>
      <c r="J187" s="3"/>
      <c r="K187" s="4" t="n">
        <f aca="false">COUNTIF($B187:$J187, "NORMAL")</f>
        <v>0</v>
      </c>
      <c r="L187" s="4" t="n">
        <f aca="false">COUNTIF($B187:$J187, "NON_SPECIFIC")</f>
        <v>0</v>
      </c>
      <c r="M187" s="4" t="n">
        <f aca="false">COUNTIF($B187:$J187, "EARLY")</f>
        <v>2</v>
      </c>
      <c r="N187" s="4" t="n">
        <f aca="false">COUNTIF($B187:$J187, "ACTIVE")</f>
        <v>1</v>
      </c>
      <c r="O187" s="4" t="n">
        <f aca="false">COUNTIF($B187:$J187, "LATE")</f>
        <v>0</v>
      </c>
      <c r="P187" s="4" t="n">
        <f aca="false">COUNTIF($B187:$J187, "UNGRADABLE_QUALITY")</f>
        <v>0</v>
      </c>
      <c r="Q187" s="4" t="n">
        <f aca="false">COUNTIF($B187:$J187, "UNGRADABLE_CONDITION")</f>
        <v>0</v>
      </c>
      <c r="R187" s="4" t="n">
        <f aca="false">SUM(K187:Q187)</f>
        <v>3</v>
      </c>
      <c r="S187" s="3"/>
      <c r="T187" s="3"/>
    </row>
    <row r="188" customFormat="false" ht="13.8" hidden="false" customHeight="false" outlineLevel="0" collapsed="false">
      <c r="A188" s="3" t="s">
        <v>211</v>
      </c>
      <c r="B188" s="3" t="s">
        <v>34</v>
      </c>
      <c r="C188" s="3"/>
      <c r="D188" s="3" t="s">
        <v>28</v>
      </c>
      <c r="E188" s="3"/>
      <c r="F188" s="3"/>
      <c r="G188" s="3"/>
      <c r="H188" s="3"/>
      <c r="I188" s="3" t="s">
        <v>34</v>
      </c>
      <c r="J188" s="3"/>
      <c r="K188" s="4" t="n">
        <f aca="false">COUNTIF($B188:$J188, "NORMAL")</f>
        <v>0</v>
      </c>
      <c r="L188" s="4" t="n">
        <f aca="false">COUNTIF($B188:$J188, "NON_SPECIFIC")</f>
        <v>0</v>
      </c>
      <c r="M188" s="4" t="n">
        <f aca="false">COUNTIF($B188:$J188, "EARLY")</f>
        <v>0</v>
      </c>
      <c r="N188" s="4" t="n">
        <f aca="false">COUNTIF($B188:$J188, "ACTIVE")</f>
        <v>2</v>
      </c>
      <c r="O188" s="4" t="n">
        <f aca="false">COUNTIF($B188:$J188, "LATE")</f>
        <v>1</v>
      </c>
      <c r="P188" s="4" t="n">
        <f aca="false">COUNTIF($B188:$J188, "UNGRADABLE_QUALITY")</f>
        <v>0</v>
      </c>
      <c r="Q188" s="4" t="n">
        <f aca="false">COUNTIF($B188:$J188, "UNGRADABLE_CONDITION")</f>
        <v>0</v>
      </c>
      <c r="R188" s="4" t="n">
        <f aca="false">SUM(K188:Q188)</f>
        <v>3</v>
      </c>
      <c r="S188" s="5"/>
      <c r="T188" s="3"/>
    </row>
    <row r="189" customFormat="false" ht="13.8" hidden="false" customHeight="false" outlineLevel="0" collapsed="false">
      <c r="A189" s="3" t="s">
        <v>212</v>
      </c>
      <c r="B189" s="3"/>
      <c r="C189" s="3" t="s">
        <v>28</v>
      </c>
      <c r="D189" s="3"/>
      <c r="E189" s="3"/>
      <c r="F189" s="3" t="s">
        <v>28</v>
      </c>
      <c r="G189" s="3"/>
      <c r="H189" s="3"/>
      <c r="I189" s="3" t="s">
        <v>28</v>
      </c>
      <c r="J189" s="3"/>
      <c r="K189" s="4" t="n">
        <f aca="false">COUNTIF($B189:$J189, "NORMAL")</f>
        <v>0</v>
      </c>
      <c r="L189" s="4" t="n">
        <f aca="false">COUNTIF($B189:$J189, "NON_SPECIFIC")</f>
        <v>0</v>
      </c>
      <c r="M189" s="4" t="n">
        <f aca="false">COUNTIF($B189:$J189, "EARLY")</f>
        <v>0</v>
      </c>
      <c r="N189" s="4" t="n">
        <f aca="false">COUNTIF($B189:$J189, "ACTIVE")</f>
        <v>0</v>
      </c>
      <c r="O189" s="4" t="n">
        <f aca="false">COUNTIF($B189:$J189, "LATE")</f>
        <v>3</v>
      </c>
      <c r="P189" s="4" t="n">
        <f aca="false">COUNTIF($B189:$J189, "UNGRADABLE_QUALITY")</f>
        <v>0</v>
      </c>
      <c r="Q189" s="4" t="n">
        <f aca="false">COUNTIF($B189:$J189, "UNGRADABLE_CONDITION")</f>
        <v>0</v>
      </c>
      <c r="R189" s="4" t="n">
        <f aca="false">SUM(K189:Q189)</f>
        <v>3</v>
      </c>
      <c r="S189" s="5"/>
      <c r="T189" s="3"/>
    </row>
    <row r="190" customFormat="false" ht="13.8" hidden="false" customHeight="false" outlineLevel="0" collapsed="false">
      <c r="A190" s="3" t="s">
        <v>213</v>
      </c>
      <c r="B190" s="3"/>
      <c r="C190" s="3"/>
      <c r="D190" s="3" t="s">
        <v>19</v>
      </c>
      <c r="E190" s="3" t="s">
        <v>20</v>
      </c>
      <c r="F190" s="3" t="s">
        <v>19</v>
      </c>
      <c r="G190" s="3"/>
      <c r="H190" s="3"/>
      <c r="I190" s="3"/>
      <c r="J190" s="3"/>
      <c r="K190" s="4" t="n">
        <f aca="false">COUNTIF($B190:$J190, "NORMAL")</f>
        <v>1</v>
      </c>
      <c r="L190" s="4" t="n">
        <f aca="false">COUNTIF($B190:$J190, "NON_SPECIFIC")</f>
        <v>2</v>
      </c>
      <c r="M190" s="4" t="n">
        <f aca="false">COUNTIF($B190:$J190, "EARLY")</f>
        <v>0</v>
      </c>
      <c r="N190" s="4" t="n">
        <f aca="false">COUNTIF($B190:$J190, "ACTIVE")</f>
        <v>0</v>
      </c>
      <c r="O190" s="4" t="n">
        <f aca="false">COUNTIF($B190:$J190, "LATE")</f>
        <v>0</v>
      </c>
      <c r="P190" s="4" t="n">
        <f aca="false">COUNTIF($B190:$J190, "UNGRADABLE_QUALITY")</f>
        <v>0</v>
      </c>
      <c r="Q190" s="4" t="n">
        <f aca="false">COUNTIF($B190:$J190, "UNGRADABLE_CONDITION")</f>
        <v>0</v>
      </c>
      <c r="R190" s="4" t="n">
        <f aca="false">SUM(K190:Q190)</f>
        <v>3</v>
      </c>
      <c r="S190" s="3"/>
      <c r="T190" s="3"/>
    </row>
    <row r="191" customFormat="false" ht="13.8" hidden="false" customHeight="false" outlineLevel="0" collapsed="false">
      <c r="A191" s="3" t="s">
        <v>214</v>
      </c>
      <c r="B191" s="3"/>
      <c r="C191" s="3" t="s">
        <v>20</v>
      </c>
      <c r="D191" s="3"/>
      <c r="E191" s="3"/>
      <c r="F191" s="3" t="s">
        <v>20</v>
      </c>
      <c r="G191" s="3"/>
      <c r="H191" s="3"/>
      <c r="I191" s="3"/>
      <c r="J191" s="3" t="s">
        <v>34</v>
      </c>
      <c r="K191" s="4" t="n">
        <f aca="false">COUNTIF($B191:$J191, "NORMAL")</f>
        <v>2</v>
      </c>
      <c r="L191" s="4" t="n">
        <f aca="false">COUNTIF($B191:$J191, "NON_SPECIFIC")</f>
        <v>0</v>
      </c>
      <c r="M191" s="4" t="n">
        <f aca="false">COUNTIF($B191:$J191, "EARLY")</f>
        <v>0</v>
      </c>
      <c r="N191" s="4" t="n">
        <f aca="false">COUNTIF($B191:$J191, "ACTIVE")</f>
        <v>1</v>
      </c>
      <c r="O191" s="4" t="n">
        <f aca="false">COUNTIF($B191:$J191, "LATE")</f>
        <v>0</v>
      </c>
      <c r="P191" s="4" t="n">
        <f aca="false">COUNTIF($B191:$J191, "UNGRADABLE_QUALITY")</f>
        <v>0</v>
      </c>
      <c r="Q191" s="4" t="n">
        <f aca="false">COUNTIF($B191:$J191, "UNGRADABLE_CONDITION")</f>
        <v>0</v>
      </c>
      <c r="R191" s="4" t="n">
        <f aca="false">SUM(K191:Q191)</f>
        <v>3</v>
      </c>
      <c r="S191" s="3"/>
      <c r="T191" s="5"/>
    </row>
    <row r="192" customFormat="false" ht="13.8" hidden="false" customHeight="false" outlineLevel="0" collapsed="false">
      <c r="A192" s="3" t="s">
        <v>215</v>
      </c>
      <c r="B192" s="3"/>
      <c r="C192" s="3" t="s">
        <v>19</v>
      </c>
      <c r="D192" s="3"/>
      <c r="E192" s="3"/>
      <c r="F192" s="3"/>
      <c r="G192" s="3" t="s">
        <v>20</v>
      </c>
      <c r="H192" s="3" t="s">
        <v>19</v>
      </c>
      <c r="I192" s="3"/>
      <c r="J192" s="3"/>
      <c r="K192" s="4" t="n">
        <f aca="false">COUNTIF($B192:$J192, "NORMAL")</f>
        <v>1</v>
      </c>
      <c r="L192" s="4" t="n">
        <f aca="false">COUNTIF($B192:$J192, "NON_SPECIFIC")</f>
        <v>2</v>
      </c>
      <c r="M192" s="4" t="n">
        <f aca="false">COUNTIF($B192:$J192, "EARLY")</f>
        <v>0</v>
      </c>
      <c r="N192" s="4" t="n">
        <f aca="false">COUNTIF($B192:$J192, "ACTIVE")</f>
        <v>0</v>
      </c>
      <c r="O192" s="4" t="n">
        <f aca="false">COUNTIF($B192:$J192, "LATE")</f>
        <v>0</v>
      </c>
      <c r="P192" s="4" t="n">
        <f aca="false">COUNTIF($B192:$J192, "UNGRADABLE_QUALITY")</f>
        <v>0</v>
      </c>
      <c r="Q192" s="4" t="n">
        <f aca="false">COUNTIF($B192:$J192, "UNGRADABLE_CONDITION")</f>
        <v>0</v>
      </c>
      <c r="R192" s="4" t="n">
        <f aca="false">SUM(K192:Q192)</f>
        <v>3</v>
      </c>
      <c r="S192" s="3"/>
      <c r="T192" s="3"/>
    </row>
    <row r="193" customFormat="false" ht="13.8" hidden="false" customHeight="false" outlineLevel="0" collapsed="false">
      <c r="A193" s="3" t="s">
        <v>216</v>
      </c>
      <c r="B193" s="3" t="s">
        <v>19</v>
      </c>
      <c r="C193" s="3"/>
      <c r="D193" s="3" t="s">
        <v>19</v>
      </c>
      <c r="E193" s="3"/>
      <c r="F193" s="3" t="s">
        <v>20</v>
      </c>
      <c r="G193" s="3"/>
      <c r="H193" s="3"/>
      <c r="I193" s="3"/>
      <c r="J193" s="3"/>
      <c r="K193" s="4" t="n">
        <f aca="false">COUNTIF($B193:$J193, "NORMAL")</f>
        <v>1</v>
      </c>
      <c r="L193" s="4" t="n">
        <f aca="false">COUNTIF($B193:$J193, "NON_SPECIFIC")</f>
        <v>2</v>
      </c>
      <c r="M193" s="4" t="n">
        <f aca="false">COUNTIF($B193:$J193, "EARLY")</f>
        <v>0</v>
      </c>
      <c r="N193" s="4" t="n">
        <f aca="false">COUNTIF($B193:$J193, "ACTIVE")</f>
        <v>0</v>
      </c>
      <c r="O193" s="4" t="n">
        <f aca="false">COUNTIF($B193:$J193, "LATE")</f>
        <v>0</v>
      </c>
      <c r="P193" s="4" t="n">
        <f aca="false">COUNTIF($B193:$J193, "UNGRADABLE_QUALITY")</f>
        <v>0</v>
      </c>
      <c r="Q193" s="4" t="n">
        <f aca="false">COUNTIF($B193:$J193, "UNGRADABLE_CONDITION")</f>
        <v>0</v>
      </c>
      <c r="R193" s="4" t="n">
        <f aca="false">SUM(K193:Q193)</f>
        <v>3</v>
      </c>
      <c r="S193" s="3"/>
      <c r="T193" s="3"/>
    </row>
    <row r="194" customFormat="false" ht="13.8" hidden="false" customHeight="false" outlineLevel="0" collapsed="false">
      <c r="A194" s="3" t="s">
        <v>217</v>
      </c>
      <c r="B194" s="3" t="s">
        <v>20</v>
      </c>
      <c r="C194" s="3"/>
      <c r="D194" s="3"/>
      <c r="E194" s="3" t="s">
        <v>20</v>
      </c>
      <c r="F194" s="3"/>
      <c r="G194" s="3" t="s">
        <v>20</v>
      </c>
      <c r="H194" s="3"/>
      <c r="I194" s="3"/>
      <c r="J194" s="3"/>
      <c r="K194" s="4" t="n">
        <f aca="false">COUNTIF($B194:$J194, "NORMAL")</f>
        <v>3</v>
      </c>
      <c r="L194" s="4" t="n">
        <f aca="false">COUNTIF($B194:$J194, "NON_SPECIFIC")</f>
        <v>0</v>
      </c>
      <c r="M194" s="4" t="n">
        <f aca="false">COUNTIF($B194:$J194, "EARLY")</f>
        <v>0</v>
      </c>
      <c r="N194" s="4" t="n">
        <f aca="false">COUNTIF($B194:$J194, "ACTIVE")</f>
        <v>0</v>
      </c>
      <c r="O194" s="4" t="n">
        <f aca="false">COUNTIF($B194:$J194, "LATE")</f>
        <v>0</v>
      </c>
      <c r="P194" s="4" t="n">
        <f aca="false">COUNTIF($B194:$J194, "UNGRADABLE_QUALITY")</f>
        <v>0</v>
      </c>
      <c r="Q194" s="4" t="n">
        <f aca="false">COUNTIF($B194:$J194, "UNGRADABLE_CONDITION")</f>
        <v>0</v>
      </c>
      <c r="R194" s="4" t="n">
        <f aca="false">SUM(K194:Q194)</f>
        <v>3</v>
      </c>
      <c r="S194" s="3"/>
      <c r="T194" s="3"/>
    </row>
    <row r="195" customFormat="false" ht="13.8" hidden="false" customHeight="false" outlineLevel="0" collapsed="false">
      <c r="A195" s="3" t="s">
        <v>218</v>
      </c>
      <c r="B195" s="3" t="s">
        <v>34</v>
      </c>
      <c r="C195" s="3"/>
      <c r="D195" s="3"/>
      <c r="E195" s="3" t="s">
        <v>34</v>
      </c>
      <c r="F195" s="3"/>
      <c r="G195" s="3" t="s">
        <v>68</v>
      </c>
      <c r="H195" s="3" t="s">
        <v>22</v>
      </c>
      <c r="I195" s="3"/>
      <c r="J195" s="3"/>
      <c r="K195" s="4" t="n">
        <f aca="false">COUNTIF($B195:$J195, "NORMAL")</f>
        <v>0</v>
      </c>
      <c r="L195" s="4" t="n">
        <f aca="false">COUNTIF($B195:$J195, "NON_SPECIFIC")</f>
        <v>0</v>
      </c>
      <c r="M195" s="4" t="n">
        <f aca="false">COUNTIF($B195:$J195, "EARLY")</f>
        <v>1</v>
      </c>
      <c r="N195" s="4" t="n">
        <f aca="false">COUNTIF($B195:$J195, "ACTIVE")</f>
        <v>2</v>
      </c>
      <c r="O195" s="4" t="n">
        <f aca="false">COUNTIF($B195:$J195, "LATE")</f>
        <v>0</v>
      </c>
      <c r="P195" s="4" t="n">
        <f aca="false">COUNTIF($B195:$J195, "UNGRADABLE_QUALITY")</f>
        <v>0</v>
      </c>
      <c r="Q195" s="4" t="n">
        <f aca="false">COUNTIF($B195:$J195, "UNGRADABLE_CONDITION")</f>
        <v>1</v>
      </c>
      <c r="R195" s="4" t="n">
        <f aca="false">SUM(K195:Q195)</f>
        <v>4</v>
      </c>
      <c r="S195" s="3"/>
      <c r="T195" s="3"/>
    </row>
    <row r="196" customFormat="false" ht="13.8" hidden="false" customHeight="false" outlineLevel="0" collapsed="false">
      <c r="A196" s="3" t="s">
        <v>219</v>
      </c>
      <c r="B196" s="3"/>
      <c r="C196" s="3"/>
      <c r="D196" s="3"/>
      <c r="E196" s="3"/>
      <c r="F196" s="3"/>
      <c r="G196" s="3"/>
      <c r="H196" s="3" t="s">
        <v>20</v>
      </c>
      <c r="I196" s="3" t="s">
        <v>20</v>
      </c>
      <c r="J196" s="3" t="s">
        <v>22</v>
      </c>
      <c r="K196" s="4" t="n">
        <f aca="false">COUNTIF($B196:$J196, "NORMAL")</f>
        <v>2</v>
      </c>
      <c r="L196" s="4" t="n">
        <f aca="false">COUNTIF($B196:$J196, "NON_SPECIFIC")</f>
        <v>0</v>
      </c>
      <c r="M196" s="4" t="n">
        <f aca="false">COUNTIF($B196:$J196, "EARLY")</f>
        <v>1</v>
      </c>
      <c r="N196" s="4" t="n">
        <f aca="false">COUNTIF($B196:$J196, "ACTIVE")</f>
        <v>0</v>
      </c>
      <c r="O196" s="4" t="n">
        <f aca="false">COUNTIF($B196:$J196, "LATE")</f>
        <v>0</v>
      </c>
      <c r="P196" s="4" t="n">
        <f aca="false">COUNTIF($B196:$J196, "UNGRADABLE_QUALITY")</f>
        <v>0</v>
      </c>
      <c r="Q196" s="4" t="n">
        <f aca="false">COUNTIF($B196:$J196, "UNGRADABLE_CONDITION")</f>
        <v>0</v>
      </c>
      <c r="R196" s="4" t="n">
        <f aca="false">SUM(K196:Q196)</f>
        <v>3</v>
      </c>
      <c r="S196" s="5"/>
      <c r="T196" s="5"/>
    </row>
    <row r="197" customFormat="false" ht="13.8" hidden="false" customHeight="false" outlineLevel="0" collapsed="false">
      <c r="A197" s="3" t="s">
        <v>220</v>
      </c>
      <c r="B197" s="3" t="s">
        <v>20</v>
      </c>
      <c r="C197" s="3" t="s">
        <v>20</v>
      </c>
      <c r="D197" s="3"/>
      <c r="E197" s="3"/>
      <c r="F197" s="3"/>
      <c r="G197" s="3"/>
      <c r="H197" s="3"/>
      <c r="I197" s="3"/>
      <c r="J197" s="3" t="s">
        <v>20</v>
      </c>
      <c r="K197" s="4" t="n">
        <f aca="false">COUNTIF($B197:$J197, "NORMAL")</f>
        <v>3</v>
      </c>
      <c r="L197" s="4" t="n">
        <f aca="false">COUNTIF($B197:$J197, "NON_SPECIFIC")</f>
        <v>0</v>
      </c>
      <c r="M197" s="4" t="n">
        <f aca="false">COUNTIF($B197:$J197, "EARLY")</f>
        <v>0</v>
      </c>
      <c r="N197" s="4" t="n">
        <f aca="false">COUNTIF($B197:$J197, "ACTIVE")</f>
        <v>0</v>
      </c>
      <c r="O197" s="4" t="n">
        <f aca="false">COUNTIF($B197:$J197, "LATE")</f>
        <v>0</v>
      </c>
      <c r="P197" s="4" t="n">
        <f aca="false">COUNTIF($B197:$J197, "UNGRADABLE_QUALITY")</f>
        <v>0</v>
      </c>
      <c r="Q197" s="4" t="n">
        <f aca="false">COUNTIF($B197:$J197, "UNGRADABLE_CONDITION")</f>
        <v>0</v>
      </c>
      <c r="R197" s="4" t="n">
        <f aca="false">SUM(K197:Q197)</f>
        <v>3</v>
      </c>
      <c r="S197" s="3"/>
      <c r="T197" s="5"/>
    </row>
    <row r="198" customFormat="false" ht="13.8" hidden="false" customHeight="false" outlineLevel="0" collapsed="false">
      <c r="A198" s="3" t="s">
        <v>221</v>
      </c>
      <c r="B198" s="3"/>
      <c r="C198" s="3" t="s">
        <v>19</v>
      </c>
      <c r="D198" s="3"/>
      <c r="E198" s="3" t="s">
        <v>22</v>
      </c>
      <c r="F198" s="3"/>
      <c r="G198" s="3" t="s">
        <v>22</v>
      </c>
      <c r="H198" s="3" t="s">
        <v>19</v>
      </c>
      <c r="I198" s="3"/>
      <c r="J198" s="3"/>
      <c r="K198" s="4" t="n">
        <f aca="false">COUNTIF($B198:$J198, "NORMAL")</f>
        <v>0</v>
      </c>
      <c r="L198" s="4" t="n">
        <f aca="false">COUNTIF($B198:$J198, "NON_SPECIFIC")</f>
        <v>2</v>
      </c>
      <c r="M198" s="4" t="n">
        <f aca="false">COUNTIF($B198:$J198, "EARLY")</f>
        <v>2</v>
      </c>
      <c r="N198" s="4" t="n">
        <f aca="false">COUNTIF($B198:$J198, "ACTIVE")</f>
        <v>0</v>
      </c>
      <c r="O198" s="4" t="n">
        <f aca="false">COUNTIF($B198:$J198, "LATE")</f>
        <v>0</v>
      </c>
      <c r="P198" s="4" t="n">
        <f aca="false">COUNTIF($B198:$J198, "UNGRADABLE_QUALITY")</f>
        <v>0</v>
      </c>
      <c r="Q198" s="4" t="n">
        <f aca="false">COUNTIF($B198:$J198, "UNGRADABLE_CONDITION")</f>
        <v>0</v>
      </c>
      <c r="R198" s="4" t="n">
        <f aca="false">SUM(K198:Q198)</f>
        <v>4</v>
      </c>
      <c r="S198" s="3"/>
      <c r="T198" s="3"/>
    </row>
    <row r="199" customFormat="false" ht="13.8" hidden="false" customHeight="false" outlineLevel="0" collapsed="false">
      <c r="A199" s="3" t="s">
        <v>222</v>
      </c>
      <c r="B199" s="3" t="s">
        <v>20</v>
      </c>
      <c r="C199" s="3"/>
      <c r="D199" s="3"/>
      <c r="E199" s="3" t="s">
        <v>20</v>
      </c>
      <c r="F199" s="3" t="s">
        <v>19</v>
      </c>
      <c r="G199" s="3"/>
      <c r="H199" s="3"/>
      <c r="I199" s="3"/>
      <c r="J199" s="3"/>
      <c r="K199" s="4" t="n">
        <f aca="false">COUNTIF($B199:$J199, "NORMAL")</f>
        <v>2</v>
      </c>
      <c r="L199" s="4" t="n">
        <f aca="false">COUNTIF($B199:$J199, "NON_SPECIFIC")</f>
        <v>1</v>
      </c>
      <c r="M199" s="4" t="n">
        <f aca="false">COUNTIF($B199:$J199, "EARLY")</f>
        <v>0</v>
      </c>
      <c r="N199" s="4" t="n">
        <f aca="false">COUNTIF($B199:$J199, "ACTIVE")</f>
        <v>0</v>
      </c>
      <c r="O199" s="4" t="n">
        <f aca="false">COUNTIF($B199:$J199, "LATE")</f>
        <v>0</v>
      </c>
      <c r="P199" s="4" t="n">
        <f aca="false">COUNTIF($B199:$J199, "UNGRADABLE_QUALITY")</f>
        <v>0</v>
      </c>
      <c r="Q199" s="4" t="n">
        <f aca="false">COUNTIF($B199:$J199, "UNGRADABLE_CONDITION")</f>
        <v>0</v>
      </c>
      <c r="R199" s="4" t="n">
        <f aca="false">SUM(K199:Q199)</f>
        <v>3</v>
      </c>
      <c r="S199" s="3"/>
      <c r="T199" s="3"/>
    </row>
    <row r="200" customFormat="false" ht="13.8" hidden="false" customHeight="false" outlineLevel="0" collapsed="false">
      <c r="A200" s="3" t="s">
        <v>223</v>
      </c>
      <c r="B200" s="3"/>
      <c r="C200" s="3"/>
      <c r="D200" s="3"/>
      <c r="E200" s="3"/>
      <c r="F200" s="3" t="s">
        <v>20</v>
      </c>
      <c r="G200" s="3"/>
      <c r="H200" s="3" t="s">
        <v>20</v>
      </c>
      <c r="I200" s="3"/>
      <c r="J200" s="3" t="s">
        <v>20</v>
      </c>
      <c r="K200" s="4" t="n">
        <f aca="false">COUNTIF($B200:$J200, "NORMAL")</f>
        <v>3</v>
      </c>
      <c r="L200" s="4" t="n">
        <f aca="false">COUNTIF($B200:$J200, "NON_SPECIFIC")</f>
        <v>0</v>
      </c>
      <c r="M200" s="4" t="n">
        <f aca="false">COUNTIF($B200:$J200, "EARLY")</f>
        <v>0</v>
      </c>
      <c r="N200" s="4" t="n">
        <f aca="false">COUNTIF($B200:$J200, "ACTIVE")</f>
        <v>0</v>
      </c>
      <c r="O200" s="4" t="n">
        <f aca="false">COUNTIF($B200:$J200, "LATE")</f>
        <v>0</v>
      </c>
      <c r="P200" s="4" t="n">
        <f aca="false">COUNTIF($B200:$J200, "UNGRADABLE_QUALITY")</f>
        <v>0</v>
      </c>
      <c r="Q200" s="4" t="n">
        <f aca="false">COUNTIF($B200:$J200, "UNGRADABLE_CONDITION")</f>
        <v>0</v>
      </c>
      <c r="R200" s="4" t="n">
        <f aca="false">SUM(K200:Q200)</f>
        <v>3</v>
      </c>
      <c r="S200" s="3"/>
      <c r="T200" s="5"/>
    </row>
    <row r="201" customFormat="false" ht="13.8" hidden="false" customHeight="false" outlineLevel="0" collapsed="false">
      <c r="A201" s="3" t="s">
        <v>224</v>
      </c>
      <c r="B201" s="3"/>
      <c r="C201" s="3" t="s">
        <v>20</v>
      </c>
      <c r="D201" s="3" t="s">
        <v>19</v>
      </c>
      <c r="E201" s="3"/>
      <c r="F201" s="3"/>
      <c r="G201" s="3"/>
      <c r="H201" s="3"/>
      <c r="I201" s="3"/>
      <c r="J201" s="3" t="s">
        <v>22</v>
      </c>
      <c r="K201" s="4" t="n">
        <f aca="false">COUNTIF($B201:$J201, "NORMAL")</f>
        <v>1</v>
      </c>
      <c r="L201" s="4" t="n">
        <f aca="false">COUNTIF($B201:$J201, "NON_SPECIFIC")</f>
        <v>1</v>
      </c>
      <c r="M201" s="4" t="n">
        <f aca="false">COUNTIF($B201:$J201, "EARLY")</f>
        <v>1</v>
      </c>
      <c r="N201" s="4" t="n">
        <f aca="false">COUNTIF($B201:$J201, "ACTIVE")</f>
        <v>0</v>
      </c>
      <c r="O201" s="4" t="n">
        <f aca="false">COUNTIF($B201:$J201, "LATE")</f>
        <v>0</v>
      </c>
      <c r="P201" s="4" t="n">
        <f aca="false">COUNTIF($B201:$J201, "UNGRADABLE_QUALITY")</f>
        <v>0</v>
      </c>
      <c r="Q201" s="4" t="n">
        <f aca="false">COUNTIF($B201:$J201, "UNGRADABLE_CONDITION")</f>
        <v>0</v>
      </c>
      <c r="R201" s="4" t="n">
        <f aca="false">SUM(K201:Q201)</f>
        <v>3</v>
      </c>
      <c r="S201" s="3"/>
      <c r="T201" s="5"/>
    </row>
    <row r="202" customFormat="false" ht="13.8" hidden="false" customHeight="false" outlineLevel="0" collapsed="false">
      <c r="A202" s="3" t="s">
        <v>225</v>
      </c>
      <c r="B202" s="3"/>
      <c r="C202" s="3" t="s">
        <v>20</v>
      </c>
      <c r="D202" s="3"/>
      <c r="E202" s="3"/>
      <c r="F202" s="3"/>
      <c r="G202" s="3" t="s">
        <v>20</v>
      </c>
      <c r="H202" s="3"/>
      <c r="I202" s="3" t="s">
        <v>24</v>
      </c>
      <c r="J202" s="3"/>
      <c r="K202" s="4" t="n">
        <f aca="false">COUNTIF($B202:$J202, "NORMAL")</f>
        <v>2</v>
      </c>
      <c r="L202" s="4" t="n">
        <f aca="false">COUNTIF($B202:$J202, "NON_SPECIFIC")</f>
        <v>0</v>
      </c>
      <c r="M202" s="4" t="n">
        <f aca="false">COUNTIF($B202:$J202, "EARLY")</f>
        <v>0</v>
      </c>
      <c r="N202" s="4" t="n">
        <f aca="false">COUNTIF($B202:$J202, "ACTIVE")</f>
        <v>0</v>
      </c>
      <c r="O202" s="4" t="n">
        <f aca="false">COUNTIF($B202:$J202, "LATE")</f>
        <v>0</v>
      </c>
      <c r="P202" s="4" t="n">
        <f aca="false">COUNTIF($B202:$J202, "UNGRADABLE_QUALITY")</f>
        <v>1</v>
      </c>
      <c r="Q202" s="4" t="n">
        <f aca="false">COUNTIF($B202:$J202, "UNGRADABLE_CONDITION")</f>
        <v>0</v>
      </c>
      <c r="R202" s="4" t="n">
        <f aca="false">SUM(K202:Q202)</f>
        <v>3</v>
      </c>
      <c r="S202" s="5"/>
      <c r="T202" s="3"/>
    </row>
    <row r="203" customFormat="false" ht="13.8" hidden="false" customHeight="false" outlineLevel="0" collapsed="false">
      <c r="A203" s="3" t="s">
        <v>226</v>
      </c>
      <c r="B203" s="3"/>
      <c r="C203" s="3" t="s">
        <v>24</v>
      </c>
      <c r="D203" s="3"/>
      <c r="E203" s="3" t="s">
        <v>20</v>
      </c>
      <c r="F203" s="3"/>
      <c r="G203" s="3"/>
      <c r="H203" s="3" t="s">
        <v>24</v>
      </c>
      <c r="I203" s="3"/>
      <c r="J203" s="3" t="s">
        <v>24</v>
      </c>
      <c r="K203" s="4" t="n">
        <f aca="false">COUNTIF($B203:$J203, "NORMAL")</f>
        <v>1</v>
      </c>
      <c r="L203" s="4" t="n">
        <f aca="false">COUNTIF($B203:$J203, "NON_SPECIFIC")</f>
        <v>0</v>
      </c>
      <c r="M203" s="4" t="n">
        <f aca="false">COUNTIF($B203:$J203, "EARLY")</f>
        <v>0</v>
      </c>
      <c r="N203" s="4" t="n">
        <f aca="false">COUNTIF($B203:$J203, "ACTIVE")</f>
        <v>0</v>
      </c>
      <c r="O203" s="4" t="n">
        <f aca="false">COUNTIF($B203:$J203, "LATE")</f>
        <v>0</v>
      </c>
      <c r="P203" s="4" t="n">
        <f aca="false">COUNTIF($B203:$J203, "UNGRADABLE_QUALITY")</f>
        <v>3</v>
      </c>
      <c r="Q203" s="4" t="n">
        <f aca="false">COUNTIF($B203:$J203, "UNGRADABLE_CONDITION")</f>
        <v>0</v>
      </c>
      <c r="R203" s="4" t="n">
        <f aca="false">SUM(K203:Q203)</f>
        <v>4</v>
      </c>
      <c r="S203" s="3"/>
      <c r="T203" s="5"/>
    </row>
    <row r="204" customFormat="false" ht="13.8" hidden="false" customHeight="false" outlineLevel="0" collapsed="false">
      <c r="A204" s="3" t="s">
        <v>227</v>
      </c>
      <c r="B204" s="3" t="s">
        <v>19</v>
      </c>
      <c r="C204" s="3" t="s">
        <v>19</v>
      </c>
      <c r="D204" s="3" t="s">
        <v>19</v>
      </c>
      <c r="E204" s="3"/>
      <c r="F204" s="3"/>
      <c r="G204" s="3"/>
      <c r="H204" s="3"/>
      <c r="I204" s="3"/>
      <c r="J204" s="3"/>
      <c r="K204" s="4" t="n">
        <f aca="false">COUNTIF($B204:$J204, "NORMAL")</f>
        <v>0</v>
      </c>
      <c r="L204" s="4" t="n">
        <f aca="false">COUNTIF($B204:$J204, "NON_SPECIFIC")</f>
        <v>3</v>
      </c>
      <c r="M204" s="4" t="n">
        <f aca="false">COUNTIF($B204:$J204, "EARLY")</f>
        <v>0</v>
      </c>
      <c r="N204" s="4" t="n">
        <f aca="false">COUNTIF($B204:$J204, "ACTIVE")</f>
        <v>0</v>
      </c>
      <c r="O204" s="4" t="n">
        <f aca="false">COUNTIF($B204:$J204, "LATE")</f>
        <v>0</v>
      </c>
      <c r="P204" s="4" t="n">
        <f aca="false">COUNTIF($B204:$J204, "UNGRADABLE_QUALITY")</f>
        <v>0</v>
      </c>
      <c r="Q204" s="4" t="n">
        <f aca="false">COUNTIF($B204:$J204, "UNGRADABLE_CONDITION")</f>
        <v>0</v>
      </c>
      <c r="R204" s="4" t="n">
        <f aca="false">SUM(K204:Q204)</f>
        <v>3</v>
      </c>
      <c r="S204" s="3"/>
      <c r="T204" s="3"/>
    </row>
    <row r="205" customFormat="false" ht="13.8" hidden="false" customHeight="false" outlineLevel="0" collapsed="false">
      <c r="A205" s="3" t="s">
        <v>228</v>
      </c>
      <c r="B205" s="3"/>
      <c r="C205" s="3" t="s">
        <v>19</v>
      </c>
      <c r="D205" s="3"/>
      <c r="E205" s="3"/>
      <c r="F205" s="3"/>
      <c r="G205" s="3" t="s">
        <v>20</v>
      </c>
      <c r="H205" s="3" t="s">
        <v>19</v>
      </c>
      <c r="I205" s="3"/>
      <c r="J205" s="3"/>
      <c r="K205" s="4" t="n">
        <f aca="false">COUNTIF($B205:$J205, "NORMAL")</f>
        <v>1</v>
      </c>
      <c r="L205" s="4" t="n">
        <f aca="false">COUNTIF($B205:$J205, "NON_SPECIFIC")</f>
        <v>2</v>
      </c>
      <c r="M205" s="4" t="n">
        <f aca="false">COUNTIF($B205:$J205, "EARLY")</f>
        <v>0</v>
      </c>
      <c r="N205" s="4" t="n">
        <f aca="false">COUNTIF($B205:$J205, "ACTIVE")</f>
        <v>0</v>
      </c>
      <c r="O205" s="4" t="n">
        <f aca="false">COUNTIF($B205:$J205, "LATE")</f>
        <v>0</v>
      </c>
      <c r="P205" s="4" t="n">
        <f aca="false">COUNTIF($B205:$J205, "UNGRADABLE_QUALITY")</f>
        <v>0</v>
      </c>
      <c r="Q205" s="4" t="n">
        <f aca="false">COUNTIF($B205:$J205, "UNGRADABLE_CONDITION")</f>
        <v>0</v>
      </c>
      <c r="R205" s="4" t="n">
        <f aca="false">SUM(K205:Q205)</f>
        <v>3</v>
      </c>
      <c r="S205" s="3"/>
      <c r="T205" s="3"/>
    </row>
    <row r="206" customFormat="false" ht="13.8" hidden="false" customHeight="false" outlineLevel="0" collapsed="false">
      <c r="A206" s="3" t="s">
        <v>229</v>
      </c>
      <c r="B206" s="3"/>
      <c r="C206" s="3" t="s">
        <v>19</v>
      </c>
      <c r="D206" s="3"/>
      <c r="E206" s="3"/>
      <c r="F206" s="3"/>
      <c r="G206" s="3"/>
      <c r="H206" s="3" t="s">
        <v>20</v>
      </c>
      <c r="I206" s="3"/>
      <c r="J206" s="3" t="s">
        <v>20</v>
      </c>
      <c r="K206" s="4" t="n">
        <f aca="false">COUNTIF($B206:$J206, "NORMAL")</f>
        <v>2</v>
      </c>
      <c r="L206" s="4" t="n">
        <f aca="false">COUNTIF($B206:$J206, "NON_SPECIFIC")</f>
        <v>1</v>
      </c>
      <c r="M206" s="4" t="n">
        <f aca="false">COUNTIF($B206:$J206, "EARLY")</f>
        <v>0</v>
      </c>
      <c r="N206" s="4" t="n">
        <f aca="false">COUNTIF($B206:$J206, "ACTIVE")</f>
        <v>0</v>
      </c>
      <c r="O206" s="4" t="n">
        <f aca="false">COUNTIF($B206:$J206, "LATE")</f>
        <v>0</v>
      </c>
      <c r="P206" s="4" t="n">
        <f aca="false">COUNTIF($B206:$J206, "UNGRADABLE_QUALITY")</f>
        <v>0</v>
      </c>
      <c r="Q206" s="4" t="n">
        <f aca="false">COUNTIF($B206:$J206, "UNGRADABLE_CONDITION")</f>
        <v>0</v>
      </c>
      <c r="R206" s="4" t="n">
        <f aca="false">SUM(K206:Q206)</f>
        <v>3</v>
      </c>
      <c r="S206" s="3"/>
      <c r="T206" s="5"/>
    </row>
    <row r="207" customFormat="false" ht="13.8" hidden="false" customHeight="false" outlineLevel="0" collapsed="false">
      <c r="A207" s="3" t="s">
        <v>230</v>
      </c>
      <c r="B207" s="3"/>
      <c r="C207" s="3" t="s">
        <v>19</v>
      </c>
      <c r="D207" s="3"/>
      <c r="E207" s="3"/>
      <c r="F207" s="3"/>
      <c r="G207" s="3"/>
      <c r="H207" s="3"/>
      <c r="I207" s="3" t="s">
        <v>19</v>
      </c>
      <c r="J207" s="3" t="s">
        <v>24</v>
      </c>
      <c r="K207" s="4" t="n">
        <f aca="false">COUNTIF($B207:$J207, "NORMAL")</f>
        <v>0</v>
      </c>
      <c r="L207" s="4" t="n">
        <f aca="false">COUNTIF($B207:$J207, "NON_SPECIFIC")</f>
        <v>2</v>
      </c>
      <c r="M207" s="4" t="n">
        <f aca="false">COUNTIF($B207:$J207, "EARLY")</f>
        <v>0</v>
      </c>
      <c r="N207" s="4" t="n">
        <f aca="false">COUNTIF($B207:$J207, "ACTIVE")</f>
        <v>0</v>
      </c>
      <c r="O207" s="4" t="n">
        <f aca="false">COUNTIF($B207:$J207, "LATE")</f>
        <v>0</v>
      </c>
      <c r="P207" s="4" t="n">
        <f aca="false">COUNTIF($B207:$J207, "UNGRADABLE_QUALITY")</f>
        <v>1</v>
      </c>
      <c r="Q207" s="4" t="n">
        <f aca="false">COUNTIF($B207:$J207, "UNGRADABLE_CONDITION")</f>
        <v>0</v>
      </c>
      <c r="R207" s="4" t="n">
        <f aca="false">SUM(K207:Q207)</f>
        <v>3</v>
      </c>
      <c r="S207" s="5"/>
      <c r="T207" s="5"/>
    </row>
    <row r="208" customFormat="false" ht="13.8" hidden="false" customHeight="false" outlineLevel="0" collapsed="false">
      <c r="A208" s="3" t="s">
        <v>231</v>
      </c>
      <c r="B208" s="3" t="s">
        <v>22</v>
      </c>
      <c r="C208" s="3"/>
      <c r="D208" s="3" t="s">
        <v>28</v>
      </c>
      <c r="E208" s="3"/>
      <c r="F208" s="3"/>
      <c r="G208" s="3" t="s">
        <v>28</v>
      </c>
      <c r="H208" s="3"/>
      <c r="I208" s="3"/>
      <c r="J208" s="3"/>
      <c r="K208" s="4" t="n">
        <f aca="false">COUNTIF($B208:$J208, "NORMAL")</f>
        <v>0</v>
      </c>
      <c r="L208" s="4" t="n">
        <f aca="false">COUNTIF($B208:$J208, "NON_SPECIFIC")</f>
        <v>0</v>
      </c>
      <c r="M208" s="4" t="n">
        <f aca="false">COUNTIF($B208:$J208, "EARLY")</f>
        <v>1</v>
      </c>
      <c r="N208" s="4" t="n">
        <f aca="false">COUNTIF($B208:$J208, "ACTIVE")</f>
        <v>0</v>
      </c>
      <c r="O208" s="4" t="n">
        <f aca="false">COUNTIF($B208:$J208, "LATE")</f>
        <v>2</v>
      </c>
      <c r="P208" s="4" t="n">
        <f aca="false">COUNTIF($B208:$J208, "UNGRADABLE_QUALITY")</f>
        <v>0</v>
      </c>
      <c r="Q208" s="4" t="n">
        <f aca="false">COUNTIF($B208:$J208, "UNGRADABLE_CONDITION")</f>
        <v>0</v>
      </c>
      <c r="R208" s="4" t="n">
        <f aca="false">SUM(K208:Q208)</f>
        <v>3</v>
      </c>
      <c r="S208" s="3"/>
      <c r="T208" s="3"/>
    </row>
    <row r="209" customFormat="false" ht="13.8" hidden="false" customHeight="false" outlineLevel="0" collapsed="false">
      <c r="A209" s="3" t="s">
        <v>232</v>
      </c>
      <c r="B209" s="3" t="s">
        <v>22</v>
      </c>
      <c r="C209" s="3"/>
      <c r="D209" s="3"/>
      <c r="E209" s="3" t="s">
        <v>22</v>
      </c>
      <c r="F209" s="3" t="s">
        <v>22</v>
      </c>
      <c r="G209" s="3"/>
      <c r="H209" s="3"/>
      <c r="I209" s="3"/>
      <c r="J209" s="3"/>
      <c r="K209" s="4" t="n">
        <f aca="false">COUNTIF($B209:$J209, "NORMAL")</f>
        <v>0</v>
      </c>
      <c r="L209" s="4" t="n">
        <f aca="false">COUNTIF($B209:$J209, "NON_SPECIFIC")</f>
        <v>0</v>
      </c>
      <c r="M209" s="4" t="n">
        <f aca="false">COUNTIF($B209:$J209, "EARLY")</f>
        <v>3</v>
      </c>
      <c r="N209" s="4" t="n">
        <f aca="false">COUNTIF($B209:$J209, "ACTIVE")</f>
        <v>0</v>
      </c>
      <c r="O209" s="4" t="n">
        <f aca="false">COUNTIF($B209:$J209, "LATE")</f>
        <v>0</v>
      </c>
      <c r="P209" s="4" t="n">
        <f aca="false">COUNTIF($B209:$J209, "UNGRADABLE_QUALITY")</f>
        <v>0</v>
      </c>
      <c r="Q209" s="4" t="n">
        <f aca="false">COUNTIF($B209:$J209, "UNGRADABLE_CONDITION")</f>
        <v>0</v>
      </c>
      <c r="R209" s="4" t="n">
        <f aca="false">SUM(K209:Q209)</f>
        <v>3</v>
      </c>
      <c r="S209" s="3"/>
      <c r="T209" s="3"/>
    </row>
    <row r="210" customFormat="false" ht="13.8" hidden="false" customHeight="false" outlineLevel="0" collapsed="false">
      <c r="A210" s="3" t="s">
        <v>233</v>
      </c>
      <c r="B210" s="3" t="s">
        <v>20</v>
      </c>
      <c r="C210" s="3"/>
      <c r="D210" s="3"/>
      <c r="E210" s="3"/>
      <c r="F210" s="3"/>
      <c r="G210" s="3"/>
      <c r="H210" s="3" t="s">
        <v>20</v>
      </c>
      <c r="I210" s="3" t="s">
        <v>20</v>
      </c>
      <c r="J210" s="3"/>
      <c r="K210" s="4" t="n">
        <f aca="false">COUNTIF($B210:$J210, "NORMAL")</f>
        <v>3</v>
      </c>
      <c r="L210" s="4" t="n">
        <f aca="false">COUNTIF($B210:$J210, "NON_SPECIFIC")</f>
        <v>0</v>
      </c>
      <c r="M210" s="4" t="n">
        <f aca="false">COUNTIF($B210:$J210, "EARLY")</f>
        <v>0</v>
      </c>
      <c r="N210" s="4" t="n">
        <f aca="false">COUNTIF($B210:$J210, "ACTIVE")</f>
        <v>0</v>
      </c>
      <c r="O210" s="4" t="n">
        <f aca="false">COUNTIF($B210:$J210, "LATE")</f>
        <v>0</v>
      </c>
      <c r="P210" s="4" t="n">
        <f aca="false">COUNTIF($B210:$J210, "UNGRADABLE_QUALITY")</f>
        <v>0</v>
      </c>
      <c r="Q210" s="4" t="n">
        <f aca="false">COUNTIF($B210:$J210, "UNGRADABLE_CONDITION")</f>
        <v>0</v>
      </c>
      <c r="R210" s="4" t="n">
        <f aca="false">SUM(K210:Q210)</f>
        <v>3</v>
      </c>
      <c r="S210" s="5"/>
      <c r="T210" s="3"/>
    </row>
    <row r="211" customFormat="false" ht="13.8" hidden="false" customHeight="false" outlineLevel="0" collapsed="false">
      <c r="A211" s="3" t="s">
        <v>234</v>
      </c>
      <c r="B211" s="3" t="s">
        <v>34</v>
      </c>
      <c r="C211" s="3" t="s">
        <v>28</v>
      </c>
      <c r="D211" s="3"/>
      <c r="E211" s="3"/>
      <c r="F211" s="3"/>
      <c r="G211" s="3"/>
      <c r="H211" s="3"/>
      <c r="I211" s="3" t="s">
        <v>34</v>
      </c>
      <c r="J211" s="3"/>
      <c r="K211" s="4" t="n">
        <f aca="false">COUNTIF($B211:$J211, "NORMAL")</f>
        <v>0</v>
      </c>
      <c r="L211" s="4" t="n">
        <f aca="false">COUNTIF($B211:$J211, "NON_SPECIFIC")</f>
        <v>0</v>
      </c>
      <c r="M211" s="4" t="n">
        <f aca="false">COUNTIF($B211:$J211, "EARLY")</f>
        <v>0</v>
      </c>
      <c r="N211" s="4" t="n">
        <f aca="false">COUNTIF($B211:$J211, "ACTIVE")</f>
        <v>2</v>
      </c>
      <c r="O211" s="4" t="n">
        <f aca="false">COUNTIF($B211:$J211, "LATE")</f>
        <v>1</v>
      </c>
      <c r="P211" s="4" t="n">
        <f aca="false">COUNTIF($B211:$J211, "UNGRADABLE_QUALITY")</f>
        <v>0</v>
      </c>
      <c r="Q211" s="4" t="n">
        <f aca="false">COUNTIF($B211:$J211, "UNGRADABLE_CONDITION")</f>
        <v>0</v>
      </c>
      <c r="R211" s="4" t="n">
        <f aca="false">SUM(K211:Q211)</f>
        <v>3</v>
      </c>
      <c r="S211" s="5"/>
      <c r="T211" s="3"/>
    </row>
    <row r="212" customFormat="false" ht="13.8" hidden="false" customHeight="false" outlineLevel="0" collapsed="false">
      <c r="A212" s="3" t="s">
        <v>235</v>
      </c>
      <c r="B212" s="3"/>
      <c r="C212" s="3"/>
      <c r="D212" s="3" t="s">
        <v>20</v>
      </c>
      <c r="E212" s="3"/>
      <c r="F212" s="3" t="s">
        <v>20</v>
      </c>
      <c r="G212" s="3"/>
      <c r="H212" s="3"/>
      <c r="I212" s="3" t="s">
        <v>19</v>
      </c>
      <c r="J212" s="3"/>
      <c r="K212" s="4" t="n">
        <f aca="false">COUNTIF($B212:$J212, "NORMAL")</f>
        <v>2</v>
      </c>
      <c r="L212" s="4" t="n">
        <f aca="false">COUNTIF($B212:$J212, "NON_SPECIFIC")</f>
        <v>1</v>
      </c>
      <c r="M212" s="4" t="n">
        <f aca="false">COUNTIF($B212:$J212, "EARLY")</f>
        <v>0</v>
      </c>
      <c r="N212" s="4" t="n">
        <f aca="false">COUNTIF($B212:$J212, "ACTIVE")</f>
        <v>0</v>
      </c>
      <c r="O212" s="4" t="n">
        <f aca="false">COUNTIF($B212:$J212, "LATE")</f>
        <v>0</v>
      </c>
      <c r="P212" s="4" t="n">
        <f aca="false">COUNTIF($B212:$J212, "UNGRADABLE_QUALITY")</f>
        <v>0</v>
      </c>
      <c r="Q212" s="4" t="n">
        <f aca="false">COUNTIF($B212:$J212, "UNGRADABLE_CONDITION")</f>
        <v>0</v>
      </c>
      <c r="R212" s="4" t="n">
        <f aca="false">SUM(K212:Q212)</f>
        <v>3</v>
      </c>
      <c r="S212" s="5"/>
      <c r="T212" s="3"/>
    </row>
    <row r="213" customFormat="false" ht="13.8" hidden="false" customHeight="false" outlineLevel="0" collapsed="false">
      <c r="A213" s="3" t="s">
        <v>236</v>
      </c>
      <c r="B213" s="3" t="s">
        <v>20</v>
      </c>
      <c r="C213" s="3"/>
      <c r="D213" s="3"/>
      <c r="E213" s="3" t="s">
        <v>20</v>
      </c>
      <c r="F213" s="3" t="s">
        <v>20</v>
      </c>
      <c r="G213" s="3"/>
      <c r="H213" s="3"/>
      <c r="I213" s="3"/>
      <c r="J213" s="3"/>
      <c r="K213" s="4" t="n">
        <f aca="false">COUNTIF($B213:$J213, "NORMAL")</f>
        <v>3</v>
      </c>
      <c r="L213" s="4" t="n">
        <f aca="false">COUNTIF($B213:$J213, "NON_SPECIFIC")</f>
        <v>0</v>
      </c>
      <c r="M213" s="4" t="n">
        <f aca="false">COUNTIF($B213:$J213, "EARLY")</f>
        <v>0</v>
      </c>
      <c r="N213" s="4" t="n">
        <f aca="false">COUNTIF($B213:$J213, "ACTIVE")</f>
        <v>0</v>
      </c>
      <c r="O213" s="4" t="n">
        <f aca="false">COUNTIF($B213:$J213, "LATE")</f>
        <v>0</v>
      </c>
      <c r="P213" s="4" t="n">
        <f aca="false">COUNTIF($B213:$J213, "UNGRADABLE_QUALITY")</f>
        <v>0</v>
      </c>
      <c r="Q213" s="4" t="n">
        <f aca="false">COUNTIF($B213:$J213, "UNGRADABLE_CONDITION")</f>
        <v>0</v>
      </c>
      <c r="R213" s="4" t="n">
        <f aca="false">SUM(K213:Q213)</f>
        <v>3</v>
      </c>
      <c r="S213" s="3"/>
      <c r="T213" s="3"/>
    </row>
    <row r="214" customFormat="false" ht="13.8" hidden="false" customHeight="false" outlineLevel="0" collapsed="false">
      <c r="A214" s="3" t="s">
        <v>237</v>
      </c>
      <c r="B214" s="3" t="s">
        <v>19</v>
      </c>
      <c r="C214" s="3"/>
      <c r="D214" s="3" t="s">
        <v>20</v>
      </c>
      <c r="E214" s="3"/>
      <c r="F214" s="3"/>
      <c r="G214" s="3"/>
      <c r="H214" s="3"/>
      <c r="I214" s="3" t="s">
        <v>19</v>
      </c>
      <c r="J214" s="3"/>
      <c r="K214" s="4" t="n">
        <f aca="false">COUNTIF($B214:$J214, "NORMAL")</f>
        <v>1</v>
      </c>
      <c r="L214" s="4" t="n">
        <f aca="false">COUNTIF($B214:$J214, "NON_SPECIFIC")</f>
        <v>2</v>
      </c>
      <c r="M214" s="4" t="n">
        <f aca="false">COUNTIF($B214:$J214, "EARLY")</f>
        <v>0</v>
      </c>
      <c r="N214" s="4" t="n">
        <f aca="false">COUNTIF($B214:$J214, "ACTIVE")</f>
        <v>0</v>
      </c>
      <c r="O214" s="4" t="n">
        <f aca="false">COUNTIF($B214:$J214, "LATE")</f>
        <v>0</v>
      </c>
      <c r="P214" s="4" t="n">
        <f aca="false">COUNTIF($B214:$J214, "UNGRADABLE_QUALITY")</f>
        <v>0</v>
      </c>
      <c r="Q214" s="4" t="n">
        <f aca="false">COUNTIF($B214:$J214, "UNGRADABLE_CONDITION")</f>
        <v>0</v>
      </c>
      <c r="R214" s="4" t="n">
        <f aca="false">SUM(K214:Q214)</f>
        <v>3</v>
      </c>
      <c r="S214" s="5"/>
      <c r="T214" s="3"/>
    </row>
    <row r="215" customFormat="false" ht="13.8" hidden="false" customHeight="false" outlineLevel="0" collapsed="false">
      <c r="A215" s="3" t="s">
        <v>238</v>
      </c>
      <c r="B215" s="3"/>
      <c r="C215" s="3" t="s">
        <v>19</v>
      </c>
      <c r="D215" s="3"/>
      <c r="E215" s="3"/>
      <c r="F215" s="3"/>
      <c r="G215" s="3" t="s">
        <v>20</v>
      </c>
      <c r="H215" s="3"/>
      <c r="I215" s="3"/>
      <c r="J215" s="3" t="s">
        <v>20</v>
      </c>
      <c r="K215" s="4" t="n">
        <f aca="false">COUNTIF($B215:$J215, "NORMAL")</f>
        <v>2</v>
      </c>
      <c r="L215" s="4" t="n">
        <f aca="false">COUNTIF($B215:$J215, "NON_SPECIFIC")</f>
        <v>1</v>
      </c>
      <c r="M215" s="4" t="n">
        <f aca="false">COUNTIF($B215:$J215, "EARLY")</f>
        <v>0</v>
      </c>
      <c r="N215" s="4" t="n">
        <f aca="false">COUNTIF($B215:$J215, "ACTIVE")</f>
        <v>0</v>
      </c>
      <c r="O215" s="4" t="n">
        <f aca="false">COUNTIF($B215:$J215, "LATE")</f>
        <v>0</v>
      </c>
      <c r="P215" s="4" t="n">
        <f aca="false">COUNTIF($B215:$J215, "UNGRADABLE_QUALITY")</f>
        <v>0</v>
      </c>
      <c r="Q215" s="4" t="n">
        <f aca="false">COUNTIF($B215:$J215, "UNGRADABLE_CONDITION")</f>
        <v>0</v>
      </c>
      <c r="R215" s="4" t="n">
        <f aca="false">SUM(K215:Q215)</f>
        <v>3</v>
      </c>
      <c r="S215" s="3"/>
      <c r="T215" s="5"/>
    </row>
    <row r="216" customFormat="false" ht="13.8" hidden="false" customHeight="false" outlineLevel="0" collapsed="false">
      <c r="A216" s="3" t="s">
        <v>239</v>
      </c>
      <c r="B216" s="3" t="s">
        <v>22</v>
      </c>
      <c r="C216" s="3"/>
      <c r="D216" s="3"/>
      <c r="E216" s="3"/>
      <c r="F216" s="3"/>
      <c r="G216" s="3" t="s">
        <v>34</v>
      </c>
      <c r="H216" s="3"/>
      <c r="I216" s="3" t="s">
        <v>22</v>
      </c>
      <c r="J216" s="3"/>
      <c r="K216" s="4" t="n">
        <f aca="false">COUNTIF($B216:$J216, "NORMAL")</f>
        <v>0</v>
      </c>
      <c r="L216" s="4" t="n">
        <f aca="false">COUNTIF($B216:$J216, "NON_SPECIFIC")</f>
        <v>0</v>
      </c>
      <c r="M216" s="4" t="n">
        <f aca="false">COUNTIF($B216:$J216, "EARLY")</f>
        <v>2</v>
      </c>
      <c r="N216" s="4" t="n">
        <f aca="false">COUNTIF($B216:$J216, "ACTIVE")</f>
        <v>1</v>
      </c>
      <c r="O216" s="4" t="n">
        <f aca="false">COUNTIF($B216:$J216, "LATE")</f>
        <v>0</v>
      </c>
      <c r="P216" s="4" t="n">
        <f aca="false">COUNTIF($B216:$J216, "UNGRADABLE_QUALITY")</f>
        <v>0</v>
      </c>
      <c r="Q216" s="4" t="n">
        <f aca="false">COUNTIF($B216:$J216, "UNGRADABLE_CONDITION")</f>
        <v>0</v>
      </c>
      <c r="R216" s="4" t="n">
        <f aca="false">SUM(K216:Q216)</f>
        <v>3</v>
      </c>
      <c r="S216" s="5"/>
      <c r="T216" s="3"/>
    </row>
    <row r="217" customFormat="false" ht="13.8" hidden="false" customHeight="false" outlineLevel="0" collapsed="false">
      <c r="A217" s="3" t="s">
        <v>240</v>
      </c>
      <c r="B217" s="3"/>
      <c r="C217" s="3" t="s">
        <v>19</v>
      </c>
      <c r="D217" s="3" t="s">
        <v>19</v>
      </c>
      <c r="E217" s="3" t="s">
        <v>22</v>
      </c>
      <c r="F217" s="3"/>
      <c r="G217" s="3"/>
      <c r="H217" s="3"/>
      <c r="I217" s="3"/>
      <c r="J217" s="3"/>
      <c r="K217" s="4" t="n">
        <f aca="false">COUNTIF($B217:$J217, "NORMAL")</f>
        <v>0</v>
      </c>
      <c r="L217" s="4" t="n">
        <f aca="false">COUNTIF($B217:$J217, "NON_SPECIFIC")</f>
        <v>2</v>
      </c>
      <c r="M217" s="4" t="n">
        <f aca="false">COUNTIF($B217:$J217, "EARLY")</f>
        <v>1</v>
      </c>
      <c r="N217" s="4" t="n">
        <f aca="false">COUNTIF($B217:$J217, "ACTIVE")</f>
        <v>0</v>
      </c>
      <c r="O217" s="4" t="n">
        <f aca="false">COUNTIF($B217:$J217, "LATE")</f>
        <v>0</v>
      </c>
      <c r="P217" s="4" t="n">
        <f aca="false">COUNTIF($B217:$J217, "UNGRADABLE_QUALITY")</f>
        <v>0</v>
      </c>
      <c r="Q217" s="4" t="n">
        <f aca="false">COUNTIF($B217:$J217, "UNGRADABLE_CONDITION")</f>
        <v>0</v>
      </c>
      <c r="R217" s="4" t="n">
        <f aca="false">SUM(K217:Q217)</f>
        <v>3</v>
      </c>
      <c r="S217" s="3"/>
      <c r="T217" s="3"/>
    </row>
    <row r="218" customFormat="false" ht="13.8" hidden="false" customHeight="false" outlineLevel="0" collapsed="false">
      <c r="A218" s="3" t="s">
        <v>241</v>
      </c>
      <c r="B218" s="3" t="s">
        <v>24</v>
      </c>
      <c r="C218" s="3" t="s">
        <v>24</v>
      </c>
      <c r="D218" s="3"/>
      <c r="E218" s="3"/>
      <c r="F218" s="3"/>
      <c r="G218" s="3" t="s">
        <v>24</v>
      </c>
      <c r="H218" s="3"/>
      <c r="I218" s="3"/>
      <c r="J218" s="3"/>
      <c r="K218" s="4" t="n">
        <f aca="false">COUNTIF($B218:$J218, "NORMAL")</f>
        <v>0</v>
      </c>
      <c r="L218" s="4" t="n">
        <f aca="false">COUNTIF($B218:$J218, "NON_SPECIFIC")</f>
        <v>0</v>
      </c>
      <c r="M218" s="4" t="n">
        <f aca="false">COUNTIF($B218:$J218, "EARLY")</f>
        <v>0</v>
      </c>
      <c r="N218" s="4" t="n">
        <f aca="false">COUNTIF($B218:$J218, "ACTIVE")</f>
        <v>0</v>
      </c>
      <c r="O218" s="4" t="n">
        <f aca="false">COUNTIF($B218:$J218, "LATE")</f>
        <v>0</v>
      </c>
      <c r="P218" s="4" t="n">
        <f aca="false">COUNTIF($B218:$J218, "UNGRADABLE_QUALITY")</f>
        <v>3</v>
      </c>
      <c r="Q218" s="4" t="n">
        <f aca="false">COUNTIF($B218:$J218, "UNGRADABLE_CONDITION")</f>
        <v>0</v>
      </c>
      <c r="R218" s="4" t="n">
        <f aca="false">SUM(K218:Q218)</f>
        <v>3</v>
      </c>
      <c r="S218" s="3"/>
      <c r="T218" s="3"/>
    </row>
    <row r="219" customFormat="false" ht="13.8" hidden="false" customHeight="false" outlineLevel="0" collapsed="false">
      <c r="A219" s="3" t="s">
        <v>242</v>
      </c>
      <c r="B219" s="3" t="s">
        <v>19</v>
      </c>
      <c r="C219" s="3" t="s">
        <v>19</v>
      </c>
      <c r="D219" s="3"/>
      <c r="E219" s="3"/>
      <c r="F219" s="3"/>
      <c r="G219" s="3"/>
      <c r="H219" s="3"/>
      <c r="I219" s="3" t="s">
        <v>20</v>
      </c>
      <c r="J219" s="3"/>
      <c r="K219" s="4" t="n">
        <f aca="false">COUNTIF($B219:$J219, "NORMAL")</f>
        <v>1</v>
      </c>
      <c r="L219" s="4" t="n">
        <f aca="false">COUNTIF($B219:$J219, "NON_SPECIFIC")</f>
        <v>2</v>
      </c>
      <c r="M219" s="4" t="n">
        <f aca="false">COUNTIF($B219:$J219, "EARLY")</f>
        <v>0</v>
      </c>
      <c r="N219" s="4" t="n">
        <f aca="false">COUNTIF($B219:$J219, "ACTIVE")</f>
        <v>0</v>
      </c>
      <c r="O219" s="4" t="n">
        <f aca="false">COUNTIF($B219:$J219, "LATE")</f>
        <v>0</v>
      </c>
      <c r="P219" s="4" t="n">
        <f aca="false">COUNTIF($B219:$J219, "UNGRADABLE_QUALITY")</f>
        <v>0</v>
      </c>
      <c r="Q219" s="4" t="n">
        <f aca="false">COUNTIF($B219:$J219, "UNGRADABLE_CONDITION")</f>
        <v>0</v>
      </c>
      <c r="R219" s="4" t="n">
        <f aca="false">SUM(K219:Q219)</f>
        <v>3</v>
      </c>
      <c r="S219" s="5"/>
      <c r="T219" s="3"/>
    </row>
    <row r="220" customFormat="false" ht="13.8" hidden="false" customHeight="false" outlineLevel="0" collapsed="false">
      <c r="A220" s="3" t="s">
        <v>243</v>
      </c>
      <c r="B220" s="3" t="s">
        <v>19</v>
      </c>
      <c r="C220" s="3"/>
      <c r="D220" s="3" t="s">
        <v>22</v>
      </c>
      <c r="E220" s="3"/>
      <c r="F220" s="3"/>
      <c r="G220" s="3" t="s">
        <v>20</v>
      </c>
      <c r="H220" s="3"/>
      <c r="I220" s="3"/>
      <c r="J220" s="3"/>
      <c r="K220" s="4" t="n">
        <f aca="false">COUNTIF($B220:$J220, "NORMAL")</f>
        <v>1</v>
      </c>
      <c r="L220" s="4" t="n">
        <f aca="false">COUNTIF($B220:$J220, "NON_SPECIFIC")</f>
        <v>1</v>
      </c>
      <c r="M220" s="4" t="n">
        <f aca="false">COUNTIF($B220:$J220, "EARLY")</f>
        <v>1</v>
      </c>
      <c r="N220" s="4" t="n">
        <f aca="false">COUNTIF($B220:$J220, "ACTIVE")</f>
        <v>0</v>
      </c>
      <c r="O220" s="4" t="n">
        <f aca="false">COUNTIF($B220:$J220, "LATE")</f>
        <v>0</v>
      </c>
      <c r="P220" s="4" t="n">
        <f aca="false">COUNTIF($B220:$J220, "UNGRADABLE_QUALITY")</f>
        <v>0</v>
      </c>
      <c r="Q220" s="4" t="n">
        <f aca="false">COUNTIF($B220:$J220, "UNGRADABLE_CONDITION")</f>
        <v>0</v>
      </c>
      <c r="R220" s="4" t="n">
        <f aca="false">SUM(K220:Q220)</f>
        <v>3</v>
      </c>
      <c r="S220" s="3"/>
      <c r="T220" s="3"/>
    </row>
    <row r="221" customFormat="false" ht="13.8" hidden="false" customHeight="false" outlineLevel="0" collapsed="false">
      <c r="A221" s="3" t="s">
        <v>244</v>
      </c>
      <c r="B221" s="3"/>
      <c r="C221" s="3"/>
      <c r="D221" s="3"/>
      <c r="E221" s="3" t="s">
        <v>19</v>
      </c>
      <c r="F221" s="3" t="s">
        <v>19</v>
      </c>
      <c r="G221" s="3" t="s">
        <v>22</v>
      </c>
      <c r="H221" s="3"/>
      <c r="I221" s="3"/>
      <c r="J221" s="3"/>
      <c r="K221" s="4" t="n">
        <f aca="false">COUNTIF($B221:$J221, "NORMAL")</f>
        <v>0</v>
      </c>
      <c r="L221" s="4" t="n">
        <f aca="false">COUNTIF($B221:$J221, "NON_SPECIFIC")</f>
        <v>2</v>
      </c>
      <c r="M221" s="4" t="n">
        <f aca="false">COUNTIF($B221:$J221, "EARLY")</f>
        <v>1</v>
      </c>
      <c r="N221" s="4" t="n">
        <f aca="false">COUNTIF($B221:$J221, "ACTIVE")</f>
        <v>0</v>
      </c>
      <c r="O221" s="4" t="n">
        <f aca="false">COUNTIF($B221:$J221, "LATE")</f>
        <v>0</v>
      </c>
      <c r="P221" s="4" t="n">
        <f aca="false">COUNTIF($B221:$J221, "UNGRADABLE_QUALITY")</f>
        <v>0</v>
      </c>
      <c r="Q221" s="4" t="n">
        <f aca="false">COUNTIF($B221:$J221, "UNGRADABLE_CONDITION")</f>
        <v>0</v>
      </c>
      <c r="R221" s="4" t="n">
        <f aca="false">SUM(K221:Q221)</f>
        <v>3</v>
      </c>
      <c r="S221" s="3"/>
      <c r="T221" s="3"/>
    </row>
    <row r="222" customFormat="false" ht="13.8" hidden="false" customHeight="false" outlineLevel="0" collapsed="false">
      <c r="A222" s="3" t="s">
        <v>245</v>
      </c>
      <c r="B222" s="3" t="s">
        <v>34</v>
      </c>
      <c r="C222" s="3" t="s">
        <v>34</v>
      </c>
      <c r="D222" s="3"/>
      <c r="E222" s="3" t="s">
        <v>34</v>
      </c>
      <c r="F222" s="3"/>
      <c r="G222" s="3"/>
      <c r="H222" s="3"/>
      <c r="I222" s="3"/>
      <c r="J222" s="3"/>
      <c r="K222" s="4" t="n">
        <f aca="false">COUNTIF($B222:$J222, "NORMAL")</f>
        <v>0</v>
      </c>
      <c r="L222" s="4" t="n">
        <f aca="false">COUNTIF($B222:$J222, "NON_SPECIFIC")</f>
        <v>0</v>
      </c>
      <c r="M222" s="4" t="n">
        <f aca="false">COUNTIF($B222:$J222, "EARLY")</f>
        <v>0</v>
      </c>
      <c r="N222" s="4" t="n">
        <f aca="false">COUNTIF($B222:$J222, "ACTIVE")</f>
        <v>3</v>
      </c>
      <c r="O222" s="4" t="n">
        <f aca="false">COUNTIF($B222:$J222, "LATE")</f>
        <v>0</v>
      </c>
      <c r="P222" s="4" t="n">
        <f aca="false">COUNTIF($B222:$J222, "UNGRADABLE_QUALITY")</f>
        <v>0</v>
      </c>
      <c r="Q222" s="4" t="n">
        <f aca="false">COUNTIF($B222:$J222, "UNGRADABLE_CONDITION")</f>
        <v>0</v>
      </c>
      <c r="R222" s="4" t="n">
        <f aca="false">SUM(K222:Q222)</f>
        <v>3</v>
      </c>
      <c r="S222" s="3"/>
      <c r="T222" s="3"/>
    </row>
    <row r="223" customFormat="false" ht="13.8" hidden="false" customHeight="false" outlineLevel="0" collapsed="false">
      <c r="A223" s="3" t="s">
        <v>246</v>
      </c>
      <c r="B223" s="3"/>
      <c r="C223" s="3"/>
      <c r="D223" s="3"/>
      <c r="E223" s="3" t="s">
        <v>34</v>
      </c>
      <c r="F223" s="3"/>
      <c r="G223" s="3" t="s">
        <v>34</v>
      </c>
      <c r="H223" s="3" t="s">
        <v>34</v>
      </c>
      <c r="I223" s="3"/>
      <c r="J223" s="3"/>
      <c r="K223" s="4" t="n">
        <f aca="false">COUNTIF($B223:$J223, "NORMAL")</f>
        <v>0</v>
      </c>
      <c r="L223" s="4" t="n">
        <f aca="false">COUNTIF($B223:$J223, "NON_SPECIFIC")</f>
        <v>0</v>
      </c>
      <c r="M223" s="4" t="n">
        <f aca="false">COUNTIF($B223:$J223, "EARLY")</f>
        <v>0</v>
      </c>
      <c r="N223" s="4" t="n">
        <f aca="false">COUNTIF($B223:$J223, "ACTIVE")</f>
        <v>3</v>
      </c>
      <c r="O223" s="4" t="n">
        <f aca="false">COUNTIF($B223:$J223, "LATE")</f>
        <v>0</v>
      </c>
      <c r="P223" s="4" t="n">
        <f aca="false">COUNTIF($B223:$J223, "UNGRADABLE_QUALITY")</f>
        <v>0</v>
      </c>
      <c r="Q223" s="4" t="n">
        <f aca="false">COUNTIF($B223:$J223, "UNGRADABLE_CONDITION")</f>
        <v>0</v>
      </c>
      <c r="R223" s="4" t="n">
        <f aca="false">SUM(K223:Q223)</f>
        <v>3</v>
      </c>
      <c r="S223" s="3"/>
      <c r="T223" s="3"/>
    </row>
    <row r="224" customFormat="false" ht="13.8" hidden="false" customHeight="false" outlineLevel="0" collapsed="false">
      <c r="A224" s="3" t="s">
        <v>247</v>
      </c>
      <c r="B224" s="3"/>
      <c r="C224" s="3"/>
      <c r="D224" s="3" t="s">
        <v>22</v>
      </c>
      <c r="E224" s="3"/>
      <c r="F224" s="3"/>
      <c r="G224" s="3"/>
      <c r="H224" s="3" t="s">
        <v>19</v>
      </c>
      <c r="I224" s="3" t="s">
        <v>19</v>
      </c>
      <c r="J224" s="3"/>
      <c r="K224" s="4" t="n">
        <f aca="false">COUNTIF($B224:$J224, "NORMAL")</f>
        <v>0</v>
      </c>
      <c r="L224" s="4" t="n">
        <f aca="false">COUNTIF($B224:$J224, "NON_SPECIFIC")</f>
        <v>2</v>
      </c>
      <c r="M224" s="4" t="n">
        <f aca="false">COUNTIF($B224:$J224, "EARLY")</f>
        <v>1</v>
      </c>
      <c r="N224" s="4" t="n">
        <f aca="false">COUNTIF($B224:$J224, "ACTIVE")</f>
        <v>0</v>
      </c>
      <c r="O224" s="4" t="n">
        <f aca="false">COUNTIF($B224:$J224, "LATE")</f>
        <v>0</v>
      </c>
      <c r="P224" s="4" t="n">
        <f aca="false">COUNTIF($B224:$J224, "UNGRADABLE_QUALITY")</f>
        <v>0</v>
      </c>
      <c r="Q224" s="4" t="n">
        <f aca="false">COUNTIF($B224:$J224, "UNGRADABLE_CONDITION")</f>
        <v>0</v>
      </c>
      <c r="R224" s="4" t="n">
        <f aca="false">SUM(K224:Q224)</f>
        <v>3</v>
      </c>
      <c r="S224" s="5"/>
      <c r="T224" s="3"/>
    </row>
    <row r="225" customFormat="false" ht="13.8" hidden="false" customHeight="false" outlineLevel="0" collapsed="false">
      <c r="A225" s="3" t="s">
        <v>248</v>
      </c>
      <c r="B225" s="3"/>
      <c r="C225" s="3"/>
      <c r="D225" s="3"/>
      <c r="E225" s="3"/>
      <c r="F225" s="3"/>
      <c r="G225" s="3" t="s">
        <v>34</v>
      </c>
      <c r="H225" s="3" t="s">
        <v>22</v>
      </c>
      <c r="I225" s="3" t="s">
        <v>34</v>
      </c>
      <c r="J225" s="3"/>
      <c r="K225" s="4" t="n">
        <f aca="false">COUNTIF($B225:$J225, "NORMAL")</f>
        <v>0</v>
      </c>
      <c r="L225" s="4" t="n">
        <f aca="false">COUNTIF($B225:$J225, "NON_SPECIFIC")</f>
        <v>0</v>
      </c>
      <c r="M225" s="4" t="n">
        <f aca="false">COUNTIF($B225:$J225, "EARLY")</f>
        <v>1</v>
      </c>
      <c r="N225" s="4" t="n">
        <f aca="false">COUNTIF($B225:$J225, "ACTIVE")</f>
        <v>2</v>
      </c>
      <c r="O225" s="4" t="n">
        <f aca="false">COUNTIF($B225:$J225, "LATE")</f>
        <v>0</v>
      </c>
      <c r="P225" s="4" t="n">
        <f aca="false">COUNTIF($B225:$J225, "UNGRADABLE_QUALITY")</f>
        <v>0</v>
      </c>
      <c r="Q225" s="4" t="n">
        <f aca="false">COUNTIF($B225:$J225, "UNGRADABLE_CONDITION")</f>
        <v>0</v>
      </c>
      <c r="R225" s="4" t="n">
        <f aca="false">SUM(K225:Q225)</f>
        <v>3</v>
      </c>
      <c r="S225" s="5"/>
      <c r="T225" s="3"/>
    </row>
    <row r="226" customFormat="false" ht="13.8" hidden="false" customHeight="false" outlineLevel="0" collapsed="false">
      <c r="A226" s="3" t="s">
        <v>249</v>
      </c>
      <c r="B226" s="3"/>
      <c r="C226" s="3" t="s">
        <v>19</v>
      </c>
      <c r="D226" s="3" t="s">
        <v>19</v>
      </c>
      <c r="E226" s="3"/>
      <c r="F226" s="3"/>
      <c r="G226" s="3"/>
      <c r="H226" s="3" t="s">
        <v>19</v>
      </c>
      <c r="I226" s="3"/>
      <c r="J226" s="3"/>
      <c r="K226" s="4" t="n">
        <f aca="false">COUNTIF($B226:$J226, "NORMAL")</f>
        <v>0</v>
      </c>
      <c r="L226" s="4" t="n">
        <f aca="false">COUNTIF($B226:$J226, "NON_SPECIFIC")</f>
        <v>3</v>
      </c>
      <c r="M226" s="4" t="n">
        <f aca="false">COUNTIF($B226:$J226, "EARLY")</f>
        <v>0</v>
      </c>
      <c r="N226" s="4" t="n">
        <f aca="false">COUNTIF($B226:$J226, "ACTIVE")</f>
        <v>0</v>
      </c>
      <c r="O226" s="4" t="n">
        <f aca="false">COUNTIF($B226:$J226, "LATE")</f>
        <v>0</v>
      </c>
      <c r="P226" s="4" t="n">
        <f aca="false">COUNTIF($B226:$J226, "UNGRADABLE_QUALITY")</f>
        <v>0</v>
      </c>
      <c r="Q226" s="4" t="n">
        <f aca="false">COUNTIF($B226:$J226, "UNGRADABLE_CONDITION")</f>
        <v>0</v>
      </c>
      <c r="R226" s="4" t="n">
        <f aca="false">SUM(K226:Q226)</f>
        <v>3</v>
      </c>
      <c r="S226" s="3"/>
      <c r="T226" s="3"/>
    </row>
    <row r="227" customFormat="false" ht="13.8" hidden="false" customHeight="false" outlineLevel="0" collapsed="false">
      <c r="A227" s="3" t="s">
        <v>250</v>
      </c>
      <c r="B227" s="3"/>
      <c r="C227" s="3" t="s">
        <v>22</v>
      </c>
      <c r="D227" s="3"/>
      <c r="E227" s="3"/>
      <c r="F227" s="3" t="s">
        <v>22</v>
      </c>
      <c r="G227" s="3"/>
      <c r="H227" s="3"/>
      <c r="I227" s="3" t="s">
        <v>22</v>
      </c>
      <c r="J227" s="3"/>
      <c r="K227" s="4" t="n">
        <f aca="false">COUNTIF($B227:$J227, "NORMAL")</f>
        <v>0</v>
      </c>
      <c r="L227" s="4" t="n">
        <f aca="false">COUNTIF($B227:$J227, "NON_SPECIFIC")</f>
        <v>0</v>
      </c>
      <c r="M227" s="4" t="n">
        <f aca="false">COUNTIF($B227:$J227, "EARLY")</f>
        <v>3</v>
      </c>
      <c r="N227" s="4" t="n">
        <f aca="false">COUNTIF($B227:$J227, "ACTIVE")</f>
        <v>0</v>
      </c>
      <c r="O227" s="4" t="n">
        <f aca="false">COUNTIF($B227:$J227, "LATE")</f>
        <v>0</v>
      </c>
      <c r="P227" s="4" t="n">
        <f aca="false">COUNTIF($B227:$J227, "UNGRADABLE_QUALITY")</f>
        <v>0</v>
      </c>
      <c r="Q227" s="4" t="n">
        <f aca="false">COUNTIF($B227:$J227, "UNGRADABLE_CONDITION")</f>
        <v>0</v>
      </c>
      <c r="R227" s="4" t="n">
        <f aca="false">SUM(K227:Q227)</f>
        <v>3</v>
      </c>
      <c r="S227" s="5"/>
      <c r="T227" s="3"/>
    </row>
    <row r="228" customFormat="false" ht="13.8" hidden="false" customHeight="false" outlineLevel="0" collapsed="false">
      <c r="A228" s="3" t="s">
        <v>251</v>
      </c>
      <c r="B228" s="3"/>
      <c r="C228" s="3"/>
      <c r="D228" s="3"/>
      <c r="E228" s="3"/>
      <c r="F228" s="3"/>
      <c r="G228" s="3" t="s">
        <v>19</v>
      </c>
      <c r="H228" s="3" t="s">
        <v>19</v>
      </c>
      <c r="I228" s="3" t="s">
        <v>19</v>
      </c>
      <c r="J228" s="3"/>
      <c r="K228" s="4" t="n">
        <f aca="false">COUNTIF($B228:$J228, "NORMAL")</f>
        <v>0</v>
      </c>
      <c r="L228" s="4" t="n">
        <f aca="false">COUNTIF($B228:$J228, "NON_SPECIFIC")</f>
        <v>3</v>
      </c>
      <c r="M228" s="4" t="n">
        <f aca="false">COUNTIF($B228:$J228, "EARLY")</f>
        <v>0</v>
      </c>
      <c r="N228" s="4" t="n">
        <f aca="false">COUNTIF($B228:$J228, "ACTIVE")</f>
        <v>0</v>
      </c>
      <c r="O228" s="4" t="n">
        <f aca="false">COUNTIF($B228:$J228, "LATE")</f>
        <v>0</v>
      </c>
      <c r="P228" s="4" t="n">
        <f aca="false">COUNTIF($B228:$J228, "UNGRADABLE_QUALITY")</f>
        <v>0</v>
      </c>
      <c r="Q228" s="4" t="n">
        <f aca="false">COUNTIF($B228:$J228, "UNGRADABLE_CONDITION")</f>
        <v>0</v>
      </c>
      <c r="R228" s="4" t="n">
        <f aca="false">SUM(K228:Q228)</f>
        <v>3</v>
      </c>
      <c r="S228" s="5"/>
      <c r="T228" s="3"/>
    </row>
    <row r="229" customFormat="false" ht="13.8" hidden="false" customHeight="false" outlineLevel="0" collapsed="false">
      <c r="A229" s="3" t="s">
        <v>252</v>
      </c>
      <c r="B229" s="3" t="s">
        <v>20</v>
      </c>
      <c r="C229" s="3" t="s">
        <v>20</v>
      </c>
      <c r="D229" s="3"/>
      <c r="E229" s="3"/>
      <c r="F229" s="3"/>
      <c r="G229" s="3" t="s">
        <v>20</v>
      </c>
      <c r="H229" s="3"/>
      <c r="I229" s="3"/>
      <c r="J229" s="3"/>
      <c r="K229" s="4" t="n">
        <f aca="false">COUNTIF($B229:$J229, "NORMAL")</f>
        <v>3</v>
      </c>
      <c r="L229" s="4" t="n">
        <f aca="false">COUNTIF($B229:$J229, "NON_SPECIFIC")</f>
        <v>0</v>
      </c>
      <c r="M229" s="4" t="n">
        <f aca="false">COUNTIF($B229:$J229, "EARLY")</f>
        <v>0</v>
      </c>
      <c r="N229" s="4" t="n">
        <f aca="false">COUNTIF($B229:$J229, "ACTIVE")</f>
        <v>0</v>
      </c>
      <c r="O229" s="4" t="n">
        <f aca="false">COUNTIF($B229:$J229, "LATE")</f>
        <v>0</v>
      </c>
      <c r="P229" s="4" t="n">
        <f aca="false">COUNTIF($B229:$J229, "UNGRADABLE_QUALITY")</f>
        <v>0</v>
      </c>
      <c r="Q229" s="4" t="n">
        <f aca="false">COUNTIF($B229:$J229, "UNGRADABLE_CONDITION")</f>
        <v>0</v>
      </c>
      <c r="R229" s="4" t="n">
        <f aca="false">SUM(K229:Q229)</f>
        <v>3</v>
      </c>
      <c r="S229" s="3"/>
      <c r="T229" s="3"/>
    </row>
    <row r="230" customFormat="false" ht="13.8" hidden="false" customHeight="false" outlineLevel="0" collapsed="false">
      <c r="A230" s="3" t="s">
        <v>253</v>
      </c>
      <c r="B230" s="3" t="s">
        <v>22</v>
      </c>
      <c r="C230" s="3"/>
      <c r="D230" s="3" t="s">
        <v>28</v>
      </c>
      <c r="E230" s="3"/>
      <c r="F230" s="3"/>
      <c r="G230" s="3" t="s">
        <v>28</v>
      </c>
      <c r="H230" s="3"/>
      <c r="I230" s="3"/>
      <c r="J230" s="3"/>
      <c r="K230" s="4" t="n">
        <f aca="false">COUNTIF($B230:$J230, "NORMAL")</f>
        <v>0</v>
      </c>
      <c r="L230" s="4" t="n">
        <f aca="false">COUNTIF($B230:$J230, "NON_SPECIFIC")</f>
        <v>0</v>
      </c>
      <c r="M230" s="4" t="n">
        <f aca="false">COUNTIF($B230:$J230, "EARLY")</f>
        <v>1</v>
      </c>
      <c r="N230" s="4" t="n">
        <f aca="false">COUNTIF($B230:$J230, "ACTIVE")</f>
        <v>0</v>
      </c>
      <c r="O230" s="4" t="n">
        <f aca="false">COUNTIF($B230:$J230, "LATE")</f>
        <v>2</v>
      </c>
      <c r="P230" s="4" t="n">
        <f aca="false">COUNTIF($B230:$J230, "UNGRADABLE_QUALITY")</f>
        <v>0</v>
      </c>
      <c r="Q230" s="4" t="n">
        <f aca="false">COUNTIF($B230:$J230, "UNGRADABLE_CONDITION")</f>
        <v>0</v>
      </c>
      <c r="R230" s="4" t="n">
        <f aca="false">SUM(K230:Q230)</f>
        <v>3</v>
      </c>
      <c r="S230" s="3"/>
      <c r="T230" s="3"/>
    </row>
    <row r="231" customFormat="false" ht="13.8" hidden="false" customHeight="false" outlineLevel="0" collapsed="false">
      <c r="A231" s="3" t="s">
        <v>254</v>
      </c>
      <c r="B231" s="3" t="s">
        <v>19</v>
      </c>
      <c r="C231" s="3" t="s">
        <v>19</v>
      </c>
      <c r="D231" s="3"/>
      <c r="E231" s="3"/>
      <c r="F231" s="3" t="s">
        <v>19</v>
      </c>
      <c r="G231" s="3"/>
      <c r="H231" s="3"/>
      <c r="I231" s="3"/>
      <c r="J231" s="3"/>
      <c r="K231" s="4" t="n">
        <f aca="false">COUNTIF($B231:$J231, "NORMAL")</f>
        <v>0</v>
      </c>
      <c r="L231" s="4" t="n">
        <f aca="false">COUNTIF($B231:$J231, "NON_SPECIFIC")</f>
        <v>3</v>
      </c>
      <c r="M231" s="4" t="n">
        <f aca="false">COUNTIF($B231:$J231, "EARLY")</f>
        <v>0</v>
      </c>
      <c r="N231" s="4" t="n">
        <f aca="false">COUNTIF($B231:$J231, "ACTIVE")</f>
        <v>0</v>
      </c>
      <c r="O231" s="4" t="n">
        <f aca="false">COUNTIF($B231:$J231, "LATE")</f>
        <v>0</v>
      </c>
      <c r="P231" s="4" t="n">
        <f aca="false">COUNTIF($B231:$J231, "UNGRADABLE_QUALITY")</f>
        <v>0</v>
      </c>
      <c r="Q231" s="4" t="n">
        <f aca="false">COUNTIF($B231:$J231, "UNGRADABLE_CONDITION")</f>
        <v>0</v>
      </c>
      <c r="R231" s="4" t="n">
        <f aca="false">SUM(K231:Q231)</f>
        <v>3</v>
      </c>
      <c r="S231" s="3"/>
      <c r="T231" s="3"/>
    </row>
    <row r="232" customFormat="false" ht="13.8" hidden="false" customHeight="false" outlineLevel="0" collapsed="false">
      <c r="A232" s="3" t="s">
        <v>255</v>
      </c>
      <c r="B232" s="3"/>
      <c r="C232" s="3"/>
      <c r="D232" s="3" t="s">
        <v>34</v>
      </c>
      <c r="E232" s="3"/>
      <c r="F232" s="3"/>
      <c r="G232" s="3" t="s">
        <v>34</v>
      </c>
      <c r="H232" s="3"/>
      <c r="I232" s="3"/>
      <c r="J232" s="3" t="s">
        <v>34</v>
      </c>
      <c r="K232" s="4" t="n">
        <f aca="false">COUNTIF($B232:$J232, "NORMAL")</f>
        <v>0</v>
      </c>
      <c r="L232" s="4" t="n">
        <f aca="false">COUNTIF($B232:$J232, "NON_SPECIFIC")</f>
        <v>0</v>
      </c>
      <c r="M232" s="4" t="n">
        <f aca="false">COUNTIF($B232:$J232, "EARLY")</f>
        <v>0</v>
      </c>
      <c r="N232" s="4" t="n">
        <f aca="false">COUNTIF($B232:$J232, "ACTIVE")</f>
        <v>3</v>
      </c>
      <c r="O232" s="4" t="n">
        <f aca="false">COUNTIF($B232:$J232, "LATE")</f>
        <v>0</v>
      </c>
      <c r="P232" s="4" t="n">
        <f aca="false">COUNTIF($B232:$J232, "UNGRADABLE_QUALITY")</f>
        <v>0</v>
      </c>
      <c r="Q232" s="4" t="n">
        <f aca="false">COUNTIF($B232:$J232, "UNGRADABLE_CONDITION")</f>
        <v>0</v>
      </c>
      <c r="R232" s="4" t="n">
        <f aca="false">SUM(K232:Q232)</f>
        <v>3</v>
      </c>
      <c r="S232" s="3"/>
      <c r="T232" s="5"/>
    </row>
    <row r="233" customFormat="false" ht="13.8" hidden="false" customHeight="false" outlineLevel="0" collapsed="false">
      <c r="A233" s="3" t="s">
        <v>256</v>
      </c>
      <c r="B233" s="3" t="s">
        <v>22</v>
      </c>
      <c r="C233" s="3"/>
      <c r="D233" s="3" t="s">
        <v>34</v>
      </c>
      <c r="E233" s="3"/>
      <c r="F233" s="3"/>
      <c r="G233" s="3"/>
      <c r="H233" s="3"/>
      <c r="I233" s="3" t="s">
        <v>22</v>
      </c>
      <c r="J233" s="3"/>
      <c r="K233" s="4" t="n">
        <f aca="false">COUNTIF($B233:$J233, "NORMAL")</f>
        <v>0</v>
      </c>
      <c r="L233" s="4" t="n">
        <f aca="false">COUNTIF($B233:$J233, "NON_SPECIFIC")</f>
        <v>0</v>
      </c>
      <c r="M233" s="4" t="n">
        <f aca="false">COUNTIF($B233:$J233, "EARLY")</f>
        <v>2</v>
      </c>
      <c r="N233" s="4" t="n">
        <f aca="false">COUNTIF($B233:$J233, "ACTIVE")</f>
        <v>1</v>
      </c>
      <c r="O233" s="4" t="n">
        <f aca="false">COUNTIF($B233:$J233, "LATE")</f>
        <v>0</v>
      </c>
      <c r="P233" s="4" t="n">
        <f aca="false">COUNTIF($B233:$J233, "UNGRADABLE_QUALITY")</f>
        <v>0</v>
      </c>
      <c r="Q233" s="4" t="n">
        <f aca="false">COUNTIF($B233:$J233, "UNGRADABLE_CONDITION")</f>
        <v>0</v>
      </c>
      <c r="R233" s="4" t="n">
        <f aca="false">SUM(K233:Q233)</f>
        <v>3</v>
      </c>
      <c r="S233" s="5"/>
      <c r="T233" s="3"/>
    </row>
    <row r="234" customFormat="false" ht="13.8" hidden="false" customHeight="false" outlineLevel="0" collapsed="false">
      <c r="A234" s="3" t="s">
        <v>257</v>
      </c>
      <c r="B234" s="3"/>
      <c r="C234" s="3"/>
      <c r="D234" s="3"/>
      <c r="E234" s="3" t="s">
        <v>34</v>
      </c>
      <c r="F234" s="3"/>
      <c r="G234" s="3"/>
      <c r="H234" s="3"/>
      <c r="I234" s="3" t="s">
        <v>22</v>
      </c>
      <c r="J234" s="3" t="s">
        <v>34</v>
      </c>
      <c r="K234" s="4" t="n">
        <f aca="false">COUNTIF($B234:$J234, "NORMAL")</f>
        <v>0</v>
      </c>
      <c r="L234" s="4" t="n">
        <f aca="false">COUNTIF($B234:$J234, "NON_SPECIFIC")</f>
        <v>0</v>
      </c>
      <c r="M234" s="4" t="n">
        <f aca="false">COUNTIF($B234:$J234, "EARLY")</f>
        <v>1</v>
      </c>
      <c r="N234" s="4" t="n">
        <f aca="false">COUNTIF($B234:$J234, "ACTIVE")</f>
        <v>2</v>
      </c>
      <c r="O234" s="4" t="n">
        <f aca="false">COUNTIF($B234:$J234, "LATE")</f>
        <v>0</v>
      </c>
      <c r="P234" s="4" t="n">
        <f aca="false">COUNTIF($B234:$J234, "UNGRADABLE_QUALITY")</f>
        <v>0</v>
      </c>
      <c r="Q234" s="4" t="n">
        <f aca="false">COUNTIF($B234:$J234, "UNGRADABLE_CONDITION")</f>
        <v>0</v>
      </c>
      <c r="R234" s="4" t="n">
        <f aca="false">SUM(K234:Q234)</f>
        <v>3</v>
      </c>
      <c r="S234" s="5"/>
      <c r="T234" s="5"/>
    </row>
    <row r="235" customFormat="false" ht="13.8" hidden="false" customHeight="false" outlineLevel="0" collapsed="false">
      <c r="A235" s="3" t="s">
        <v>258</v>
      </c>
      <c r="B235" s="3"/>
      <c r="C235" s="3"/>
      <c r="D235" s="3"/>
      <c r="E235" s="3" t="s">
        <v>19</v>
      </c>
      <c r="F235" s="3"/>
      <c r="G235" s="3" t="s">
        <v>22</v>
      </c>
      <c r="H235" s="3"/>
      <c r="I235" s="3"/>
      <c r="J235" s="3" t="s">
        <v>22</v>
      </c>
      <c r="K235" s="4" t="n">
        <f aca="false">COUNTIF($B235:$J235, "NORMAL")</f>
        <v>0</v>
      </c>
      <c r="L235" s="4" t="n">
        <f aca="false">COUNTIF($B235:$J235, "NON_SPECIFIC")</f>
        <v>1</v>
      </c>
      <c r="M235" s="4" t="n">
        <f aca="false">COUNTIF($B235:$J235, "EARLY")</f>
        <v>2</v>
      </c>
      <c r="N235" s="4" t="n">
        <f aca="false">COUNTIF($B235:$J235, "ACTIVE")</f>
        <v>0</v>
      </c>
      <c r="O235" s="4" t="n">
        <f aca="false">COUNTIF($B235:$J235, "LATE")</f>
        <v>0</v>
      </c>
      <c r="P235" s="4" t="n">
        <f aca="false">COUNTIF($B235:$J235, "UNGRADABLE_QUALITY")</f>
        <v>0</v>
      </c>
      <c r="Q235" s="4" t="n">
        <f aca="false">COUNTIF($B235:$J235, "UNGRADABLE_CONDITION")</f>
        <v>0</v>
      </c>
      <c r="R235" s="4" t="n">
        <f aca="false">SUM(K235:Q235)</f>
        <v>3</v>
      </c>
      <c r="S235" s="3"/>
      <c r="T235" s="5"/>
    </row>
    <row r="236" customFormat="false" ht="13.8" hidden="false" customHeight="false" outlineLevel="0" collapsed="false">
      <c r="A236" s="3" t="s">
        <v>259</v>
      </c>
      <c r="B236" s="3"/>
      <c r="C236" s="3" t="s">
        <v>68</v>
      </c>
      <c r="D236" s="3"/>
      <c r="E236" s="3" t="s">
        <v>22</v>
      </c>
      <c r="F236" s="3"/>
      <c r="G236" s="3"/>
      <c r="H236" s="3" t="s">
        <v>19</v>
      </c>
      <c r="I236" s="3"/>
      <c r="J236" s="3"/>
      <c r="K236" s="4" t="n">
        <f aca="false">COUNTIF($B236:$J236, "NORMAL")</f>
        <v>0</v>
      </c>
      <c r="L236" s="4" t="n">
        <f aca="false">COUNTIF($B236:$J236, "NON_SPECIFIC")</f>
        <v>1</v>
      </c>
      <c r="M236" s="4" t="n">
        <f aca="false">COUNTIF($B236:$J236, "EARLY")</f>
        <v>1</v>
      </c>
      <c r="N236" s="4" t="n">
        <f aca="false">COUNTIF($B236:$J236, "ACTIVE")</f>
        <v>0</v>
      </c>
      <c r="O236" s="4" t="n">
        <f aca="false">COUNTIF($B236:$J236, "LATE")</f>
        <v>0</v>
      </c>
      <c r="P236" s="4" t="n">
        <f aca="false">COUNTIF($B236:$J236, "UNGRADABLE_QUALITY")</f>
        <v>0</v>
      </c>
      <c r="Q236" s="4" t="n">
        <f aca="false">COUNTIF($B236:$J236, "UNGRADABLE_CONDITION")</f>
        <v>1</v>
      </c>
      <c r="R236" s="4" t="n">
        <f aca="false">SUM(K236:Q236)</f>
        <v>3</v>
      </c>
      <c r="S236" s="3"/>
      <c r="T236" s="3"/>
    </row>
    <row r="237" customFormat="false" ht="13.8" hidden="false" customHeight="false" outlineLevel="0" collapsed="false">
      <c r="A237" s="3" t="s">
        <v>260</v>
      </c>
      <c r="B237" s="3" t="s">
        <v>19</v>
      </c>
      <c r="C237" s="3" t="s">
        <v>20</v>
      </c>
      <c r="D237" s="3"/>
      <c r="E237" s="3"/>
      <c r="F237" s="3"/>
      <c r="G237" s="3"/>
      <c r="H237" s="3"/>
      <c r="I237" s="3"/>
      <c r="J237" s="3" t="s">
        <v>20</v>
      </c>
      <c r="K237" s="4" t="n">
        <f aca="false">COUNTIF($B237:$J237, "NORMAL")</f>
        <v>2</v>
      </c>
      <c r="L237" s="4" t="n">
        <f aca="false">COUNTIF($B237:$J237, "NON_SPECIFIC")</f>
        <v>1</v>
      </c>
      <c r="M237" s="4" t="n">
        <f aca="false">COUNTIF($B237:$J237, "EARLY")</f>
        <v>0</v>
      </c>
      <c r="N237" s="4" t="n">
        <f aca="false">COUNTIF($B237:$J237, "ACTIVE")</f>
        <v>0</v>
      </c>
      <c r="O237" s="4" t="n">
        <f aca="false">COUNTIF($B237:$J237, "LATE")</f>
        <v>0</v>
      </c>
      <c r="P237" s="4" t="n">
        <f aca="false">COUNTIF($B237:$J237, "UNGRADABLE_QUALITY")</f>
        <v>0</v>
      </c>
      <c r="Q237" s="4" t="n">
        <f aca="false">COUNTIF($B237:$J237, "UNGRADABLE_CONDITION")</f>
        <v>0</v>
      </c>
      <c r="R237" s="4" t="n">
        <f aca="false">SUM(K237:Q237)</f>
        <v>3</v>
      </c>
      <c r="S237" s="3"/>
      <c r="T237" s="5"/>
    </row>
    <row r="238" customFormat="false" ht="13.8" hidden="false" customHeight="false" outlineLevel="0" collapsed="false">
      <c r="A238" s="3" t="s">
        <v>261</v>
      </c>
      <c r="B238" s="3"/>
      <c r="C238" s="3" t="s">
        <v>19</v>
      </c>
      <c r="D238" s="3"/>
      <c r="E238" s="3"/>
      <c r="F238" s="3"/>
      <c r="G238" s="3" t="s">
        <v>20</v>
      </c>
      <c r="H238" s="3" t="s">
        <v>20</v>
      </c>
      <c r="I238" s="3"/>
      <c r="J238" s="3"/>
      <c r="K238" s="4" t="n">
        <f aca="false">COUNTIF($B238:$J238, "NORMAL")</f>
        <v>2</v>
      </c>
      <c r="L238" s="4" t="n">
        <f aca="false">COUNTIF($B238:$J238, "NON_SPECIFIC")</f>
        <v>1</v>
      </c>
      <c r="M238" s="4" t="n">
        <f aca="false">COUNTIF($B238:$J238, "EARLY")</f>
        <v>0</v>
      </c>
      <c r="N238" s="4" t="n">
        <f aca="false">COUNTIF($B238:$J238, "ACTIVE")</f>
        <v>0</v>
      </c>
      <c r="O238" s="4" t="n">
        <f aca="false">COUNTIF($B238:$J238, "LATE")</f>
        <v>0</v>
      </c>
      <c r="P238" s="4" t="n">
        <f aca="false">COUNTIF($B238:$J238, "UNGRADABLE_QUALITY")</f>
        <v>0</v>
      </c>
      <c r="Q238" s="4" t="n">
        <f aca="false">COUNTIF($B238:$J238, "UNGRADABLE_CONDITION")</f>
        <v>0</v>
      </c>
      <c r="R238" s="4" t="n">
        <f aca="false">SUM(K238:Q238)</f>
        <v>3</v>
      </c>
      <c r="S238" s="3"/>
      <c r="T238" s="3"/>
    </row>
    <row r="239" customFormat="false" ht="13.8" hidden="false" customHeight="false" outlineLevel="0" collapsed="false">
      <c r="A239" s="3" t="s">
        <v>262</v>
      </c>
      <c r="B239" s="3"/>
      <c r="C239" s="3"/>
      <c r="D239" s="3"/>
      <c r="E239" s="3"/>
      <c r="F239" s="3" t="s">
        <v>19</v>
      </c>
      <c r="G239" s="3"/>
      <c r="H239" s="3"/>
      <c r="I239" s="3" t="s">
        <v>22</v>
      </c>
      <c r="J239" s="3" t="s">
        <v>22</v>
      </c>
      <c r="K239" s="4" t="n">
        <f aca="false">COUNTIF($B239:$J239, "NORMAL")</f>
        <v>0</v>
      </c>
      <c r="L239" s="4" t="n">
        <f aca="false">COUNTIF($B239:$J239, "NON_SPECIFIC")</f>
        <v>1</v>
      </c>
      <c r="M239" s="4" t="n">
        <f aca="false">COUNTIF($B239:$J239, "EARLY")</f>
        <v>2</v>
      </c>
      <c r="N239" s="4" t="n">
        <f aca="false">COUNTIF($B239:$J239, "ACTIVE")</f>
        <v>0</v>
      </c>
      <c r="O239" s="4" t="n">
        <f aca="false">COUNTIF($B239:$J239, "LATE")</f>
        <v>0</v>
      </c>
      <c r="P239" s="4" t="n">
        <f aca="false">COUNTIF($B239:$J239, "UNGRADABLE_QUALITY")</f>
        <v>0</v>
      </c>
      <c r="Q239" s="4" t="n">
        <f aca="false">COUNTIF($B239:$J239, "UNGRADABLE_CONDITION")</f>
        <v>0</v>
      </c>
      <c r="R239" s="4" t="n">
        <f aca="false">SUM(K239:Q239)</f>
        <v>3</v>
      </c>
      <c r="S239" s="5"/>
      <c r="T239" s="5"/>
    </row>
    <row r="240" customFormat="false" ht="13.8" hidden="false" customHeight="false" outlineLevel="0" collapsed="false">
      <c r="A240" s="3" t="s">
        <v>263</v>
      </c>
      <c r="B240" s="3"/>
      <c r="C240" s="3" t="s">
        <v>20</v>
      </c>
      <c r="D240" s="3" t="s">
        <v>19</v>
      </c>
      <c r="E240" s="3" t="s">
        <v>20</v>
      </c>
      <c r="F240" s="3"/>
      <c r="G240" s="3"/>
      <c r="H240" s="3"/>
      <c r="I240" s="3"/>
      <c r="J240" s="3"/>
      <c r="K240" s="4" t="n">
        <f aca="false">COUNTIF($B240:$J240, "NORMAL")</f>
        <v>2</v>
      </c>
      <c r="L240" s="4" t="n">
        <f aca="false">COUNTIF($B240:$J240, "NON_SPECIFIC")</f>
        <v>1</v>
      </c>
      <c r="M240" s="4" t="n">
        <f aca="false">COUNTIF($B240:$J240, "EARLY")</f>
        <v>0</v>
      </c>
      <c r="N240" s="4" t="n">
        <f aca="false">COUNTIF($B240:$J240, "ACTIVE")</f>
        <v>0</v>
      </c>
      <c r="O240" s="4" t="n">
        <f aca="false">COUNTIF($B240:$J240, "LATE")</f>
        <v>0</v>
      </c>
      <c r="P240" s="4" t="n">
        <f aca="false">COUNTIF($B240:$J240, "UNGRADABLE_QUALITY")</f>
        <v>0</v>
      </c>
      <c r="Q240" s="4" t="n">
        <f aca="false">COUNTIF($B240:$J240, "UNGRADABLE_CONDITION")</f>
        <v>0</v>
      </c>
      <c r="R240" s="4" t="n">
        <f aca="false">SUM(K240:Q240)</f>
        <v>3</v>
      </c>
      <c r="S240" s="3"/>
      <c r="T240" s="3"/>
    </row>
    <row r="241" customFormat="false" ht="13.8" hidden="false" customHeight="false" outlineLevel="0" collapsed="false">
      <c r="A241" s="3" t="s">
        <v>264</v>
      </c>
      <c r="B241" s="3" t="s">
        <v>19</v>
      </c>
      <c r="C241" s="3"/>
      <c r="D241" s="3"/>
      <c r="E241" s="3"/>
      <c r="F241" s="3"/>
      <c r="G241" s="3" t="s">
        <v>20</v>
      </c>
      <c r="H241" s="3" t="s">
        <v>19</v>
      </c>
      <c r="I241" s="3"/>
      <c r="J241" s="3"/>
      <c r="K241" s="4" t="n">
        <f aca="false">COUNTIF($B241:$J241, "NORMAL")</f>
        <v>1</v>
      </c>
      <c r="L241" s="4" t="n">
        <f aca="false">COUNTIF($B241:$J241, "NON_SPECIFIC")</f>
        <v>2</v>
      </c>
      <c r="M241" s="4" t="n">
        <f aca="false">COUNTIF($B241:$J241, "EARLY")</f>
        <v>0</v>
      </c>
      <c r="N241" s="4" t="n">
        <f aca="false">COUNTIF($B241:$J241, "ACTIVE")</f>
        <v>0</v>
      </c>
      <c r="O241" s="4" t="n">
        <f aca="false">COUNTIF($B241:$J241, "LATE")</f>
        <v>0</v>
      </c>
      <c r="P241" s="4" t="n">
        <f aca="false">COUNTIF($B241:$J241, "UNGRADABLE_QUALITY")</f>
        <v>0</v>
      </c>
      <c r="Q241" s="4" t="n">
        <f aca="false">COUNTIF($B241:$J241, "UNGRADABLE_CONDITION")</f>
        <v>0</v>
      </c>
      <c r="R241" s="4" t="n">
        <f aca="false">SUM(K241:Q241)</f>
        <v>3</v>
      </c>
      <c r="S241" s="3"/>
      <c r="T241" s="3"/>
    </row>
    <row r="242" customFormat="false" ht="13.8" hidden="false" customHeight="false" outlineLevel="0" collapsed="false">
      <c r="A242" s="3" t="s">
        <v>265</v>
      </c>
      <c r="B242" s="3" t="s">
        <v>34</v>
      </c>
      <c r="C242" s="3"/>
      <c r="D242" s="3"/>
      <c r="E242" s="3" t="s">
        <v>34</v>
      </c>
      <c r="F242" s="3" t="s">
        <v>34</v>
      </c>
      <c r="G242" s="3" t="s">
        <v>34</v>
      </c>
      <c r="H242" s="3"/>
      <c r="I242" s="3"/>
      <c r="J242" s="3"/>
      <c r="K242" s="4" t="n">
        <f aca="false">COUNTIF($B242:$J242, "NORMAL")</f>
        <v>0</v>
      </c>
      <c r="L242" s="4" t="n">
        <f aca="false">COUNTIF($B242:$J242, "NON_SPECIFIC")</f>
        <v>0</v>
      </c>
      <c r="M242" s="4" t="n">
        <f aca="false">COUNTIF($B242:$J242, "EARLY")</f>
        <v>0</v>
      </c>
      <c r="N242" s="4" t="n">
        <f aca="false">COUNTIF($B242:$J242, "ACTIVE")</f>
        <v>4</v>
      </c>
      <c r="O242" s="4" t="n">
        <f aca="false">COUNTIF($B242:$J242, "LATE")</f>
        <v>0</v>
      </c>
      <c r="P242" s="4" t="n">
        <f aca="false">COUNTIF($B242:$J242, "UNGRADABLE_QUALITY")</f>
        <v>0</v>
      </c>
      <c r="Q242" s="4" t="n">
        <f aca="false">COUNTIF($B242:$J242, "UNGRADABLE_CONDITION")</f>
        <v>0</v>
      </c>
      <c r="R242" s="4" t="n">
        <f aca="false">SUM(K242:Q242)</f>
        <v>4</v>
      </c>
      <c r="S242" s="3"/>
      <c r="T242" s="3"/>
    </row>
    <row r="243" customFormat="false" ht="13.8" hidden="false" customHeight="false" outlineLevel="0" collapsed="false">
      <c r="A243" s="3" t="s">
        <v>266</v>
      </c>
      <c r="B243" s="3"/>
      <c r="C243" s="3" t="s">
        <v>19</v>
      </c>
      <c r="D243" s="3"/>
      <c r="E243" s="3"/>
      <c r="F243" s="3"/>
      <c r="G243" s="3" t="s">
        <v>24</v>
      </c>
      <c r="H243" s="3"/>
      <c r="I243" s="3"/>
      <c r="J243" s="3" t="s">
        <v>28</v>
      </c>
      <c r="K243" s="4" t="n">
        <f aca="false">COUNTIF($B243:$J243, "NORMAL")</f>
        <v>0</v>
      </c>
      <c r="L243" s="4" t="n">
        <f aca="false">COUNTIF($B243:$J243, "NON_SPECIFIC")</f>
        <v>1</v>
      </c>
      <c r="M243" s="4" t="n">
        <f aca="false">COUNTIF($B243:$J243, "EARLY")</f>
        <v>0</v>
      </c>
      <c r="N243" s="4" t="n">
        <f aca="false">COUNTIF($B243:$J243, "ACTIVE")</f>
        <v>0</v>
      </c>
      <c r="O243" s="4" t="n">
        <f aca="false">COUNTIF($B243:$J243, "LATE")</f>
        <v>1</v>
      </c>
      <c r="P243" s="4" t="n">
        <f aca="false">COUNTIF($B243:$J243, "UNGRADABLE_QUALITY")</f>
        <v>1</v>
      </c>
      <c r="Q243" s="4" t="n">
        <f aca="false">COUNTIF($B243:$J243, "UNGRADABLE_CONDITION")</f>
        <v>0</v>
      </c>
      <c r="R243" s="4" t="n">
        <f aca="false">SUM(K243:Q243)</f>
        <v>3</v>
      </c>
      <c r="S243" s="3"/>
      <c r="T243" s="5"/>
    </row>
    <row r="244" customFormat="false" ht="13.8" hidden="false" customHeight="false" outlineLevel="0" collapsed="false">
      <c r="A244" s="3" t="s">
        <v>267</v>
      </c>
      <c r="B244" s="3"/>
      <c r="C244" s="3" t="s">
        <v>20</v>
      </c>
      <c r="D244" s="3" t="s">
        <v>19</v>
      </c>
      <c r="E244" s="3"/>
      <c r="F244" s="3"/>
      <c r="G244" s="3"/>
      <c r="H244" s="3"/>
      <c r="I244" s="3"/>
      <c r="J244" s="3" t="s">
        <v>20</v>
      </c>
      <c r="K244" s="4" t="n">
        <f aca="false">COUNTIF($B244:$J244, "NORMAL")</f>
        <v>2</v>
      </c>
      <c r="L244" s="4" t="n">
        <f aca="false">COUNTIF($B244:$J244, "NON_SPECIFIC")</f>
        <v>1</v>
      </c>
      <c r="M244" s="4" t="n">
        <f aca="false">COUNTIF($B244:$J244, "EARLY")</f>
        <v>0</v>
      </c>
      <c r="N244" s="4" t="n">
        <f aca="false">COUNTIF($B244:$J244, "ACTIVE")</f>
        <v>0</v>
      </c>
      <c r="O244" s="4" t="n">
        <f aca="false">COUNTIF($B244:$J244, "LATE")</f>
        <v>0</v>
      </c>
      <c r="P244" s="4" t="n">
        <f aca="false">COUNTIF($B244:$J244, "UNGRADABLE_QUALITY")</f>
        <v>0</v>
      </c>
      <c r="Q244" s="4" t="n">
        <f aca="false">COUNTIF($B244:$J244, "UNGRADABLE_CONDITION")</f>
        <v>0</v>
      </c>
      <c r="R244" s="4" t="n">
        <f aca="false">SUM(K244:Q244)</f>
        <v>3</v>
      </c>
      <c r="S244" s="3"/>
      <c r="T244" s="5"/>
    </row>
    <row r="245" customFormat="false" ht="13.8" hidden="false" customHeight="false" outlineLevel="0" collapsed="false">
      <c r="A245" s="3" t="s">
        <v>268</v>
      </c>
      <c r="B245" s="3"/>
      <c r="C245" s="3" t="s">
        <v>19</v>
      </c>
      <c r="D245" s="3" t="s">
        <v>22</v>
      </c>
      <c r="E245" s="3"/>
      <c r="F245" s="3"/>
      <c r="G245" s="3"/>
      <c r="H245" s="3"/>
      <c r="I245" s="3" t="s">
        <v>19</v>
      </c>
      <c r="J245" s="3"/>
      <c r="K245" s="4" t="n">
        <f aca="false">COUNTIF($B245:$J245, "NORMAL")</f>
        <v>0</v>
      </c>
      <c r="L245" s="4" t="n">
        <f aca="false">COUNTIF($B245:$J245, "NON_SPECIFIC")</f>
        <v>2</v>
      </c>
      <c r="M245" s="4" t="n">
        <f aca="false">COUNTIF($B245:$J245, "EARLY")</f>
        <v>1</v>
      </c>
      <c r="N245" s="4" t="n">
        <f aca="false">COUNTIF($B245:$J245, "ACTIVE")</f>
        <v>0</v>
      </c>
      <c r="O245" s="4" t="n">
        <f aca="false">COUNTIF($B245:$J245, "LATE")</f>
        <v>0</v>
      </c>
      <c r="P245" s="4" t="n">
        <f aca="false">COUNTIF($B245:$J245, "UNGRADABLE_QUALITY")</f>
        <v>0</v>
      </c>
      <c r="Q245" s="4" t="n">
        <f aca="false">COUNTIF($B245:$J245, "UNGRADABLE_CONDITION")</f>
        <v>0</v>
      </c>
      <c r="R245" s="4" t="n">
        <f aca="false">SUM(K245:Q245)</f>
        <v>3</v>
      </c>
      <c r="S245" s="5"/>
      <c r="T245" s="3"/>
    </row>
    <row r="246" customFormat="false" ht="13.8" hidden="false" customHeight="false" outlineLevel="0" collapsed="false">
      <c r="A246" s="3" t="s">
        <v>269</v>
      </c>
      <c r="B246" s="3"/>
      <c r="C246" s="3"/>
      <c r="D246" s="3"/>
      <c r="E246" s="3" t="s">
        <v>22</v>
      </c>
      <c r="F246" s="3"/>
      <c r="G246" s="3"/>
      <c r="H246" s="3" t="s">
        <v>20</v>
      </c>
      <c r="I246" s="3"/>
      <c r="J246" s="3" t="s">
        <v>22</v>
      </c>
      <c r="K246" s="4" t="n">
        <f aca="false">COUNTIF($B246:$J246, "NORMAL")</f>
        <v>1</v>
      </c>
      <c r="L246" s="4" t="n">
        <f aca="false">COUNTIF($B246:$J246, "NON_SPECIFIC")</f>
        <v>0</v>
      </c>
      <c r="M246" s="4" t="n">
        <f aca="false">COUNTIF($B246:$J246, "EARLY")</f>
        <v>2</v>
      </c>
      <c r="N246" s="4" t="n">
        <f aca="false">COUNTIF($B246:$J246, "ACTIVE")</f>
        <v>0</v>
      </c>
      <c r="O246" s="4" t="n">
        <f aca="false">COUNTIF($B246:$J246, "LATE")</f>
        <v>0</v>
      </c>
      <c r="P246" s="4" t="n">
        <f aca="false">COUNTIF($B246:$J246, "UNGRADABLE_QUALITY")</f>
        <v>0</v>
      </c>
      <c r="Q246" s="4" t="n">
        <f aca="false">COUNTIF($B246:$J246, "UNGRADABLE_CONDITION")</f>
        <v>0</v>
      </c>
      <c r="R246" s="4" t="n">
        <f aca="false">SUM(K246:Q246)</f>
        <v>3</v>
      </c>
      <c r="S246" s="3"/>
      <c r="T246" s="5"/>
    </row>
    <row r="247" customFormat="false" ht="13.8" hidden="false" customHeight="false" outlineLevel="0" collapsed="false">
      <c r="A247" s="3" t="s">
        <v>270</v>
      </c>
      <c r="B247" s="3"/>
      <c r="C247" s="3"/>
      <c r="D247" s="3"/>
      <c r="E247" s="3"/>
      <c r="F247" s="3"/>
      <c r="G247" s="3" t="s">
        <v>22</v>
      </c>
      <c r="H247" s="3" t="s">
        <v>19</v>
      </c>
      <c r="I247" s="3"/>
      <c r="J247" s="3" t="s">
        <v>22</v>
      </c>
      <c r="K247" s="4" t="n">
        <f aca="false">COUNTIF($B247:$J247, "NORMAL")</f>
        <v>0</v>
      </c>
      <c r="L247" s="4" t="n">
        <f aca="false">COUNTIF($B247:$J247, "NON_SPECIFIC")</f>
        <v>1</v>
      </c>
      <c r="M247" s="4" t="n">
        <f aca="false">COUNTIF($B247:$J247, "EARLY")</f>
        <v>2</v>
      </c>
      <c r="N247" s="4" t="n">
        <f aca="false">COUNTIF($B247:$J247, "ACTIVE")</f>
        <v>0</v>
      </c>
      <c r="O247" s="4" t="n">
        <f aca="false">COUNTIF($B247:$J247, "LATE")</f>
        <v>0</v>
      </c>
      <c r="P247" s="4" t="n">
        <f aca="false">COUNTIF($B247:$J247, "UNGRADABLE_QUALITY")</f>
        <v>0</v>
      </c>
      <c r="Q247" s="4" t="n">
        <f aca="false">COUNTIF($B247:$J247, "UNGRADABLE_CONDITION")</f>
        <v>0</v>
      </c>
      <c r="R247" s="4" t="n">
        <f aca="false">SUM(K247:Q247)</f>
        <v>3</v>
      </c>
      <c r="S247" s="3"/>
      <c r="T247" s="5"/>
    </row>
    <row r="248" customFormat="false" ht="13.8" hidden="false" customHeight="false" outlineLevel="0" collapsed="false">
      <c r="A248" s="3" t="s">
        <v>271</v>
      </c>
      <c r="B248" s="3" t="s">
        <v>19</v>
      </c>
      <c r="C248" s="3"/>
      <c r="D248" s="3"/>
      <c r="E248" s="3" t="s">
        <v>19</v>
      </c>
      <c r="F248" s="3"/>
      <c r="G248" s="3"/>
      <c r="H248" s="3"/>
      <c r="I248" s="3"/>
      <c r="J248" s="3" t="s">
        <v>22</v>
      </c>
      <c r="K248" s="4" t="n">
        <f aca="false">COUNTIF($B248:$J248, "NORMAL")</f>
        <v>0</v>
      </c>
      <c r="L248" s="4" t="n">
        <f aca="false">COUNTIF($B248:$J248, "NON_SPECIFIC")</f>
        <v>2</v>
      </c>
      <c r="M248" s="4" t="n">
        <f aca="false">COUNTIF($B248:$J248, "EARLY")</f>
        <v>1</v>
      </c>
      <c r="N248" s="4" t="n">
        <f aca="false">COUNTIF($B248:$J248, "ACTIVE")</f>
        <v>0</v>
      </c>
      <c r="O248" s="4" t="n">
        <f aca="false">COUNTIF($B248:$J248, "LATE")</f>
        <v>0</v>
      </c>
      <c r="P248" s="4" t="n">
        <f aca="false">COUNTIF($B248:$J248, "UNGRADABLE_QUALITY")</f>
        <v>0</v>
      </c>
      <c r="Q248" s="4" t="n">
        <f aca="false">COUNTIF($B248:$J248, "UNGRADABLE_CONDITION")</f>
        <v>0</v>
      </c>
      <c r="R248" s="4" t="n">
        <f aca="false">SUM(K248:Q248)</f>
        <v>3</v>
      </c>
      <c r="S248" s="3"/>
      <c r="T248" s="5"/>
    </row>
    <row r="249" customFormat="false" ht="13.8" hidden="false" customHeight="false" outlineLevel="0" collapsed="false">
      <c r="A249" s="3" t="s">
        <v>272</v>
      </c>
      <c r="B249" s="3"/>
      <c r="C249" s="3"/>
      <c r="D249" s="3" t="s">
        <v>19</v>
      </c>
      <c r="E249" s="3"/>
      <c r="F249" s="3"/>
      <c r="G249" s="3" t="s">
        <v>22</v>
      </c>
      <c r="H249" s="3"/>
      <c r="I249" s="3" t="s">
        <v>22</v>
      </c>
      <c r="J249" s="3"/>
      <c r="K249" s="4" t="n">
        <f aca="false">COUNTIF($B249:$J249, "NORMAL")</f>
        <v>0</v>
      </c>
      <c r="L249" s="4" t="n">
        <f aca="false">COUNTIF($B249:$J249, "NON_SPECIFIC")</f>
        <v>1</v>
      </c>
      <c r="M249" s="4" t="n">
        <f aca="false">COUNTIF($B249:$J249, "EARLY")</f>
        <v>2</v>
      </c>
      <c r="N249" s="4" t="n">
        <f aca="false">COUNTIF($B249:$J249, "ACTIVE")</f>
        <v>0</v>
      </c>
      <c r="O249" s="4" t="n">
        <f aca="false">COUNTIF($B249:$J249, "LATE")</f>
        <v>0</v>
      </c>
      <c r="P249" s="4" t="n">
        <f aca="false">COUNTIF($B249:$J249, "UNGRADABLE_QUALITY")</f>
        <v>0</v>
      </c>
      <c r="Q249" s="4" t="n">
        <f aca="false">COUNTIF($B249:$J249, "UNGRADABLE_CONDITION")</f>
        <v>0</v>
      </c>
      <c r="R249" s="4" t="n">
        <f aca="false">SUM(K249:Q249)</f>
        <v>3</v>
      </c>
      <c r="S249" s="5"/>
      <c r="T249" s="3"/>
    </row>
    <row r="250" customFormat="false" ht="13.8" hidden="false" customHeight="false" outlineLevel="0" collapsed="false">
      <c r="A250" s="3" t="s">
        <v>273</v>
      </c>
      <c r="B250" s="3"/>
      <c r="C250" s="3"/>
      <c r="D250" s="3"/>
      <c r="E250" s="3"/>
      <c r="F250" s="3"/>
      <c r="G250" s="3" t="s">
        <v>20</v>
      </c>
      <c r="H250" s="3" t="s">
        <v>20</v>
      </c>
      <c r="I250" s="3" t="s">
        <v>19</v>
      </c>
      <c r="J250" s="3"/>
      <c r="K250" s="4" t="n">
        <f aca="false">COUNTIF($B250:$J250, "NORMAL")</f>
        <v>2</v>
      </c>
      <c r="L250" s="4" t="n">
        <f aca="false">COUNTIF($B250:$J250, "NON_SPECIFIC")</f>
        <v>1</v>
      </c>
      <c r="M250" s="4" t="n">
        <f aca="false">COUNTIF($B250:$J250, "EARLY")</f>
        <v>0</v>
      </c>
      <c r="N250" s="4" t="n">
        <f aca="false">COUNTIF($B250:$J250, "ACTIVE")</f>
        <v>0</v>
      </c>
      <c r="O250" s="4" t="n">
        <f aca="false">COUNTIF($B250:$J250, "LATE")</f>
        <v>0</v>
      </c>
      <c r="P250" s="4" t="n">
        <f aca="false">COUNTIF($B250:$J250, "UNGRADABLE_QUALITY")</f>
        <v>0</v>
      </c>
      <c r="Q250" s="4" t="n">
        <f aca="false">COUNTIF($B250:$J250, "UNGRADABLE_CONDITION")</f>
        <v>0</v>
      </c>
      <c r="R250" s="4" t="n">
        <f aca="false">SUM(K250:Q250)</f>
        <v>3</v>
      </c>
      <c r="S250" s="5"/>
      <c r="T250" s="3"/>
    </row>
    <row r="251" customFormat="false" ht="13.8" hidden="false" customHeight="false" outlineLevel="0" collapsed="false">
      <c r="A251" s="3" t="s">
        <v>274</v>
      </c>
      <c r="B251" s="3"/>
      <c r="C251" s="3"/>
      <c r="D251" s="3" t="s">
        <v>34</v>
      </c>
      <c r="E251" s="3"/>
      <c r="F251" s="3"/>
      <c r="G251" s="3" t="s">
        <v>34</v>
      </c>
      <c r="H251" s="3" t="s">
        <v>34</v>
      </c>
      <c r="I251" s="3"/>
      <c r="J251" s="3"/>
      <c r="K251" s="4" t="n">
        <f aca="false">COUNTIF($B251:$J251, "NORMAL")</f>
        <v>0</v>
      </c>
      <c r="L251" s="4" t="n">
        <f aca="false">COUNTIF($B251:$J251, "NON_SPECIFIC")</f>
        <v>0</v>
      </c>
      <c r="M251" s="4" t="n">
        <f aca="false">COUNTIF($B251:$J251, "EARLY")</f>
        <v>0</v>
      </c>
      <c r="N251" s="4" t="n">
        <f aca="false">COUNTIF($B251:$J251, "ACTIVE")</f>
        <v>3</v>
      </c>
      <c r="O251" s="4" t="n">
        <f aca="false">COUNTIF($B251:$J251, "LATE")</f>
        <v>0</v>
      </c>
      <c r="P251" s="4" t="n">
        <f aca="false">COUNTIF($B251:$J251, "UNGRADABLE_QUALITY")</f>
        <v>0</v>
      </c>
      <c r="Q251" s="4" t="n">
        <f aca="false">COUNTIF($B251:$J251, "UNGRADABLE_CONDITION")</f>
        <v>0</v>
      </c>
      <c r="R251" s="4" t="n">
        <f aca="false">SUM(K251:Q251)</f>
        <v>3</v>
      </c>
      <c r="S251" s="3"/>
      <c r="T251" s="3"/>
    </row>
    <row r="252" customFormat="false" ht="13.8" hidden="false" customHeight="false" outlineLevel="0" collapsed="false">
      <c r="A252" s="3" t="s">
        <v>275</v>
      </c>
      <c r="B252" s="3" t="s">
        <v>19</v>
      </c>
      <c r="C252" s="3"/>
      <c r="D252" s="3"/>
      <c r="E252" s="3"/>
      <c r="F252" s="3" t="s">
        <v>19</v>
      </c>
      <c r="G252" s="3"/>
      <c r="H252" s="3"/>
      <c r="I252" s="3" t="s">
        <v>19</v>
      </c>
      <c r="J252" s="3"/>
      <c r="K252" s="4" t="n">
        <f aca="false">COUNTIF($B252:$J252, "NORMAL")</f>
        <v>0</v>
      </c>
      <c r="L252" s="4" t="n">
        <f aca="false">COUNTIF($B252:$J252, "NON_SPECIFIC")</f>
        <v>3</v>
      </c>
      <c r="M252" s="4" t="n">
        <f aca="false">COUNTIF($B252:$J252, "EARLY")</f>
        <v>0</v>
      </c>
      <c r="N252" s="4" t="n">
        <f aca="false">COUNTIF($B252:$J252, "ACTIVE")</f>
        <v>0</v>
      </c>
      <c r="O252" s="4" t="n">
        <f aca="false">COUNTIF($B252:$J252, "LATE")</f>
        <v>0</v>
      </c>
      <c r="P252" s="4" t="n">
        <f aca="false">COUNTIF($B252:$J252, "UNGRADABLE_QUALITY")</f>
        <v>0</v>
      </c>
      <c r="Q252" s="4" t="n">
        <f aca="false">COUNTIF($B252:$J252, "UNGRADABLE_CONDITION")</f>
        <v>0</v>
      </c>
      <c r="R252" s="4" t="n">
        <f aca="false">SUM(K252:Q252)</f>
        <v>3</v>
      </c>
      <c r="S252" s="5"/>
      <c r="T252" s="3"/>
    </row>
    <row r="253" customFormat="false" ht="13.8" hidden="false" customHeight="false" outlineLevel="0" collapsed="false">
      <c r="A253" s="3" t="s">
        <v>276</v>
      </c>
      <c r="B253" s="3"/>
      <c r="C253" s="3"/>
      <c r="D253" s="3" t="s">
        <v>22</v>
      </c>
      <c r="E253" s="3" t="s">
        <v>22</v>
      </c>
      <c r="F253" s="3" t="s">
        <v>19</v>
      </c>
      <c r="G253" s="3"/>
      <c r="H253" s="3"/>
      <c r="I253" s="3" t="s">
        <v>22</v>
      </c>
      <c r="J253" s="3"/>
      <c r="K253" s="4" t="n">
        <f aca="false">COUNTIF($B253:$J253, "NORMAL")</f>
        <v>0</v>
      </c>
      <c r="L253" s="4" t="n">
        <f aca="false">COUNTIF($B253:$J253, "NON_SPECIFIC")</f>
        <v>1</v>
      </c>
      <c r="M253" s="4" t="n">
        <f aca="false">COUNTIF($B253:$J253, "EARLY")</f>
        <v>3</v>
      </c>
      <c r="N253" s="4" t="n">
        <f aca="false">COUNTIF($B253:$J253, "ACTIVE")</f>
        <v>0</v>
      </c>
      <c r="O253" s="4" t="n">
        <f aca="false">COUNTIF($B253:$J253, "LATE")</f>
        <v>0</v>
      </c>
      <c r="P253" s="4" t="n">
        <f aca="false">COUNTIF($B253:$J253, "UNGRADABLE_QUALITY")</f>
        <v>0</v>
      </c>
      <c r="Q253" s="4" t="n">
        <f aca="false">COUNTIF($B253:$J253, "UNGRADABLE_CONDITION")</f>
        <v>0</v>
      </c>
      <c r="R253" s="4" t="n">
        <f aca="false">SUM(K253:Q253)</f>
        <v>4</v>
      </c>
      <c r="S253" s="5"/>
      <c r="T253" s="3"/>
    </row>
    <row r="254" customFormat="false" ht="13.8" hidden="false" customHeight="false" outlineLevel="0" collapsed="false">
      <c r="A254" s="3" t="s">
        <v>277</v>
      </c>
      <c r="B254" s="3"/>
      <c r="C254" s="3" t="s">
        <v>20</v>
      </c>
      <c r="D254" s="3"/>
      <c r="E254" s="3"/>
      <c r="F254" s="3"/>
      <c r="G254" s="3"/>
      <c r="H254" s="3" t="s">
        <v>20</v>
      </c>
      <c r="I254" s="3" t="s">
        <v>19</v>
      </c>
      <c r="J254" s="3"/>
      <c r="K254" s="4" t="n">
        <f aca="false">COUNTIF($B254:$J254, "NORMAL")</f>
        <v>2</v>
      </c>
      <c r="L254" s="4" t="n">
        <f aca="false">COUNTIF($B254:$J254, "NON_SPECIFIC")</f>
        <v>1</v>
      </c>
      <c r="M254" s="4" t="n">
        <f aca="false">COUNTIF($B254:$J254, "EARLY")</f>
        <v>0</v>
      </c>
      <c r="N254" s="4" t="n">
        <f aca="false">COUNTIF($B254:$J254, "ACTIVE")</f>
        <v>0</v>
      </c>
      <c r="O254" s="4" t="n">
        <f aca="false">COUNTIF($B254:$J254, "LATE")</f>
        <v>0</v>
      </c>
      <c r="P254" s="4" t="n">
        <f aca="false">COUNTIF($B254:$J254, "UNGRADABLE_QUALITY")</f>
        <v>0</v>
      </c>
      <c r="Q254" s="4" t="n">
        <f aca="false">COUNTIF($B254:$J254, "UNGRADABLE_CONDITION")</f>
        <v>0</v>
      </c>
      <c r="R254" s="4" t="n">
        <f aca="false">SUM(K254:Q254)</f>
        <v>3</v>
      </c>
      <c r="S254" s="5"/>
      <c r="T254" s="3"/>
    </row>
    <row r="255" customFormat="false" ht="13.8" hidden="false" customHeight="false" outlineLevel="0" collapsed="false">
      <c r="A255" s="3" t="s">
        <v>278</v>
      </c>
      <c r="B255" s="3"/>
      <c r="C255" s="3"/>
      <c r="D255" s="3" t="s">
        <v>19</v>
      </c>
      <c r="E255" s="3" t="s">
        <v>22</v>
      </c>
      <c r="F255" s="3"/>
      <c r="G255" s="3" t="s">
        <v>19</v>
      </c>
      <c r="H255" s="3"/>
      <c r="I255" s="3"/>
      <c r="J255" s="3"/>
      <c r="K255" s="4" t="n">
        <f aca="false">COUNTIF($B255:$J255, "NORMAL")</f>
        <v>0</v>
      </c>
      <c r="L255" s="4" t="n">
        <f aca="false">COUNTIF($B255:$J255, "NON_SPECIFIC")</f>
        <v>2</v>
      </c>
      <c r="M255" s="4" t="n">
        <f aca="false">COUNTIF($B255:$J255, "EARLY")</f>
        <v>1</v>
      </c>
      <c r="N255" s="4" t="n">
        <f aca="false">COUNTIF($B255:$J255, "ACTIVE")</f>
        <v>0</v>
      </c>
      <c r="O255" s="4" t="n">
        <f aca="false">COUNTIF($B255:$J255, "LATE")</f>
        <v>0</v>
      </c>
      <c r="P255" s="4" t="n">
        <f aca="false">COUNTIF($B255:$J255, "UNGRADABLE_QUALITY")</f>
        <v>0</v>
      </c>
      <c r="Q255" s="4" t="n">
        <f aca="false">COUNTIF($B255:$J255, "UNGRADABLE_CONDITION")</f>
        <v>0</v>
      </c>
      <c r="R255" s="4" t="n">
        <f aca="false">SUM(K255:Q255)</f>
        <v>3</v>
      </c>
      <c r="S255" s="3"/>
      <c r="T255" s="3"/>
    </row>
    <row r="256" customFormat="false" ht="13.8" hidden="false" customHeight="false" outlineLevel="0" collapsed="false">
      <c r="A256" s="3" t="s">
        <v>279</v>
      </c>
      <c r="B256" s="3"/>
      <c r="C256" s="3"/>
      <c r="D256" s="3" t="s">
        <v>24</v>
      </c>
      <c r="E256" s="3"/>
      <c r="F256" s="3" t="s">
        <v>19</v>
      </c>
      <c r="G256" s="3"/>
      <c r="H256" s="3"/>
      <c r="I256" s="3"/>
      <c r="J256" s="3" t="s">
        <v>34</v>
      </c>
      <c r="K256" s="4" t="n">
        <f aca="false">COUNTIF($B256:$J256, "NORMAL")</f>
        <v>0</v>
      </c>
      <c r="L256" s="4" t="n">
        <f aca="false">COUNTIF($B256:$J256, "NON_SPECIFIC")</f>
        <v>1</v>
      </c>
      <c r="M256" s="4" t="n">
        <f aca="false">COUNTIF($B256:$J256, "EARLY")</f>
        <v>0</v>
      </c>
      <c r="N256" s="4" t="n">
        <f aca="false">COUNTIF($B256:$J256, "ACTIVE")</f>
        <v>1</v>
      </c>
      <c r="O256" s="4" t="n">
        <f aca="false">COUNTIF($B256:$J256, "LATE")</f>
        <v>0</v>
      </c>
      <c r="P256" s="4" t="n">
        <f aca="false">COUNTIF($B256:$J256, "UNGRADABLE_QUALITY")</f>
        <v>1</v>
      </c>
      <c r="Q256" s="4" t="n">
        <f aca="false">COUNTIF($B256:$J256, "UNGRADABLE_CONDITION")</f>
        <v>0</v>
      </c>
      <c r="R256" s="4" t="n">
        <f aca="false">SUM(K256:Q256)</f>
        <v>3</v>
      </c>
      <c r="S256" s="3"/>
      <c r="T256" s="5"/>
    </row>
    <row r="257" customFormat="false" ht="13.8" hidden="false" customHeight="false" outlineLevel="0" collapsed="false">
      <c r="A257" s="3" t="s">
        <v>280</v>
      </c>
      <c r="B257" s="3" t="s">
        <v>20</v>
      </c>
      <c r="C257" s="3"/>
      <c r="D257" s="3"/>
      <c r="E257" s="3"/>
      <c r="F257" s="3"/>
      <c r="G257" s="3"/>
      <c r="H257" s="3" t="s">
        <v>19</v>
      </c>
      <c r="I257" s="3"/>
      <c r="J257" s="3" t="s">
        <v>19</v>
      </c>
      <c r="K257" s="4" t="n">
        <f aca="false">COUNTIF($B257:$J257, "NORMAL")</f>
        <v>1</v>
      </c>
      <c r="L257" s="4" t="n">
        <f aca="false">COUNTIF($B257:$J257, "NON_SPECIFIC")</f>
        <v>2</v>
      </c>
      <c r="M257" s="4" t="n">
        <f aca="false">COUNTIF($B257:$J257, "EARLY")</f>
        <v>0</v>
      </c>
      <c r="N257" s="4" t="n">
        <f aca="false">COUNTIF($B257:$J257, "ACTIVE")</f>
        <v>0</v>
      </c>
      <c r="O257" s="4" t="n">
        <f aca="false">COUNTIF($B257:$J257, "LATE")</f>
        <v>0</v>
      </c>
      <c r="P257" s="4" t="n">
        <f aca="false">COUNTIF($B257:$J257, "UNGRADABLE_QUALITY")</f>
        <v>0</v>
      </c>
      <c r="Q257" s="4" t="n">
        <f aca="false">COUNTIF($B257:$J257, "UNGRADABLE_CONDITION")</f>
        <v>0</v>
      </c>
      <c r="R257" s="4" t="n">
        <f aca="false">SUM(K257:Q257)</f>
        <v>3</v>
      </c>
      <c r="S257" s="3"/>
      <c r="T257" s="5"/>
    </row>
    <row r="258" customFormat="false" ht="13.8" hidden="false" customHeight="false" outlineLevel="0" collapsed="false">
      <c r="A258" s="3" t="s">
        <v>281</v>
      </c>
      <c r="B258" s="3"/>
      <c r="C258" s="3"/>
      <c r="D258" s="3"/>
      <c r="E258" s="3" t="s">
        <v>34</v>
      </c>
      <c r="F258" s="3" t="s">
        <v>28</v>
      </c>
      <c r="G258" s="3" t="s">
        <v>34</v>
      </c>
      <c r="H258" s="3"/>
      <c r="I258" s="3" t="s">
        <v>28</v>
      </c>
      <c r="J258" s="3"/>
      <c r="K258" s="4" t="n">
        <f aca="false">COUNTIF($B258:$J258, "NORMAL")</f>
        <v>0</v>
      </c>
      <c r="L258" s="4" t="n">
        <f aca="false">COUNTIF($B258:$J258, "NON_SPECIFIC")</f>
        <v>0</v>
      </c>
      <c r="M258" s="4" t="n">
        <f aca="false">COUNTIF($B258:$J258, "EARLY")</f>
        <v>0</v>
      </c>
      <c r="N258" s="4" t="n">
        <f aca="false">COUNTIF($B258:$J258, "ACTIVE")</f>
        <v>2</v>
      </c>
      <c r="O258" s="4" t="n">
        <f aca="false">COUNTIF($B258:$J258, "LATE")</f>
        <v>2</v>
      </c>
      <c r="P258" s="4" t="n">
        <f aca="false">COUNTIF($B258:$J258, "UNGRADABLE_QUALITY")</f>
        <v>0</v>
      </c>
      <c r="Q258" s="4" t="n">
        <f aca="false">COUNTIF($B258:$J258, "UNGRADABLE_CONDITION")</f>
        <v>0</v>
      </c>
      <c r="R258" s="4" t="n">
        <f aca="false">SUM(K258:Q258)</f>
        <v>4</v>
      </c>
      <c r="S258" s="5"/>
      <c r="T258" s="3"/>
    </row>
    <row r="259" customFormat="false" ht="13.8" hidden="false" customHeight="false" outlineLevel="0" collapsed="false">
      <c r="A259" s="3" t="s">
        <v>282</v>
      </c>
      <c r="B259" s="3"/>
      <c r="C259" s="3"/>
      <c r="D259" s="3"/>
      <c r="E259" s="3" t="s">
        <v>34</v>
      </c>
      <c r="F259" s="3" t="s">
        <v>19</v>
      </c>
      <c r="G259" s="3"/>
      <c r="H259" s="3"/>
      <c r="I259" s="3" t="s">
        <v>19</v>
      </c>
      <c r="J259" s="3"/>
      <c r="K259" s="4" t="n">
        <f aca="false">COUNTIF($B259:$J259, "NORMAL")</f>
        <v>0</v>
      </c>
      <c r="L259" s="4" t="n">
        <f aca="false">COUNTIF($B259:$J259, "NON_SPECIFIC")</f>
        <v>2</v>
      </c>
      <c r="M259" s="4" t="n">
        <f aca="false">COUNTIF($B259:$J259, "EARLY")</f>
        <v>0</v>
      </c>
      <c r="N259" s="4" t="n">
        <f aca="false">COUNTIF($B259:$J259, "ACTIVE")</f>
        <v>1</v>
      </c>
      <c r="O259" s="4" t="n">
        <f aca="false">COUNTIF($B259:$J259, "LATE")</f>
        <v>0</v>
      </c>
      <c r="P259" s="4" t="n">
        <f aca="false">COUNTIF($B259:$J259, "UNGRADABLE_QUALITY")</f>
        <v>0</v>
      </c>
      <c r="Q259" s="4" t="n">
        <f aca="false">COUNTIF($B259:$J259, "UNGRADABLE_CONDITION")</f>
        <v>0</v>
      </c>
      <c r="R259" s="4" t="n">
        <f aca="false">SUM(K259:Q259)</f>
        <v>3</v>
      </c>
      <c r="S259" s="5"/>
      <c r="T259" s="3"/>
    </row>
    <row r="260" customFormat="false" ht="13.8" hidden="false" customHeight="false" outlineLevel="0" collapsed="false">
      <c r="A260" s="3" t="s">
        <v>283</v>
      </c>
      <c r="B260" s="3"/>
      <c r="C260" s="3"/>
      <c r="D260" s="3" t="s">
        <v>19</v>
      </c>
      <c r="E260" s="3" t="s">
        <v>20</v>
      </c>
      <c r="F260" s="3"/>
      <c r="G260" s="3"/>
      <c r="H260" s="3"/>
      <c r="I260" s="3" t="s">
        <v>19</v>
      </c>
      <c r="J260" s="3"/>
      <c r="K260" s="4" t="n">
        <f aca="false">COUNTIF($B260:$J260, "NORMAL")</f>
        <v>1</v>
      </c>
      <c r="L260" s="4" t="n">
        <f aca="false">COUNTIF($B260:$J260, "NON_SPECIFIC")</f>
        <v>2</v>
      </c>
      <c r="M260" s="4" t="n">
        <f aca="false">COUNTIF($B260:$J260, "EARLY")</f>
        <v>0</v>
      </c>
      <c r="N260" s="4" t="n">
        <f aca="false">COUNTIF($B260:$J260, "ACTIVE")</f>
        <v>0</v>
      </c>
      <c r="O260" s="4" t="n">
        <f aca="false">COUNTIF($B260:$J260, "LATE")</f>
        <v>0</v>
      </c>
      <c r="P260" s="4" t="n">
        <f aca="false">COUNTIF($B260:$J260, "UNGRADABLE_QUALITY")</f>
        <v>0</v>
      </c>
      <c r="Q260" s="4" t="n">
        <f aca="false">COUNTIF($B260:$J260, "UNGRADABLE_CONDITION")</f>
        <v>0</v>
      </c>
      <c r="R260" s="4" t="n">
        <f aca="false">SUM(K260:Q260)</f>
        <v>3</v>
      </c>
      <c r="S260" s="5"/>
      <c r="T260" s="3"/>
    </row>
    <row r="261" customFormat="false" ht="13.8" hidden="false" customHeight="false" outlineLevel="0" collapsed="false">
      <c r="A261" s="3" t="s">
        <v>284</v>
      </c>
      <c r="B261" s="3" t="s">
        <v>20</v>
      </c>
      <c r="C261" s="3"/>
      <c r="D261" s="3" t="s">
        <v>19</v>
      </c>
      <c r="E261" s="3" t="s">
        <v>20</v>
      </c>
      <c r="F261" s="3"/>
      <c r="G261" s="3"/>
      <c r="H261" s="3"/>
      <c r="I261" s="3"/>
      <c r="J261" s="3"/>
      <c r="K261" s="4" t="n">
        <f aca="false">COUNTIF($B261:$J261, "NORMAL")</f>
        <v>2</v>
      </c>
      <c r="L261" s="4" t="n">
        <f aca="false">COUNTIF($B261:$J261, "NON_SPECIFIC")</f>
        <v>1</v>
      </c>
      <c r="M261" s="4" t="n">
        <f aca="false">COUNTIF($B261:$J261, "EARLY")</f>
        <v>0</v>
      </c>
      <c r="N261" s="4" t="n">
        <f aca="false">COUNTIF($B261:$J261, "ACTIVE")</f>
        <v>0</v>
      </c>
      <c r="O261" s="4" t="n">
        <f aca="false">COUNTIF($B261:$J261, "LATE")</f>
        <v>0</v>
      </c>
      <c r="P261" s="4" t="n">
        <f aca="false">COUNTIF($B261:$J261, "UNGRADABLE_QUALITY")</f>
        <v>0</v>
      </c>
      <c r="Q261" s="4" t="n">
        <f aca="false">COUNTIF($B261:$J261, "UNGRADABLE_CONDITION")</f>
        <v>0</v>
      </c>
      <c r="R261" s="4" t="n">
        <f aca="false">SUM(K261:Q261)</f>
        <v>3</v>
      </c>
      <c r="S261" s="3"/>
      <c r="T261" s="3"/>
    </row>
    <row r="262" customFormat="false" ht="13.8" hidden="false" customHeight="false" outlineLevel="0" collapsed="false">
      <c r="A262" s="3" t="s">
        <v>285</v>
      </c>
      <c r="B262" s="3"/>
      <c r="C262" s="3" t="s">
        <v>34</v>
      </c>
      <c r="D262" s="3"/>
      <c r="E262" s="3"/>
      <c r="F262" s="3"/>
      <c r="G262" s="3" t="s">
        <v>34</v>
      </c>
      <c r="H262" s="3" t="s">
        <v>34</v>
      </c>
      <c r="I262" s="3"/>
      <c r="J262" s="3"/>
      <c r="K262" s="4" t="n">
        <f aca="false">COUNTIF($B262:$J262, "NORMAL")</f>
        <v>0</v>
      </c>
      <c r="L262" s="4" t="n">
        <f aca="false">COUNTIF($B262:$J262, "NON_SPECIFIC")</f>
        <v>0</v>
      </c>
      <c r="M262" s="4" t="n">
        <f aca="false">COUNTIF($B262:$J262, "EARLY")</f>
        <v>0</v>
      </c>
      <c r="N262" s="4" t="n">
        <f aca="false">COUNTIF($B262:$J262, "ACTIVE")</f>
        <v>3</v>
      </c>
      <c r="O262" s="4" t="n">
        <f aca="false">COUNTIF($B262:$J262, "LATE")</f>
        <v>0</v>
      </c>
      <c r="P262" s="4" t="n">
        <f aca="false">COUNTIF($B262:$J262, "UNGRADABLE_QUALITY")</f>
        <v>0</v>
      </c>
      <c r="Q262" s="4" t="n">
        <f aca="false">COUNTIF($B262:$J262, "UNGRADABLE_CONDITION")</f>
        <v>0</v>
      </c>
      <c r="R262" s="4" t="n">
        <f aca="false">SUM(K262:Q262)</f>
        <v>3</v>
      </c>
      <c r="S262" s="3"/>
      <c r="T262" s="3"/>
    </row>
    <row r="263" customFormat="false" ht="13.8" hidden="false" customHeight="false" outlineLevel="0" collapsed="false">
      <c r="A263" s="3" t="s">
        <v>286</v>
      </c>
      <c r="B263" s="3" t="s">
        <v>19</v>
      </c>
      <c r="C263" s="3"/>
      <c r="D263" s="3"/>
      <c r="E263" s="3"/>
      <c r="F263" s="3"/>
      <c r="G263" s="3" t="s">
        <v>20</v>
      </c>
      <c r="H263" s="3" t="s">
        <v>19</v>
      </c>
      <c r="I263" s="3"/>
      <c r="J263" s="3"/>
      <c r="K263" s="4" t="n">
        <f aca="false">COUNTIF($B263:$J263, "NORMAL")</f>
        <v>1</v>
      </c>
      <c r="L263" s="4" t="n">
        <f aca="false">COUNTIF($B263:$J263, "NON_SPECIFIC")</f>
        <v>2</v>
      </c>
      <c r="M263" s="4" t="n">
        <f aca="false">COUNTIF($B263:$J263, "EARLY")</f>
        <v>0</v>
      </c>
      <c r="N263" s="4" t="n">
        <f aca="false">COUNTIF($B263:$J263, "ACTIVE")</f>
        <v>0</v>
      </c>
      <c r="O263" s="4" t="n">
        <f aca="false">COUNTIF($B263:$J263, "LATE")</f>
        <v>0</v>
      </c>
      <c r="P263" s="4" t="n">
        <f aca="false">COUNTIF($B263:$J263, "UNGRADABLE_QUALITY")</f>
        <v>0</v>
      </c>
      <c r="Q263" s="4" t="n">
        <f aca="false">COUNTIF($B263:$J263, "UNGRADABLE_CONDITION")</f>
        <v>0</v>
      </c>
      <c r="R263" s="4" t="n">
        <f aca="false">SUM(K263:Q263)</f>
        <v>3</v>
      </c>
      <c r="S263" s="3"/>
      <c r="T263" s="3"/>
    </row>
    <row r="264" customFormat="false" ht="13.8" hidden="false" customHeight="false" outlineLevel="0" collapsed="false">
      <c r="A264" s="3" t="s">
        <v>287</v>
      </c>
      <c r="B264" s="3"/>
      <c r="C264" s="3" t="s">
        <v>20</v>
      </c>
      <c r="D264" s="3"/>
      <c r="E264" s="3" t="s">
        <v>20</v>
      </c>
      <c r="F264" s="3"/>
      <c r="G264" s="3"/>
      <c r="H264" s="3"/>
      <c r="I264" s="3"/>
      <c r="J264" s="3" t="s">
        <v>20</v>
      </c>
      <c r="K264" s="4" t="n">
        <f aca="false">COUNTIF($B264:$J264, "NORMAL")</f>
        <v>3</v>
      </c>
      <c r="L264" s="4" t="n">
        <f aca="false">COUNTIF($B264:$J264, "NON_SPECIFIC")</f>
        <v>0</v>
      </c>
      <c r="M264" s="4" t="n">
        <f aca="false">COUNTIF($B264:$J264, "EARLY")</f>
        <v>0</v>
      </c>
      <c r="N264" s="4" t="n">
        <f aca="false">COUNTIF($B264:$J264, "ACTIVE")</f>
        <v>0</v>
      </c>
      <c r="O264" s="4" t="n">
        <f aca="false">COUNTIF($B264:$J264, "LATE")</f>
        <v>0</v>
      </c>
      <c r="P264" s="4" t="n">
        <f aca="false">COUNTIF($B264:$J264, "UNGRADABLE_QUALITY")</f>
        <v>0</v>
      </c>
      <c r="Q264" s="4" t="n">
        <f aca="false">COUNTIF($B264:$J264, "UNGRADABLE_CONDITION")</f>
        <v>0</v>
      </c>
      <c r="R264" s="4" t="n">
        <f aca="false">SUM(K264:Q264)</f>
        <v>3</v>
      </c>
      <c r="S264" s="3"/>
      <c r="T264" s="5"/>
    </row>
    <row r="265" customFormat="false" ht="13.8" hidden="false" customHeight="false" outlineLevel="0" collapsed="false">
      <c r="A265" s="3" t="s">
        <v>288</v>
      </c>
      <c r="B265" s="3"/>
      <c r="C265" s="3" t="s">
        <v>19</v>
      </c>
      <c r="D265" s="3"/>
      <c r="E265" s="3" t="s">
        <v>20</v>
      </c>
      <c r="F265" s="3"/>
      <c r="G265" s="3" t="s">
        <v>20</v>
      </c>
      <c r="H265" s="3"/>
      <c r="I265" s="3"/>
      <c r="J265" s="3"/>
      <c r="K265" s="4" t="n">
        <f aca="false">COUNTIF($B265:$J265, "NORMAL")</f>
        <v>2</v>
      </c>
      <c r="L265" s="4" t="n">
        <f aca="false">COUNTIF($B265:$J265, "NON_SPECIFIC")</f>
        <v>1</v>
      </c>
      <c r="M265" s="4" t="n">
        <f aca="false">COUNTIF($B265:$J265, "EARLY")</f>
        <v>0</v>
      </c>
      <c r="N265" s="4" t="n">
        <f aca="false">COUNTIF($B265:$J265, "ACTIVE")</f>
        <v>0</v>
      </c>
      <c r="O265" s="4" t="n">
        <f aca="false">COUNTIF($B265:$J265, "LATE")</f>
        <v>0</v>
      </c>
      <c r="P265" s="4" t="n">
        <f aca="false">COUNTIF($B265:$J265, "UNGRADABLE_QUALITY")</f>
        <v>0</v>
      </c>
      <c r="Q265" s="4" t="n">
        <f aca="false">COUNTIF($B265:$J265, "UNGRADABLE_CONDITION")</f>
        <v>0</v>
      </c>
      <c r="R265" s="4" t="n">
        <f aca="false">SUM(K265:Q265)</f>
        <v>3</v>
      </c>
      <c r="S265" s="3"/>
      <c r="T265" s="3"/>
    </row>
    <row r="266" customFormat="false" ht="13.8" hidden="false" customHeight="false" outlineLevel="0" collapsed="false">
      <c r="A266" s="3" t="s">
        <v>289</v>
      </c>
      <c r="B266" s="3"/>
      <c r="C266" s="3" t="s">
        <v>20</v>
      </c>
      <c r="D266" s="3" t="s">
        <v>19</v>
      </c>
      <c r="E266" s="3"/>
      <c r="F266" s="3" t="s">
        <v>19</v>
      </c>
      <c r="G266" s="3"/>
      <c r="H266" s="3"/>
      <c r="I266" s="3"/>
      <c r="J266" s="3"/>
      <c r="K266" s="4" t="n">
        <f aca="false">COUNTIF($B266:$J266, "NORMAL")</f>
        <v>1</v>
      </c>
      <c r="L266" s="4" t="n">
        <f aca="false">COUNTIF($B266:$J266, "NON_SPECIFIC")</f>
        <v>2</v>
      </c>
      <c r="M266" s="4" t="n">
        <f aca="false">COUNTIF($B266:$J266, "EARLY")</f>
        <v>0</v>
      </c>
      <c r="N266" s="4" t="n">
        <f aca="false">COUNTIF($B266:$J266, "ACTIVE")</f>
        <v>0</v>
      </c>
      <c r="O266" s="4" t="n">
        <f aca="false">COUNTIF($B266:$J266, "LATE")</f>
        <v>0</v>
      </c>
      <c r="P266" s="4" t="n">
        <f aca="false">COUNTIF($B266:$J266, "UNGRADABLE_QUALITY")</f>
        <v>0</v>
      </c>
      <c r="Q266" s="4" t="n">
        <f aca="false">COUNTIF($B266:$J266, "UNGRADABLE_CONDITION")</f>
        <v>0</v>
      </c>
      <c r="R266" s="4" t="n">
        <f aca="false">SUM(K266:Q266)</f>
        <v>3</v>
      </c>
      <c r="S266" s="3"/>
      <c r="T266" s="3"/>
    </row>
    <row r="267" customFormat="false" ht="13.8" hidden="false" customHeight="false" outlineLevel="0" collapsed="false">
      <c r="A267" s="3" t="s">
        <v>290</v>
      </c>
      <c r="B267" s="3"/>
      <c r="C267" s="3"/>
      <c r="D267" s="3" t="s">
        <v>19</v>
      </c>
      <c r="E267" s="3" t="s">
        <v>20</v>
      </c>
      <c r="F267" s="3" t="s">
        <v>24</v>
      </c>
      <c r="G267" s="3"/>
      <c r="H267" s="3"/>
      <c r="I267" s="3"/>
      <c r="J267" s="3"/>
      <c r="K267" s="4" t="n">
        <f aca="false">COUNTIF($B267:$J267, "NORMAL")</f>
        <v>1</v>
      </c>
      <c r="L267" s="4" t="n">
        <f aca="false">COUNTIF($B267:$J267, "NON_SPECIFIC")</f>
        <v>1</v>
      </c>
      <c r="M267" s="4" t="n">
        <f aca="false">COUNTIF($B267:$J267, "EARLY")</f>
        <v>0</v>
      </c>
      <c r="N267" s="4" t="n">
        <f aca="false">COUNTIF($B267:$J267, "ACTIVE")</f>
        <v>0</v>
      </c>
      <c r="O267" s="4" t="n">
        <f aca="false">COUNTIF($B267:$J267, "LATE")</f>
        <v>0</v>
      </c>
      <c r="P267" s="4" t="n">
        <f aca="false">COUNTIF($B267:$J267, "UNGRADABLE_QUALITY")</f>
        <v>1</v>
      </c>
      <c r="Q267" s="4" t="n">
        <f aca="false">COUNTIF($B267:$J267, "UNGRADABLE_CONDITION")</f>
        <v>0</v>
      </c>
      <c r="R267" s="4" t="n">
        <f aca="false">SUM(K267:Q267)</f>
        <v>3</v>
      </c>
      <c r="S267" s="3"/>
      <c r="T267" s="3"/>
    </row>
    <row r="268" customFormat="false" ht="13.8" hidden="false" customHeight="false" outlineLevel="0" collapsed="false">
      <c r="A268" s="3" t="s">
        <v>291</v>
      </c>
      <c r="B268" s="3" t="s">
        <v>22</v>
      </c>
      <c r="C268" s="3"/>
      <c r="D268" s="3"/>
      <c r="E268" s="3"/>
      <c r="F268" s="3" t="s">
        <v>22</v>
      </c>
      <c r="G268" s="3"/>
      <c r="H268" s="3"/>
      <c r="I268" s="3"/>
      <c r="J268" s="3" t="s">
        <v>22</v>
      </c>
      <c r="K268" s="4" t="n">
        <f aca="false">COUNTIF($B268:$J268, "NORMAL")</f>
        <v>0</v>
      </c>
      <c r="L268" s="4" t="n">
        <f aca="false">COUNTIF($B268:$J268, "NON_SPECIFIC")</f>
        <v>0</v>
      </c>
      <c r="M268" s="4" t="n">
        <f aca="false">COUNTIF($B268:$J268, "EARLY")</f>
        <v>3</v>
      </c>
      <c r="N268" s="4" t="n">
        <f aca="false">COUNTIF($B268:$J268, "ACTIVE")</f>
        <v>0</v>
      </c>
      <c r="O268" s="4" t="n">
        <f aca="false">COUNTIF($B268:$J268, "LATE")</f>
        <v>0</v>
      </c>
      <c r="P268" s="4" t="n">
        <f aca="false">COUNTIF($B268:$J268, "UNGRADABLE_QUALITY")</f>
        <v>0</v>
      </c>
      <c r="Q268" s="4" t="n">
        <f aca="false">COUNTIF($B268:$J268, "UNGRADABLE_CONDITION")</f>
        <v>0</v>
      </c>
      <c r="R268" s="4" t="n">
        <f aca="false">SUM(K268:Q268)</f>
        <v>3</v>
      </c>
      <c r="S268" s="3"/>
      <c r="T268" s="5"/>
    </row>
    <row r="269" customFormat="false" ht="13.8" hidden="false" customHeight="false" outlineLevel="0" collapsed="false">
      <c r="A269" s="3" t="s">
        <v>292</v>
      </c>
      <c r="B269" s="3"/>
      <c r="C269" s="3" t="s">
        <v>19</v>
      </c>
      <c r="D269" s="3"/>
      <c r="E269" s="3"/>
      <c r="F269" s="3"/>
      <c r="G269" s="3"/>
      <c r="H269" s="3" t="s">
        <v>19</v>
      </c>
      <c r="I269" s="3"/>
      <c r="J269" s="3" t="s">
        <v>34</v>
      </c>
      <c r="K269" s="4" t="n">
        <f aca="false">COUNTIF($B269:$J269, "NORMAL")</f>
        <v>0</v>
      </c>
      <c r="L269" s="4" t="n">
        <f aca="false">COUNTIF($B269:$J269, "NON_SPECIFIC")</f>
        <v>2</v>
      </c>
      <c r="M269" s="4" t="n">
        <f aca="false">COUNTIF($B269:$J269, "EARLY")</f>
        <v>0</v>
      </c>
      <c r="N269" s="4" t="n">
        <f aca="false">COUNTIF($B269:$J269, "ACTIVE")</f>
        <v>1</v>
      </c>
      <c r="O269" s="4" t="n">
        <f aca="false">COUNTIF($B269:$J269, "LATE")</f>
        <v>0</v>
      </c>
      <c r="P269" s="4" t="n">
        <f aca="false">COUNTIF($B269:$J269, "UNGRADABLE_QUALITY")</f>
        <v>0</v>
      </c>
      <c r="Q269" s="4" t="n">
        <f aca="false">COUNTIF($B269:$J269, "UNGRADABLE_CONDITION")</f>
        <v>0</v>
      </c>
      <c r="R269" s="4" t="n">
        <f aca="false">SUM(K269:Q269)</f>
        <v>3</v>
      </c>
      <c r="S269" s="3"/>
      <c r="T269" s="5"/>
    </row>
    <row r="270" customFormat="false" ht="13.8" hidden="false" customHeight="false" outlineLevel="0" collapsed="false">
      <c r="A270" s="3" t="s">
        <v>293</v>
      </c>
      <c r="B270" s="3"/>
      <c r="C270" s="3"/>
      <c r="D270" s="3" t="s">
        <v>68</v>
      </c>
      <c r="E270" s="3"/>
      <c r="F270" s="3"/>
      <c r="G270" s="3" t="s">
        <v>22</v>
      </c>
      <c r="H270" s="3"/>
      <c r="I270" s="3" t="s">
        <v>24</v>
      </c>
      <c r="J270" s="3"/>
      <c r="K270" s="4" t="n">
        <f aca="false">COUNTIF($B270:$J270, "NORMAL")</f>
        <v>0</v>
      </c>
      <c r="L270" s="4" t="n">
        <f aca="false">COUNTIF($B270:$J270, "NON_SPECIFIC")</f>
        <v>0</v>
      </c>
      <c r="M270" s="4" t="n">
        <f aca="false">COUNTIF($B270:$J270, "EARLY")</f>
        <v>1</v>
      </c>
      <c r="N270" s="4" t="n">
        <f aca="false">COUNTIF($B270:$J270, "ACTIVE")</f>
        <v>0</v>
      </c>
      <c r="O270" s="4" t="n">
        <f aca="false">COUNTIF($B270:$J270, "LATE")</f>
        <v>0</v>
      </c>
      <c r="P270" s="4" t="n">
        <f aca="false">COUNTIF($B270:$J270, "UNGRADABLE_QUALITY")</f>
        <v>1</v>
      </c>
      <c r="Q270" s="4" t="n">
        <f aca="false">COUNTIF($B270:$J270, "UNGRADABLE_CONDITION")</f>
        <v>1</v>
      </c>
      <c r="R270" s="4" t="n">
        <f aca="false">SUM(K270:Q270)</f>
        <v>3</v>
      </c>
      <c r="S270" s="5"/>
      <c r="T270" s="3"/>
    </row>
    <row r="271" customFormat="false" ht="13.8" hidden="false" customHeight="false" outlineLevel="0" collapsed="false">
      <c r="A271" s="3" t="s">
        <v>294</v>
      </c>
      <c r="B271" s="3"/>
      <c r="C271" s="3" t="s">
        <v>19</v>
      </c>
      <c r="D271" s="3"/>
      <c r="E271" s="3"/>
      <c r="F271" s="3" t="s">
        <v>19</v>
      </c>
      <c r="G271" s="3"/>
      <c r="H271" s="3"/>
      <c r="I271" s="3" t="s">
        <v>19</v>
      </c>
      <c r="J271" s="3"/>
      <c r="K271" s="4" t="n">
        <f aca="false">COUNTIF($B271:$J271, "NORMAL")</f>
        <v>0</v>
      </c>
      <c r="L271" s="4" t="n">
        <f aca="false">COUNTIF($B271:$J271, "NON_SPECIFIC")</f>
        <v>3</v>
      </c>
      <c r="M271" s="4" t="n">
        <f aca="false">COUNTIF($B271:$J271, "EARLY")</f>
        <v>0</v>
      </c>
      <c r="N271" s="4" t="n">
        <f aca="false">COUNTIF($B271:$J271, "ACTIVE")</f>
        <v>0</v>
      </c>
      <c r="O271" s="4" t="n">
        <f aca="false">COUNTIF($B271:$J271, "LATE")</f>
        <v>0</v>
      </c>
      <c r="P271" s="4" t="n">
        <f aca="false">COUNTIF($B271:$J271, "UNGRADABLE_QUALITY")</f>
        <v>0</v>
      </c>
      <c r="Q271" s="4" t="n">
        <f aca="false">COUNTIF($B271:$J271, "UNGRADABLE_CONDITION")</f>
        <v>0</v>
      </c>
      <c r="R271" s="4" t="n">
        <f aca="false">SUM(K271:Q271)</f>
        <v>3</v>
      </c>
      <c r="S271" s="5"/>
      <c r="T271" s="3"/>
    </row>
    <row r="272" customFormat="false" ht="13.8" hidden="false" customHeight="false" outlineLevel="0" collapsed="false">
      <c r="A272" s="3" t="s">
        <v>295</v>
      </c>
      <c r="B272" s="3" t="s">
        <v>19</v>
      </c>
      <c r="C272" s="3"/>
      <c r="D272" s="3"/>
      <c r="E272" s="3"/>
      <c r="F272" s="3" t="s">
        <v>24</v>
      </c>
      <c r="G272" s="3"/>
      <c r="H272" s="3"/>
      <c r="I272" s="3" t="s">
        <v>19</v>
      </c>
      <c r="J272" s="3"/>
      <c r="K272" s="4" t="n">
        <f aca="false">COUNTIF($B272:$J272, "NORMAL")</f>
        <v>0</v>
      </c>
      <c r="L272" s="4" t="n">
        <f aca="false">COUNTIF($B272:$J272, "NON_SPECIFIC")</f>
        <v>2</v>
      </c>
      <c r="M272" s="4" t="n">
        <f aca="false">COUNTIF($B272:$J272, "EARLY")</f>
        <v>0</v>
      </c>
      <c r="N272" s="4" t="n">
        <f aca="false">COUNTIF($B272:$J272, "ACTIVE")</f>
        <v>0</v>
      </c>
      <c r="O272" s="4" t="n">
        <f aca="false">COUNTIF($B272:$J272, "LATE")</f>
        <v>0</v>
      </c>
      <c r="P272" s="4" t="n">
        <f aca="false">COUNTIF($B272:$J272, "UNGRADABLE_QUALITY")</f>
        <v>1</v>
      </c>
      <c r="Q272" s="4" t="n">
        <f aca="false">COUNTIF($B272:$J272, "UNGRADABLE_CONDITION")</f>
        <v>0</v>
      </c>
      <c r="R272" s="4" t="n">
        <f aca="false">SUM(K272:Q272)</f>
        <v>3</v>
      </c>
      <c r="S272" s="5"/>
      <c r="T272" s="3"/>
    </row>
    <row r="273" customFormat="false" ht="13.8" hidden="false" customHeight="false" outlineLevel="0" collapsed="false">
      <c r="A273" s="3" t="s">
        <v>296</v>
      </c>
      <c r="B273" s="3"/>
      <c r="C273" s="3"/>
      <c r="D273" s="3"/>
      <c r="E273" s="3" t="s">
        <v>22</v>
      </c>
      <c r="F273" s="3" t="s">
        <v>19</v>
      </c>
      <c r="G273" s="3" t="s">
        <v>22</v>
      </c>
      <c r="H273" s="3"/>
      <c r="I273" s="3"/>
      <c r="J273" s="3"/>
      <c r="K273" s="4" t="n">
        <f aca="false">COUNTIF($B273:$J273, "NORMAL")</f>
        <v>0</v>
      </c>
      <c r="L273" s="4" t="n">
        <f aca="false">COUNTIF($B273:$J273, "NON_SPECIFIC")</f>
        <v>1</v>
      </c>
      <c r="M273" s="4" t="n">
        <f aca="false">COUNTIF($B273:$J273, "EARLY")</f>
        <v>2</v>
      </c>
      <c r="N273" s="4" t="n">
        <f aca="false">COUNTIF($B273:$J273, "ACTIVE")</f>
        <v>0</v>
      </c>
      <c r="O273" s="4" t="n">
        <f aca="false">COUNTIF($B273:$J273, "LATE")</f>
        <v>0</v>
      </c>
      <c r="P273" s="4" t="n">
        <f aca="false">COUNTIF($B273:$J273, "UNGRADABLE_QUALITY")</f>
        <v>0</v>
      </c>
      <c r="Q273" s="4" t="n">
        <f aca="false">COUNTIF($B273:$J273, "UNGRADABLE_CONDITION")</f>
        <v>0</v>
      </c>
      <c r="R273" s="4" t="n">
        <f aca="false">SUM(K273:Q273)</f>
        <v>3</v>
      </c>
      <c r="S273" s="3"/>
      <c r="T273" s="3"/>
    </row>
    <row r="274" customFormat="false" ht="13.8" hidden="false" customHeight="false" outlineLevel="0" collapsed="false">
      <c r="A274" s="3" t="s">
        <v>297</v>
      </c>
      <c r="B274" s="3"/>
      <c r="C274" s="3"/>
      <c r="D274" s="3"/>
      <c r="E274" s="3"/>
      <c r="F274" s="3"/>
      <c r="G274" s="3"/>
      <c r="H274" s="3" t="s">
        <v>19</v>
      </c>
      <c r="I274" s="3" t="s">
        <v>19</v>
      </c>
      <c r="J274" s="3" t="s">
        <v>20</v>
      </c>
      <c r="K274" s="4" t="n">
        <f aca="false">COUNTIF($B274:$J274, "NORMAL")</f>
        <v>1</v>
      </c>
      <c r="L274" s="4" t="n">
        <f aca="false">COUNTIF($B274:$J274, "NON_SPECIFIC")</f>
        <v>2</v>
      </c>
      <c r="M274" s="4" t="n">
        <f aca="false">COUNTIF($B274:$J274, "EARLY")</f>
        <v>0</v>
      </c>
      <c r="N274" s="4" t="n">
        <f aca="false">COUNTIF($B274:$J274, "ACTIVE")</f>
        <v>0</v>
      </c>
      <c r="O274" s="4" t="n">
        <f aca="false">COUNTIF($B274:$J274, "LATE")</f>
        <v>0</v>
      </c>
      <c r="P274" s="4" t="n">
        <f aca="false">COUNTIF($B274:$J274, "UNGRADABLE_QUALITY")</f>
        <v>0</v>
      </c>
      <c r="Q274" s="4" t="n">
        <f aca="false">COUNTIF($B274:$J274, "UNGRADABLE_CONDITION")</f>
        <v>0</v>
      </c>
      <c r="R274" s="4" t="n">
        <f aca="false">SUM(K274:Q274)</f>
        <v>3</v>
      </c>
      <c r="S274" s="5"/>
      <c r="T274" s="5"/>
    </row>
    <row r="275" customFormat="false" ht="13.8" hidden="false" customHeight="false" outlineLevel="0" collapsed="false">
      <c r="A275" s="3" t="s">
        <v>298</v>
      </c>
      <c r="B275" s="3"/>
      <c r="C275" s="3" t="s">
        <v>22</v>
      </c>
      <c r="D275" s="3"/>
      <c r="E275" s="3"/>
      <c r="F275" s="3"/>
      <c r="G275" s="3" t="s">
        <v>34</v>
      </c>
      <c r="H275" s="3"/>
      <c r="I275" s="3"/>
      <c r="J275" s="3" t="s">
        <v>22</v>
      </c>
      <c r="K275" s="4" t="n">
        <f aca="false">COUNTIF($B275:$J275, "NORMAL")</f>
        <v>0</v>
      </c>
      <c r="L275" s="4" t="n">
        <f aca="false">COUNTIF($B275:$J275, "NON_SPECIFIC")</f>
        <v>0</v>
      </c>
      <c r="M275" s="4" t="n">
        <f aca="false">COUNTIF($B275:$J275, "EARLY")</f>
        <v>2</v>
      </c>
      <c r="N275" s="4" t="n">
        <f aca="false">COUNTIF($B275:$J275, "ACTIVE")</f>
        <v>1</v>
      </c>
      <c r="O275" s="4" t="n">
        <f aca="false">COUNTIF($B275:$J275, "LATE")</f>
        <v>0</v>
      </c>
      <c r="P275" s="4" t="n">
        <f aca="false">COUNTIF($B275:$J275, "UNGRADABLE_QUALITY")</f>
        <v>0</v>
      </c>
      <c r="Q275" s="4" t="n">
        <f aca="false">COUNTIF($B275:$J275, "UNGRADABLE_CONDITION")</f>
        <v>0</v>
      </c>
      <c r="R275" s="4" t="n">
        <f aca="false">SUM(K275:Q275)</f>
        <v>3</v>
      </c>
      <c r="S275" s="3"/>
      <c r="T275" s="5"/>
    </row>
    <row r="276" customFormat="false" ht="13.8" hidden="false" customHeight="false" outlineLevel="0" collapsed="false">
      <c r="A276" s="3" t="s">
        <v>299</v>
      </c>
      <c r="B276" s="3"/>
      <c r="C276" s="3"/>
      <c r="D276" s="3" t="s">
        <v>19</v>
      </c>
      <c r="E276" s="3" t="s">
        <v>20</v>
      </c>
      <c r="F276" s="3"/>
      <c r="G276" s="3"/>
      <c r="H276" s="3" t="s">
        <v>19</v>
      </c>
      <c r="I276" s="3"/>
      <c r="J276" s="3"/>
      <c r="K276" s="4" t="n">
        <f aca="false">COUNTIF($B276:$J276, "NORMAL")</f>
        <v>1</v>
      </c>
      <c r="L276" s="4" t="n">
        <f aca="false">COUNTIF($B276:$J276, "NON_SPECIFIC")</f>
        <v>2</v>
      </c>
      <c r="M276" s="4" t="n">
        <f aca="false">COUNTIF($B276:$J276, "EARLY")</f>
        <v>0</v>
      </c>
      <c r="N276" s="4" t="n">
        <f aca="false">COUNTIF($B276:$J276, "ACTIVE")</f>
        <v>0</v>
      </c>
      <c r="O276" s="4" t="n">
        <f aca="false">COUNTIF($B276:$J276, "LATE")</f>
        <v>0</v>
      </c>
      <c r="P276" s="4" t="n">
        <f aca="false">COUNTIF($B276:$J276, "UNGRADABLE_QUALITY")</f>
        <v>0</v>
      </c>
      <c r="Q276" s="4" t="n">
        <f aca="false">COUNTIF($B276:$J276, "UNGRADABLE_CONDITION")</f>
        <v>0</v>
      </c>
      <c r="R276" s="4" t="n">
        <f aca="false">SUM(K276:Q276)</f>
        <v>3</v>
      </c>
      <c r="S276" s="3"/>
      <c r="T276" s="3"/>
    </row>
    <row r="277" customFormat="false" ht="13.8" hidden="false" customHeight="false" outlineLevel="0" collapsed="false">
      <c r="A277" s="3" t="s">
        <v>300</v>
      </c>
      <c r="B277" s="3"/>
      <c r="C277" s="3"/>
      <c r="D277" s="3"/>
      <c r="E277" s="3"/>
      <c r="F277" s="3"/>
      <c r="G277" s="3"/>
      <c r="H277" s="3" t="s">
        <v>20</v>
      </c>
      <c r="I277" s="3" t="s">
        <v>19</v>
      </c>
      <c r="J277" s="3" t="s">
        <v>24</v>
      </c>
      <c r="K277" s="4" t="n">
        <f aca="false">COUNTIF($B277:$J277, "NORMAL")</f>
        <v>1</v>
      </c>
      <c r="L277" s="4" t="n">
        <f aca="false">COUNTIF($B277:$J277, "NON_SPECIFIC")</f>
        <v>1</v>
      </c>
      <c r="M277" s="4" t="n">
        <f aca="false">COUNTIF($B277:$J277, "EARLY")</f>
        <v>0</v>
      </c>
      <c r="N277" s="4" t="n">
        <f aca="false">COUNTIF($B277:$J277, "ACTIVE")</f>
        <v>0</v>
      </c>
      <c r="O277" s="4" t="n">
        <f aca="false">COUNTIF($B277:$J277, "LATE")</f>
        <v>0</v>
      </c>
      <c r="P277" s="4" t="n">
        <f aca="false">COUNTIF($B277:$J277, "UNGRADABLE_QUALITY")</f>
        <v>1</v>
      </c>
      <c r="Q277" s="4" t="n">
        <f aca="false">COUNTIF($B277:$J277, "UNGRADABLE_CONDITION")</f>
        <v>0</v>
      </c>
      <c r="R277" s="4" t="n">
        <f aca="false">SUM(K277:Q277)</f>
        <v>3</v>
      </c>
      <c r="S277" s="5"/>
      <c r="T277" s="5"/>
    </row>
    <row r="278" customFormat="false" ht="13.8" hidden="false" customHeight="false" outlineLevel="0" collapsed="false">
      <c r="A278" s="3" t="s">
        <v>301</v>
      </c>
      <c r="B278" s="3" t="s">
        <v>19</v>
      </c>
      <c r="C278" s="3"/>
      <c r="D278" s="3"/>
      <c r="E278" s="3"/>
      <c r="F278" s="3" t="s">
        <v>19</v>
      </c>
      <c r="G278" s="3" t="s">
        <v>20</v>
      </c>
      <c r="H278" s="3"/>
      <c r="I278" s="3"/>
      <c r="J278" s="3"/>
      <c r="K278" s="4" t="n">
        <f aca="false">COUNTIF($B278:$J278, "NORMAL")</f>
        <v>1</v>
      </c>
      <c r="L278" s="4" t="n">
        <f aca="false">COUNTIF($B278:$J278, "NON_SPECIFIC")</f>
        <v>2</v>
      </c>
      <c r="M278" s="4" t="n">
        <f aca="false">COUNTIF($B278:$J278, "EARLY")</f>
        <v>0</v>
      </c>
      <c r="N278" s="4" t="n">
        <f aca="false">COUNTIF($B278:$J278, "ACTIVE")</f>
        <v>0</v>
      </c>
      <c r="O278" s="4" t="n">
        <f aca="false">COUNTIF($B278:$J278, "LATE")</f>
        <v>0</v>
      </c>
      <c r="P278" s="4" t="n">
        <f aca="false">COUNTIF($B278:$J278, "UNGRADABLE_QUALITY")</f>
        <v>0</v>
      </c>
      <c r="Q278" s="4" t="n">
        <f aca="false">COUNTIF($B278:$J278, "UNGRADABLE_CONDITION")</f>
        <v>0</v>
      </c>
      <c r="R278" s="4" t="n">
        <f aca="false">SUM(K278:Q278)</f>
        <v>3</v>
      </c>
      <c r="S278" s="3"/>
      <c r="T278" s="3"/>
    </row>
    <row r="279" customFormat="false" ht="13.8" hidden="false" customHeight="false" outlineLevel="0" collapsed="false">
      <c r="A279" s="3" t="s">
        <v>302</v>
      </c>
      <c r="B279" s="3"/>
      <c r="C279" s="3"/>
      <c r="D279" s="3"/>
      <c r="E279" s="3" t="s">
        <v>20</v>
      </c>
      <c r="F279" s="3" t="s">
        <v>20</v>
      </c>
      <c r="G279" s="3"/>
      <c r="H279" s="3"/>
      <c r="I279" s="3" t="s">
        <v>19</v>
      </c>
      <c r="J279" s="3" t="s">
        <v>24</v>
      </c>
      <c r="K279" s="4" t="n">
        <f aca="false">COUNTIF($B279:$J279, "NORMAL")</f>
        <v>2</v>
      </c>
      <c r="L279" s="4" t="n">
        <f aca="false">COUNTIF($B279:$J279, "NON_SPECIFIC")</f>
        <v>1</v>
      </c>
      <c r="M279" s="4" t="n">
        <f aca="false">COUNTIF($B279:$J279, "EARLY")</f>
        <v>0</v>
      </c>
      <c r="N279" s="4" t="n">
        <f aca="false">COUNTIF($B279:$J279, "ACTIVE")</f>
        <v>0</v>
      </c>
      <c r="O279" s="4" t="n">
        <f aca="false">COUNTIF($B279:$J279, "LATE")</f>
        <v>0</v>
      </c>
      <c r="P279" s="4" t="n">
        <f aca="false">COUNTIF($B279:$J279, "UNGRADABLE_QUALITY")</f>
        <v>1</v>
      </c>
      <c r="Q279" s="4" t="n">
        <f aca="false">COUNTIF($B279:$J279, "UNGRADABLE_CONDITION")</f>
        <v>0</v>
      </c>
      <c r="R279" s="4" t="n">
        <f aca="false">SUM(K279:Q279)</f>
        <v>4</v>
      </c>
      <c r="S279" s="5"/>
      <c r="T279" s="5"/>
    </row>
    <row r="280" customFormat="false" ht="13.8" hidden="false" customHeight="false" outlineLevel="0" collapsed="false">
      <c r="A280" s="3" t="s">
        <v>303</v>
      </c>
      <c r="B280" s="3" t="s">
        <v>19</v>
      </c>
      <c r="C280" s="3"/>
      <c r="D280" s="3"/>
      <c r="E280" s="3" t="s">
        <v>22</v>
      </c>
      <c r="F280" s="3"/>
      <c r="G280" s="3" t="s">
        <v>20</v>
      </c>
      <c r="H280" s="3"/>
      <c r="I280" s="3"/>
      <c r="J280" s="3"/>
      <c r="K280" s="4" t="n">
        <f aca="false">COUNTIF($B280:$J280, "NORMAL")</f>
        <v>1</v>
      </c>
      <c r="L280" s="4" t="n">
        <f aca="false">COUNTIF($B280:$J280, "NON_SPECIFIC")</f>
        <v>1</v>
      </c>
      <c r="M280" s="4" t="n">
        <f aca="false">COUNTIF($B280:$J280, "EARLY")</f>
        <v>1</v>
      </c>
      <c r="N280" s="4" t="n">
        <f aca="false">COUNTIF($B280:$J280, "ACTIVE")</f>
        <v>0</v>
      </c>
      <c r="O280" s="4" t="n">
        <f aca="false">COUNTIF($B280:$J280, "LATE")</f>
        <v>0</v>
      </c>
      <c r="P280" s="4" t="n">
        <f aca="false">COUNTIF($B280:$J280, "UNGRADABLE_QUALITY")</f>
        <v>0</v>
      </c>
      <c r="Q280" s="4" t="n">
        <f aca="false">COUNTIF($B280:$J280, "UNGRADABLE_CONDITION")</f>
        <v>0</v>
      </c>
      <c r="R280" s="4" t="n">
        <f aca="false">SUM(K280:Q280)</f>
        <v>3</v>
      </c>
      <c r="S280" s="3"/>
      <c r="T280" s="3"/>
    </row>
    <row r="281" customFormat="false" ht="13.8" hidden="false" customHeight="false" outlineLevel="0" collapsed="false">
      <c r="A281" s="3" t="s">
        <v>304</v>
      </c>
      <c r="B281" s="3" t="s">
        <v>20</v>
      </c>
      <c r="C281" s="3"/>
      <c r="D281" s="3" t="s">
        <v>20</v>
      </c>
      <c r="E281" s="3"/>
      <c r="F281" s="3"/>
      <c r="G281" s="3" t="s">
        <v>20</v>
      </c>
      <c r="H281" s="3"/>
      <c r="I281" s="3"/>
      <c r="J281" s="3"/>
      <c r="K281" s="4" t="n">
        <f aca="false">COUNTIF($B281:$J281, "NORMAL")</f>
        <v>3</v>
      </c>
      <c r="L281" s="4" t="n">
        <f aca="false">COUNTIF($B281:$J281, "NON_SPECIFIC")</f>
        <v>0</v>
      </c>
      <c r="M281" s="4" t="n">
        <f aca="false">COUNTIF($B281:$J281, "EARLY")</f>
        <v>0</v>
      </c>
      <c r="N281" s="4" t="n">
        <f aca="false">COUNTIF($B281:$J281, "ACTIVE")</f>
        <v>0</v>
      </c>
      <c r="O281" s="4" t="n">
        <f aca="false">COUNTIF($B281:$J281, "LATE")</f>
        <v>0</v>
      </c>
      <c r="P281" s="4" t="n">
        <f aca="false">COUNTIF($B281:$J281, "UNGRADABLE_QUALITY")</f>
        <v>0</v>
      </c>
      <c r="Q281" s="4" t="n">
        <f aca="false">COUNTIF($B281:$J281, "UNGRADABLE_CONDITION")</f>
        <v>0</v>
      </c>
      <c r="R281" s="4" t="n">
        <f aca="false">SUM(K281:Q281)</f>
        <v>3</v>
      </c>
      <c r="S281" s="3"/>
      <c r="T281" s="3"/>
    </row>
    <row r="282" customFormat="false" ht="13.8" hidden="false" customHeight="false" outlineLevel="0" collapsed="false">
      <c r="A282" s="3" t="s">
        <v>305</v>
      </c>
      <c r="B282" s="3"/>
      <c r="C282" s="3" t="s">
        <v>28</v>
      </c>
      <c r="D282" s="3"/>
      <c r="E282" s="3"/>
      <c r="F282" s="3" t="s">
        <v>34</v>
      </c>
      <c r="G282" s="3" t="s">
        <v>34</v>
      </c>
      <c r="H282" s="3"/>
      <c r="I282" s="3"/>
      <c r="J282" s="3"/>
      <c r="K282" s="4" t="n">
        <f aca="false">COUNTIF($B282:$J282, "NORMAL")</f>
        <v>0</v>
      </c>
      <c r="L282" s="4" t="n">
        <f aca="false">COUNTIF($B282:$J282, "NON_SPECIFIC")</f>
        <v>0</v>
      </c>
      <c r="M282" s="4" t="n">
        <f aca="false">COUNTIF($B282:$J282, "EARLY")</f>
        <v>0</v>
      </c>
      <c r="N282" s="4" t="n">
        <f aca="false">COUNTIF($B282:$J282, "ACTIVE")</f>
        <v>2</v>
      </c>
      <c r="O282" s="4" t="n">
        <f aca="false">COUNTIF($B282:$J282, "LATE")</f>
        <v>1</v>
      </c>
      <c r="P282" s="4" t="n">
        <f aca="false">COUNTIF($B282:$J282, "UNGRADABLE_QUALITY")</f>
        <v>0</v>
      </c>
      <c r="Q282" s="4" t="n">
        <f aca="false">COUNTIF($B282:$J282, "UNGRADABLE_CONDITION")</f>
        <v>0</v>
      </c>
      <c r="R282" s="4" t="n">
        <f aca="false">SUM(K282:Q282)</f>
        <v>3</v>
      </c>
      <c r="S282" s="3"/>
      <c r="T282" s="3"/>
    </row>
    <row r="283" customFormat="false" ht="13.8" hidden="false" customHeight="false" outlineLevel="0" collapsed="false">
      <c r="A283" s="3" t="s">
        <v>306</v>
      </c>
      <c r="B283" s="3" t="s">
        <v>19</v>
      </c>
      <c r="C283" s="3"/>
      <c r="D283" s="3" t="s">
        <v>22</v>
      </c>
      <c r="E283" s="3"/>
      <c r="F283" s="3"/>
      <c r="G283" s="3"/>
      <c r="H283" s="3" t="s">
        <v>19</v>
      </c>
      <c r="I283" s="3"/>
      <c r="J283" s="3"/>
      <c r="K283" s="4" t="n">
        <f aca="false">COUNTIF($B283:$J283, "NORMAL")</f>
        <v>0</v>
      </c>
      <c r="L283" s="4" t="n">
        <f aca="false">COUNTIF($B283:$J283, "NON_SPECIFIC")</f>
        <v>2</v>
      </c>
      <c r="M283" s="4" t="n">
        <f aca="false">COUNTIF($B283:$J283, "EARLY")</f>
        <v>1</v>
      </c>
      <c r="N283" s="4" t="n">
        <f aca="false">COUNTIF($B283:$J283, "ACTIVE")</f>
        <v>0</v>
      </c>
      <c r="O283" s="4" t="n">
        <f aca="false">COUNTIF($B283:$J283, "LATE")</f>
        <v>0</v>
      </c>
      <c r="P283" s="4" t="n">
        <f aca="false">COUNTIF($B283:$J283, "UNGRADABLE_QUALITY")</f>
        <v>0</v>
      </c>
      <c r="Q283" s="4" t="n">
        <f aca="false">COUNTIF($B283:$J283, "UNGRADABLE_CONDITION")</f>
        <v>0</v>
      </c>
      <c r="R283" s="4" t="n">
        <f aca="false">SUM(K283:Q283)</f>
        <v>3</v>
      </c>
      <c r="S283" s="3"/>
      <c r="T283" s="3"/>
    </row>
    <row r="284" customFormat="false" ht="13.8" hidden="false" customHeight="false" outlineLevel="0" collapsed="false">
      <c r="A284" s="3" t="s">
        <v>307</v>
      </c>
      <c r="B284" s="3"/>
      <c r="C284" s="3" t="s">
        <v>20</v>
      </c>
      <c r="D284" s="3"/>
      <c r="E284" s="3" t="s">
        <v>20</v>
      </c>
      <c r="F284" s="3"/>
      <c r="G284" s="3"/>
      <c r="H284" s="3"/>
      <c r="I284" s="3"/>
      <c r="J284" s="3" t="s">
        <v>19</v>
      </c>
      <c r="K284" s="4" t="n">
        <f aca="false">COUNTIF($B284:$J284, "NORMAL")</f>
        <v>2</v>
      </c>
      <c r="L284" s="4" t="n">
        <f aca="false">COUNTIF($B284:$J284, "NON_SPECIFIC")</f>
        <v>1</v>
      </c>
      <c r="M284" s="4" t="n">
        <f aca="false">COUNTIF($B284:$J284, "EARLY")</f>
        <v>0</v>
      </c>
      <c r="N284" s="4" t="n">
        <f aca="false">COUNTIF($B284:$J284, "ACTIVE")</f>
        <v>0</v>
      </c>
      <c r="O284" s="4" t="n">
        <f aca="false">COUNTIF($B284:$J284, "LATE")</f>
        <v>0</v>
      </c>
      <c r="P284" s="4" t="n">
        <f aca="false">COUNTIF($B284:$J284, "UNGRADABLE_QUALITY")</f>
        <v>0</v>
      </c>
      <c r="Q284" s="4" t="n">
        <f aca="false">COUNTIF($B284:$J284, "UNGRADABLE_CONDITION")</f>
        <v>0</v>
      </c>
      <c r="R284" s="4" t="n">
        <f aca="false">SUM(K284:Q284)</f>
        <v>3</v>
      </c>
      <c r="S284" s="3"/>
      <c r="T284" s="5"/>
    </row>
    <row r="285" customFormat="false" ht="13.8" hidden="false" customHeight="false" outlineLevel="0" collapsed="false">
      <c r="A285" s="3" t="s">
        <v>308</v>
      </c>
      <c r="B285" s="3"/>
      <c r="C285" s="3" t="s">
        <v>20</v>
      </c>
      <c r="D285" s="3"/>
      <c r="E285" s="3" t="s">
        <v>20</v>
      </c>
      <c r="F285" s="3"/>
      <c r="G285" s="3"/>
      <c r="H285" s="3"/>
      <c r="I285" s="3" t="s">
        <v>19</v>
      </c>
      <c r="J285" s="3"/>
      <c r="K285" s="4" t="n">
        <f aca="false">COUNTIF($B285:$J285, "NORMAL")</f>
        <v>2</v>
      </c>
      <c r="L285" s="4" t="n">
        <f aca="false">COUNTIF($B285:$J285, "NON_SPECIFIC")</f>
        <v>1</v>
      </c>
      <c r="M285" s="4" t="n">
        <f aca="false">COUNTIF($B285:$J285, "EARLY")</f>
        <v>0</v>
      </c>
      <c r="N285" s="4" t="n">
        <f aca="false">COUNTIF($B285:$J285, "ACTIVE")</f>
        <v>0</v>
      </c>
      <c r="O285" s="4" t="n">
        <f aca="false">COUNTIF($B285:$J285, "LATE")</f>
        <v>0</v>
      </c>
      <c r="P285" s="4" t="n">
        <f aca="false">COUNTIF($B285:$J285, "UNGRADABLE_QUALITY")</f>
        <v>0</v>
      </c>
      <c r="Q285" s="4" t="n">
        <f aca="false">COUNTIF($B285:$J285, "UNGRADABLE_CONDITION")</f>
        <v>0</v>
      </c>
      <c r="R285" s="4" t="n">
        <f aca="false">SUM(K285:Q285)</f>
        <v>3</v>
      </c>
      <c r="S285" s="5"/>
      <c r="T285" s="3"/>
    </row>
    <row r="286" customFormat="false" ht="13.8" hidden="false" customHeight="false" outlineLevel="0" collapsed="false">
      <c r="A286" s="3" t="s">
        <v>309</v>
      </c>
      <c r="B286" s="3"/>
      <c r="C286" s="3"/>
      <c r="D286" s="3" t="s">
        <v>34</v>
      </c>
      <c r="E286" s="3"/>
      <c r="F286" s="3" t="s">
        <v>19</v>
      </c>
      <c r="G286" s="3" t="s">
        <v>68</v>
      </c>
      <c r="H286" s="3"/>
      <c r="I286" s="3"/>
      <c r="J286" s="3"/>
      <c r="K286" s="4" t="n">
        <f aca="false">COUNTIF($B286:$J286, "NORMAL")</f>
        <v>0</v>
      </c>
      <c r="L286" s="4" t="n">
        <f aca="false">COUNTIF($B286:$J286, "NON_SPECIFIC")</f>
        <v>1</v>
      </c>
      <c r="M286" s="4" t="n">
        <f aca="false">COUNTIF($B286:$J286, "EARLY")</f>
        <v>0</v>
      </c>
      <c r="N286" s="4" t="n">
        <f aca="false">COUNTIF($B286:$J286, "ACTIVE")</f>
        <v>1</v>
      </c>
      <c r="O286" s="4" t="n">
        <f aca="false">COUNTIF($B286:$J286, "LATE")</f>
        <v>0</v>
      </c>
      <c r="P286" s="4" t="n">
        <f aca="false">COUNTIF($B286:$J286, "UNGRADABLE_QUALITY")</f>
        <v>0</v>
      </c>
      <c r="Q286" s="4" t="n">
        <f aca="false">COUNTIF($B286:$J286, "UNGRADABLE_CONDITION")</f>
        <v>1</v>
      </c>
      <c r="R286" s="4" t="n">
        <f aca="false">SUM(K286:Q286)</f>
        <v>3</v>
      </c>
      <c r="S286" s="3"/>
      <c r="T286" s="3"/>
    </row>
    <row r="287" customFormat="false" ht="13.8" hidden="false" customHeight="false" outlineLevel="0" collapsed="false">
      <c r="A287" s="3" t="s">
        <v>310</v>
      </c>
      <c r="B287" s="3" t="s">
        <v>19</v>
      </c>
      <c r="C287" s="3"/>
      <c r="D287" s="3" t="s">
        <v>19</v>
      </c>
      <c r="E287" s="3"/>
      <c r="F287" s="3"/>
      <c r="G287" s="3"/>
      <c r="H287" s="3"/>
      <c r="I287" s="3" t="s">
        <v>19</v>
      </c>
      <c r="J287" s="3"/>
      <c r="K287" s="4" t="n">
        <f aca="false">COUNTIF($B287:$J287, "NORMAL")</f>
        <v>0</v>
      </c>
      <c r="L287" s="4" t="n">
        <f aca="false">COUNTIF($B287:$J287, "NON_SPECIFIC")</f>
        <v>3</v>
      </c>
      <c r="M287" s="4" t="n">
        <f aca="false">COUNTIF($B287:$J287, "EARLY")</f>
        <v>0</v>
      </c>
      <c r="N287" s="4" t="n">
        <f aca="false">COUNTIF($B287:$J287, "ACTIVE")</f>
        <v>0</v>
      </c>
      <c r="O287" s="4" t="n">
        <f aca="false">COUNTIF($B287:$J287, "LATE")</f>
        <v>0</v>
      </c>
      <c r="P287" s="4" t="n">
        <f aca="false">COUNTIF($B287:$J287, "UNGRADABLE_QUALITY")</f>
        <v>0</v>
      </c>
      <c r="Q287" s="4" t="n">
        <f aca="false">COUNTIF($B287:$J287, "UNGRADABLE_CONDITION")</f>
        <v>0</v>
      </c>
      <c r="R287" s="4" t="n">
        <f aca="false">SUM(K287:Q287)</f>
        <v>3</v>
      </c>
      <c r="S287" s="5"/>
      <c r="T287" s="3"/>
    </row>
    <row r="288" customFormat="false" ht="13.8" hidden="false" customHeight="false" outlineLevel="0" collapsed="false">
      <c r="A288" s="3" t="s">
        <v>311</v>
      </c>
      <c r="B288" s="3"/>
      <c r="C288" s="3" t="s">
        <v>20</v>
      </c>
      <c r="D288" s="3"/>
      <c r="E288" s="3" t="s">
        <v>20</v>
      </c>
      <c r="F288" s="3"/>
      <c r="G288" s="3"/>
      <c r="H288" s="3"/>
      <c r="I288" s="3" t="s">
        <v>19</v>
      </c>
      <c r="J288" s="3"/>
      <c r="K288" s="4" t="n">
        <f aca="false">COUNTIF($B288:$J288, "NORMAL")</f>
        <v>2</v>
      </c>
      <c r="L288" s="4" t="n">
        <f aca="false">COUNTIF($B288:$J288, "NON_SPECIFIC")</f>
        <v>1</v>
      </c>
      <c r="M288" s="4" t="n">
        <f aca="false">COUNTIF($B288:$J288, "EARLY")</f>
        <v>0</v>
      </c>
      <c r="N288" s="4" t="n">
        <f aca="false">COUNTIF($B288:$J288, "ACTIVE")</f>
        <v>0</v>
      </c>
      <c r="O288" s="4" t="n">
        <f aca="false">COUNTIF($B288:$J288, "LATE")</f>
        <v>0</v>
      </c>
      <c r="P288" s="4" t="n">
        <f aca="false">COUNTIF($B288:$J288, "UNGRADABLE_QUALITY")</f>
        <v>0</v>
      </c>
      <c r="Q288" s="4" t="n">
        <f aca="false">COUNTIF($B288:$J288, "UNGRADABLE_CONDITION")</f>
        <v>0</v>
      </c>
      <c r="R288" s="4" t="n">
        <f aca="false">SUM(K288:Q288)</f>
        <v>3</v>
      </c>
      <c r="S288" s="5"/>
      <c r="T288" s="3"/>
    </row>
    <row r="289" customFormat="false" ht="13.8" hidden="false" customHeight="false" outlineLevel="0" collapsed="false">
      <c r="A289" s="3" t="s">
        <v>312</v>
      </c>
      <c r="B289" s="3" t="s">
        <v>20</v>
      </c>
      <c r="C289" s="3"/>
      <c r="D289" s="3" t="s">
        <v>19</v>
      </c>
      <c r="E289" s="3"/>
      <c r="F289" s="3"/>
      <c r="G289" s="3"/>
      <c r="H289" s="3"/>
      <c r="I289" s="3"/>
      <c r="J289" s="3" t="s">
        <v>20</v>
      </c>
      <c r="K289" s="4" t="n">
        <f aca="false">COUNTIF($B289:$J289, "NORMAL")</f>
        <v>2</v>
      </c>
      <c r="L289" s="4" t="n">
        <f aca="false">COUNTIF($B289:$J289, "NON_SPECIFIC")</f>
        <v>1</v>
      </c>
      <c r="M289" s="4" t="n">
        <f aca="false">COUNTIF($B289:$J289, "EARLY")</f>
        <v>0</v>
      </c>
      <c r="N289" s="4" t="n">
        <f aca="false">COUNTIF($B289:$J289, "ACTIVE")</f>
        <v>0</v>
      </c>
      <c r="O289" s="4" t="n">
        <f aca="false">COUNTIF($B289:$J289, "LATE")</f>
        <v>0</v>
      </c>
      <c r="P289" s="4" t="n">
        <f aca="false">COUNTIF($B289:$J289, "UNGRADABLE_QUALITY")</f>
        <v>0</v>
      </c>
      <c r="Q289" s="4" t="n">
        <f aca="false">COUNTIF($B289:$J289, "UNGRADABLE_CONDITION")</f>
        <v>0</v>
      </c>
      <c r="R289" s="4" t="n">
        <f aca="false">SUM(K289:Q289)</f>
        <v>3</v>
      </c>
      <c r="S289" s="3"/>
      <c r="T289" s="5"/>
    </row>
    <row r="290" customFormat="false" ht="13.8" hidden="false" customHeight="false" outlineLevel="0" collapsed="false">
      <c r="A290" s="3" t="s">
        <v>313</v>
      </c>
      <c r="B290" s="3" t="s">
        <v>22</v>
      </c>
      <c r="C290" s="3"/>
      <c r="D290" s="3" t="s">
        <v>19</v>
      </c>
      <c r="E290" s="3"/>
      <c r="F290" s="3"/>
      <c r="G290" s="3" t="s">
        <v>22</v>
      </c>
      <c r="H290" s="3"/>
      <c r="I290" s="3"/>
      <c r="J290" s="3"/>
      <c r="K290" s="4" t="n">
        <f aca="false">COUNTIF($B290:$J290, "NORMAL")</f>
        <v>0</v>
      </c>
      <c r="L290" s="4" t="n">
        <f aca="false">COUNTIF($B290:$J290, "NON_SPECIFIC")</f>
        <v>1</v>
      </c>
      <c r="M290" s="4" t="n">
        <f aca="false">COUNTIF($B290:$J290, "EARLY")</f>
        <v>2</v>
      </c>
      <c r="N290" s="4" t="n">
        <f aca="false">COUNTIF($B290:$J290, "ACTIVE")</f>
        <v>0</v>
      </c>
      <c r="O290" s="4" t="n">
        <f aca="false">COUNTIF($B290:$J290, "LATE")</f>
        <v>0</v>
      </c>
      <c r="P290" s="4" t="n">
        <f aca="false">COUNTIF($B290:$J290, "UNGRADABLE_QUALITY")</f>
        <v>0</v>
      </c>
      <c r="Q290" s="4" t="n">
        <f aca="false">COUNTIF($B290:$J290, "UNGRADABLE_CONDITION")</f>
        <v>0</v>
      </c>
      <c r="R290" s="4" t="n">
        <f aca="false">SUM(K290:Q290)</f>
        <v>3</v>
      </c>
      <c r="S290" s="3"/>
      <c r="T290" s="3"/>
    </row>
    <row r="291" customFormat="false" ht="13.8" hidden="false" customHeight="false" outlineLevel="0" collapsed="false">
      <c r="A291" s="3" t="s">
        <v>314</v>
      </c>
      <c r="B291" s="3"/>
      <c r="C291" s="3"/>
      <c r="D291" s="3"/>
      <c r="E291" s="3"/>
      <c r="F291" s="3" t="s">
        <v>19</v>
      </c>
      <c r="G291" s="3"/>
      <c r="H291" s="3" t="s">
        <v>19</v>
      </c>
      <c r="I291" s="3"/>
      <c r="J291" s="3" t="s">
        <v>22</v>
      </c>
      <c r="K291" s="4" t="n">
        <f aca="false">COUNTIF($B291:$J291, "NORMAL")</f>
        <v>0</v>
      </c>
      <c r="L291" s="4" t="n">
        <f aca="false">COUNTIF($B291:$J291, "NON_SPECIFIC")</f>
        <v>2</v>
      </c>
      <c r="M291" s="4" t="n">
        <f aca="false">COUNTIF($B291:$J291, "EARLY")</f>
        <v>1</v>
      </c>
      <c r="N291" s="4" t="n">
        <f aca="false">COUNTIF($B291:$J291, "ACTIVE")</f>
        <v>0</v>
      </c>
      <c r="O291" s="4" t="n">
        <f aca="false">COUNTIF($B291:$J291, "LATE")</f>
        <v>0</v>
      </c>
      <c r="P291" s="4" t="n">
        <f aca="false">COUNTIF($B291:$J291, "UNGRADABLE_QUALITY")</f>
        <v>0</v>
      </c>
      <c r="Q291" s="4" t="n">
        <f aca="false">COUNTIF($B291:$J291, "UNGRADABLE_CONDITION")</f>
        <v>0</v>
      </c>
      <c r="R291" s="4" t="n">
        <f aca="false">SUM(K291:Q291)</f>
        <v>3</v>
      </c>
      <c r="S291" s="3"/>
      <c r="T291" s="5"/>
    </row>
    <row r="292" customFormat="false" ht="13.8" hidden="false" customHeight="false" outlineLevel="0" collapsed="false">
      <c r="A292" s="3" t="s">
        <v>315</v>
      </c>
      <c r="B292" s="3"/>
      <c r="C292" s="3"/>
      <c r="D292" s="3"/>
      <c r="E292" s="3"/>
      <c r="F292" s="3"/>
      <c r="G292" s="3" t="s">
        <v>28</v>
      </c>
      <c r="H292" s="3"/>
      <c r="I292" s="3" t="s">
        <v>28</v>
      </c>
      <c r="J292" s="3" t="s">
        <v>34</v>
      </c>
      <c r="K292" s="4" t="n">
        <f aca="false">COUNTIF($B292:$J292, "NORMAL")</f>
        <v>0</v>
      </c>
      <c r="L292" s="4" t="n">
        <f aca="false">COUNTIF($B292:$J292, "NON_SPECIFIC")</f>
        <v>0</v>
      </c>
      <c r="M292" s="4" t="n">
        <f aca="false">COUNTIF($B292:$J292, "EARLY")</f>
        <v>0</v>
      </c>
      <c r="N292" s="4" t="n">
        <f aca="false">COUNTIF($B292:$J292, "ACTIVE")</f>
        <v>1</v>
      </c>
      <c r="O292" s="4" t="n">
        <f aca="false">COUNTIF($B292:$J292, "LATE")</f>
        <v>2</v>
      </c>
      <c r="P292" s="4" t="n">
        <f aca="false">COUNTIF($B292:$J292, "UNGRADABLE_QUALITY")</f>
        <v>0</v>
      </c>
      <c r="Q292" s="4" t="n">
        <f aca="false">COUNTIF($B292:$J292, "UNGRADABLE_CONDITION")</f>
        <v>0</v>
      </c>
      <c r="R292" s="4" t="n">
        <f aca="false">SUM(K292:Q292)</f>
        <v>3</v>
      </c>
      <c r="S292" s="5"/>
      <c r="T292" s="5"/>
    </row>
    <row r="293" customFormat="false" ht="13.8" hidden="false" customHeight="false" outlineLevel="0" collapsed="false">
      <c r="A293" s="3" t="s">
        <v>316</v>
      </c>
      <c r="B293" s="3"/>
      <c r="C293" s="3" t="s">
        <v>19</v>
      </c>
      <c r="D293" s="3" t="s">
        <v>19</v>
      </c>
      <c r="E293" s="3" t="s">
        <v>19</v>
      </c>
      <c r="F293" s="3"/>
      <c r="G293" s="3"/>
      <c r="H293" s="3"/>
      <c r="I293" s="3" t="s">
        <v>22</v>
      </c>
      <c r="J293" s="3"/>
      <c r="K293" s="4" t="n">
        <f aca="false">COUNTIF($B293:$J293, "NORMAL")</f>
        <v>0</v>
      </c>
      <c r="L293" s="4" t="n">
        <f aca="false">COUNTIF($B293:$J293, "NON_SPECIFIC")</f>
        <v>3</v>
      </c>
      <c r="M293" s="4" t="n">
        <f aca="false">COUNTIF($B293:$J293, "EARLY")</f>
        <v>1</v>
      </c>
      <c r="N293" s="4" t="n">
        <f aca="false">COUNTIF($B293:$J293, "ACTIVE")</f>
        <v>0</v>
      </c>
      <c r="O293" s="4" t="n">
        <f aca="false">COUNTIF($B293:$J293, "LATE")</f>
        <v>0</v>
      </c>
      <c r="P293" s="4" t="n">
        <f aca="false">COUNTIF($B293:$J293, "UNGRADABLE_QUALITY")</f>
        <v>0</v>
      </c>
      <c r="Q293" s="4" t="n">
        <f aca="false">COUNTIF($B293:$J293, "UNGRADABLE_CONDITION")</f>
        <v>0</v>
      </c>
      <c r="R293" s="4" t="n">
        <f aca="false">SUM(K293:Q293)</f>
        <v>4</v>
      </c>
      <c r="S293" s="5"/>
      <c r="T293" s="3"/>
    </row>
    <row r="294" customFormat="false" ht="13.8" hidden="false" customHeight="false" outlineLevel="0" collapsed="false">
      <c r="A294" s="3" t="s">
        <v>317</v>
      </c>
      <c r="B294" s="3"/>
      <c r="C294" s="3"/>
      <c r="D294" s="3" t="s">
        <v>24</v>
      </c>
      <c r="E294" s="3" t="s">
        <v>20</v>
      </c>
      <c r="F294" s="3"/>
      <c r="G294" s="3" t="s">
        <v>20</v>
      </c>
      <c r="H294" s="3"/>
      <c r="I294" s="3"/>
      <c r="J294" s="3"/>
      <c r="K294" s="4" t="n">
        <f aca="false">COUNTIF($B294:$J294, "NORMAL")</f>
        <v>2</v>
      </c>
      <c r="L294" s="4" t="n">
        <f aca="false">COUNTIF($B294:$J294, "NON_SPECIFIC")</f>
        <v>0</v>
      </c>
      <c r="M294" s="4" t="n">
        <f aca="false">COUNTIF($B294:$J294, "EARLY")</f>
        <v>0</v>
      </c>
      <c r="N294" s="4" t="n">
        <f aca="false">COUNTIF($B294:$J294, "ACTIVE")</f>
        <v>0</v>
      </c>
      <c r="O294" s="4" t="n">
        <f aca="false">COUNTIF($B294:$J294, "LATE")</f>
        <v>0</v>
      </c>
      <c r="P294" s="4" t="n">
        <f aca="false">COUNTIF($B294:$J294, "UNGRADABLE_QUALITY")</f>
        <v>1</v>
      </c>
      <c r="Q294" s="4" t="n">
        <f aca="false">COUNTIF($B294:$J294, "UNGRADABLE_CONDITION")</f>
        <v>0</v>
      </c>
      <c r="R294" s="4" t="n">
        <f aca="false">SUM(K294:Q294)</f>
        <v>3</v>
      </c>
      <c r="S294" s="3"/>
      <c r="T294" s="3"/>
    </row>
    <row r="295" customFormat="false" ht="13.8" hidden="false" customHeight="false" outlineLevel="0" collapsed="false">
      <c r="A295" s="3" t="s">
        <v>318</v>
      </c>
      <c r="B295" s="3" t="s">
        <v>19</v>
      </c>
      <c r="C295" s="3"/>
      <c r="D295" s="3"/>
      <c r="E295" s="3" t="s">
        <v>20</v>
      </c>
      <c r="F295" s="3"/>
      <c r="G295" s="3"/>
      <c r="H295" s="3"/>
      <c r="I295" s="3"/>
      <c r="J295" s="3" t="s">
        <v>34</v>
      </c>
      <c r="K295" s="4" t="n">
        <f aca="false">COUNTIF($B295:$J295, "NORMAL")</f>
        <v>1</v>
      </c>
      <c r="L295" s="4" t="n">
        <f aca="false">COUNTIF($B295:$J295, "NON_SPECIFIC")</f>
        <v>1</v>
      </c>
      <c r="M295" s="4" t="n">
        <f aca="false">COUNTIF($B295:$J295, "EARLY")</f>
        <v>0</v>
      </c>
      <c r="N295" s="4" t="n">
        <f aca="false">COUNTIF($B295:$J295, "ACTIVE")</f>
        <v>1</v>
      </c>
      <c r="O295" s="4" t="n">
        <f aca="false">COUNTIF($B295:$J295, "LATE")</f>
        <v>0</v>
      </c>
      <c r="P295" s="4" t="n">
        <f aca="false">COUNTIF($B295:$J295, "UNGRADABLE_QUALITY")</f>
        <v>0</v>
      </c>
      <c r="Q295" s="4" t="n">
        <f aca="false">COUNTIF($B295:$J295, "UNGRADABLE_CONDITION")</f>
        <v>0</v>
      </c>
      <c r="R295" s="4" t="n">
        <f aca="false">SUM(K295:Q295)</f>
        <v>3</v>
      </c>
      <c r="S295" s="3"/>
      <c r="T295" s="5"/>
    </row>
    <row r="296" customFormat="false" ht="13.8" hidden="false" customHeight="false" outlineLevel="0" collapsed="false">
      <c r="A296" s="3" t="s">
        <v>319</v>
      </c>
      <c r="B296" s="3"/>
      <c r="C296" s="3"/>
      <c r="D296" s="3"/>
      <c r="E296" s="3" t="s">
        <v>19</v>
      </c>
      <c r="F296" s="3" t="s">
        <v>20</v>
      </c>
      <c r="G296" s="3"/>
      <c r="H296" s="3" t="s">
        <v>19</v>
      </c>
      <c r="I296" s="3"/>
      <c r="J296" s="3"/>
      <c r="K296" s="4" t="n">
        <f aca="false">COUNTIF($B296:$J296, "NORMAL")</f>
        <v>1</v>
      </c>
      <c r="L296" s="4" t="n">
        <f aca="false">COUNTIF($B296:$J296, "NON_SPECIFIC")</f>
        <v>2</v>
      </c>
      <c r="M296" s="4" t="n">
        <f aca="false">COUNTIF($B296:$J296, "EARLY")</f>
        <v>0</v>
      </c>
      <c r="N296" s="4" t="n">
        <f aca="false">COUNTIF($B296:$J296, "ACTIVE")</f>
        <v>0</v>
      </c>
      <c r="O296" s="4" t="n">
        <f aca="false">COUNTIF($B296:$J296, "LATE")</f>
        <v>0</v>
      </c>
      <c r="P296" s="4" t="n">
        <f aca="false">COUNTIF($B296:$J296, "UNGRADABLE_QUALITY")</f>
        <v>0</v>
      </c>
      <c r="Q296" s="4" t="n">
        <f aca="false">COUNTIF($B296:$J296, "UNGRADABLE_CONDITION")</f>
        <v>0</v>
      </c>
      <c r="R296" s="4" t="n">
        <f aca="false">SUM(K296:Q296)</f>
        <v>3</v>
      </c>
      <c r="S296" s="3"/>
      <c r="T296" s="3"/>
    </row>
    <row r="297" customFormat="false" ht="13.8" hidden="false" customHeight="false" outlineLevel="0" collapsed="false">
      <c r="A297" s="3" t="s">
        <v>320</v>
      </c>
      <c r="B297" s="3"/>
      <c r="C297" s="3" t="s">
        <v>22</v>
      </c>
      <c r="D297" s="3"/>
      <c r="E297" s="3"/>
      <c r="F297" s="3"/>
      <c r="G297" s="3"/>
      <c r="H297" s="3"/>
      <c r="I297" s="3" t="s">
        <v>22</v>
      </c>
      <c r="J297" s="3" t="s">
        <v>22</v>
      </c>
      <c r="K297" s="4" t="n">
        <f aca="false">COUNTIF($B297:$J297, "NORMAL")</f>
        <v>0</v>
      </c>
      <c r="L297" s="4" t="n">
        <f aca="false">COUNTIF($B297:$J297, "NON_SPECIFIC")</f>
        <v>0</v>
      </c>
      <c r="M297" s="4" t="n">
        <f aca="false">COUNTIF($B297:$J297, "EARLY")</f>
        <v>3</v>
      </c>
      <c r="N297" s="4" t="n">
        <f aca="false">COUNTIF($B297:$J297, "ACTIVE")</f>
        <v>0</v>
      </c>
      <c r="O297" s="4" t="n">
        <f aca="false">COUNTIF($B297:$J297, "LATE")</f>
        <v>0</v>
      </c>
      <c r="P297" s="4" t="n">
        <f aca="false">COUNTIF($B297:$J297, "UNGRADABLE_QUALITY")</f>
        <v>0</v>
      </c>
      <c r="Q297" s="4" t="n">
        <f aca="false">COUNTIF($B297:$J297, "UNGRADABLE_CONDITION")</f>
        <v>0</v>
      </c>
      <c r="R297" s="4" t="n">
        <f aca="false">SUM(K297:Q297)</f>
        <v>3</v>
      </c>
      <c r="S297" s="5"/>
      <c r="T297" s="5"/>
    </row>
    <row r="298" customFormat="false" ht="13.8" hidden="false" customHeight="false" outlineLevel="0" collapsed="false">
      <c r="A298" s="3" t="s">
        <v>321</v>
      </c>
      <c r="B298" s="3"/>
      <c r="C298" s="3" t="s">
        <v>20</v>
      </c>
      <c r="D298" s="3" t="s">
        <v>19</v>
      </c>
      <c r="E298" s="3"/>
      <c r="F298" s="3"/>
      <c r="G298" s="3"/>
      <c r="H298" s="3"/>
      <c r="I298" s="3"/>
      <c r="J298" s="3" t="s">
        <v>19</v>
      </c>
      <c r="K298" s="4" t="n">
        <f aca="false">COUNTIF($B298:$J298, "NORMAL")</f>
        <v>1</v>
      </c>
      <c r="L298" s="4" t="n">
        <f aca="false">COUNTIF($B298:$J298, "NON_SPECIFIC")</f>
        <v>2</v>
      </c>
      <c r="M298" s="4" t="n">
        <f aca="false">COUNTIF($B298:$J298, "EARLY")</f>
        <v>0</v>
      </c>
      <c r="N298" s="4" t="n">
        <f aca="false">COUNTIF($B298:$J298, "ACTIVE")</f>
        <v>0</v>
      </c>
      <c r="O298" s="4" t="n">
        <f aca="false">COUNTIF($B298:$J298, "LATE")</f>
        <v>0</v>
      </c>
      <c r="P298" s="4" t="n">
        <f aca="false">COUNTIF($B298:$J298, "UNGRADABLE_QUALITY")</f>
        <v>0</v>
      </c>
      <c r="Q298" s="4" t="n">
        <f aca="false">COUNTIF($B298:$J298, "UNGRADABLE_CONDITION")</f>
        <v>0</v>
      </c>
      <c r="R298" s="4" t="n">
        <f aca="false">SUM(K298:Q298)</f>
        <v>3</v>
      </c>
      <c r="S298" s="3"/>
      <c r="T298" s="5"/>
    </row>
    <row r="299" customFormat="false" ht="13.8" hidden="false" customHeight="false" outlineLevel="0" collapsed="false">
      <c r="A299" s="3" t="s">
        <v>322</v>
      </c>
      <c r="B299" s="3" t="s">
        <v>19</v>
      </c>
      <c r="C299" s="3"/>
      <c r="D299" s="3"/>
      <c r="E299" s="3"/>
      <c r="F299" s="3"/>
      <c r="G299" s="3" t="s">
        <v>20</v>
      </c>
      <c r="H299" s="3" t="s">
        <v>19</v>
      </c>
      <c r="I299" s="3"/>
      <c r="J299" s="3"/>
      <c r="K299" s="4" t="n">
        <f aca="false">COUNTIF($B299:$J299, "NORMAL")</f>
        <v>1</v>
      </c>
      <c r="L299" s="4" t="n">
        <f aca="false">COUNTIF($B299:$J299, "NON_SPECIFIC")</f>
        <v>2</v>
      </c>
      <c r="M299" s="4" t="n">
        <f aca="false">COUNTIF($B299:$J299, "EARLY")</f>
        <v>0</v>
      </c>
      <c r="N299" s="4" t="n">
        <f aca="false">COUNTIF($B299:$J299, "ACTIVE")</f>
        <v>0</v>
      </c>
      <c r="O299" s="4" t="n">
        <f aca="false">COUNTIF($B299:$J299, "LATE")</f>
        <v>0</v>
      </c>
      <c r="P299" s="4" t="n">
        <f aca="false">COUNTIF($B299:$J299, "UNGRADABLE_QUALITY")</f>
        <v>0</v>
      </c>
      <c r="Q299" s="4" t="n">
        <f aca="false">COUNTIF($B299:$J299, "UNGRADABLE_CONDITION")</f>
        <v>0</v>
      </c>
      <c r="R299" s="4" t="n">
        <f aca="false">SUM(K299:Q299)</f>
        <v>3</v>
      </c>
      <c r="S299" s="3"/>
      <c r="T299" s="3"/>
    </row>
    <row r="300" customFormat="false" ht="13.8" hidden="false" customHeight="false" outlineLevel="0" collapsed="false">
      <c r="A300" s="3" t="s">
        <v>323</v>
      </c>
      <c r="B300" s="3"/>
      <c r="C300" s="3" t="s">
        <v>34</v>
      </c>
      <c r="D300" s="3" t="s">
        <v>34</v>
      </c>
      <c r="E300" s="3" t="s">
        <v>34</v>
      </c>
      <c r="F300" s="3"/>
      <c r="G300" s="3"/>
      <c r="H300" s="3"/>
      <c r="I300" s="3"/>
      <c r="J300" s="3"/>
      <c r="K300" s="4" t="n">
        <f aca="false">COUNTIF($B300:$J300, "NORMAL")</f>
        <v>0</v>
      </c>
      <c r="L300" s="4" t="n">
        <f aca="false">COUNTIF($B300:$J300, "NON_SPECIFIC")</f>
        <v>0</v>
      </c>
      <c r="M300" s="4" t="n">
        <f aca="false">COUNTIF($B300:$J300, "EARLY")</f>
        <v>0</v>
      </c>
      <c r="N300" s="4" t="n">
        <f aca="false">COUNTIF($B300:$J300, "ACTIVE")</f>
        <v>3</v>
      </c>
      <c r="O300" s="4" t="n">
        <f aca="false">COUNTIF($B300:$J300, "LATE")</f>
        <v>0</v>
      </c>
      <c r="P300" s="4" t="n">
        <f aca="false">COUNTIF($B300:$J300, "UNGRADABLE_QUALITY")</f>
        <v>0</v>
      </c>
      <c r="Q300" s="4" t="n">
        <f aca="false">COUNTIF($B300:$J300, "UNGRADABLE_CONDITION")</f>
        <v>0</v>
      </c>
      <c r="R300" s="4" t="n">
        <f aca="false">SUM(K300:Q300)</f>
        <v>3</v>
      </c>
      <c r="S300" s="3"/>
      <c r="T300" s="3"/>
    </row>
    <row r="301" customFormat="false" ht="13.8" hidden="false" customHeight="false" outlineLevel="0" collapsed="false">
      <c r="A301" s="3" t="s">
        <v>324</v>
      </c>
      <c r="B301" s="3"/>
      <c r="C301" s="3"/>
      <c r="D301" s="3"/>
      <c r="E301" s="3"/>
      <c r="F301" s="3" t="s">
        <v>20</v>
      </c>
      <c r="G301" s="3" t="s">
        <v>20</v>
      </c>
      <c r="H301" s="3" t="s">
        <v>20</v>
      </c>
      <c r="I301" s="3"/>
      <c r="J301" s="3"/>
      <c r="K301" s="4" t="n">
        <f aca="false">COUNTIF($B301:$J301, "NORMAL")</f>
        <v>3</v>
      </c>
      <c r="L301" s="4" t="n">
        <f aca="false">COUNTIF($B301:$J301, "NON_SPECIFIC")</f>
        <v>0</v>
      </c>
      <c r="M301" s="4" t="n">
        <f aca="false">COUNTIF($B301:$J301, "EARLY")</f>
        <v>0</v>
      </c>
      <c r="N301" s="4" t="n">
        <f aca="false">COUNTIF($B301:$J301, "ACTIVE")</f>
        <v>0</v>
      </c>
      <c r="O301" s="4" t="n">
        <f aca="false">COUNTIF($B301:$J301, "LATE")</f>
        <v>0</v>
      </c>
      <c r="P301" s="4" t="n">
        <f aca="false">COUNTIF($B301:$J301, "UNGRADABLE_QUALITY")</f>
        <v>0</v>
      </c>
      <c r="Q301" s="4" t="n">
        <f aca="false">COUNTIF($B301:$J301, "UNGRADABLE_CONDITION")</f>
        <v>0</v>
      </c>
      <c r="R301" s="4" t="n">
        <f aca="false">SUM(K301:Q301)</f>
        <v>3</v>
      </c>
      <c r="S301" s="3"/>
      <c r="T301" s="3"/>
    </row>
    <row r="302" customFormat="false" ht="13.8" hidden="false" customHeight="false" outlineLevel="0" collapsed="false">
      <c r="A302" s="3" t="s">
        <v>325</v>
      </c>
      <c r="B302" s="3" t="s">
        <v>34</v>
      </c>
      <c r="C302" s="3"/>
      <c r="D302" s="3"/>
      <c r="E302" s="3"/>
      <c r="F302" s="3" t="s">
        <v>34</v>
      </c>
      <c r="G302" s="3"/>
      <c r="H302" s="3"/>
      <c r="I302" s="3" t="s">
        <v>34</v>
      </c>
      <c r="J302" s="3"/>
      <c r="K302" s="4" t="n">
        <f aca="false">COUNTIF($B302:$J302, "NORMAL")</f>
        <v>0</v>
      </c>
      <c r="L302" s="4" t="n">
        <f aca="false">COUNTIF($B302:$J302, "NON_SPECIFIC")</f>
        <v>0</v>
      </c>
      <c r="M302" s="4" t="n">
        <f aca="false">COUNTIF($B302:$J302, "EARLY")</f>
        <v>0</v>
      </c>
      <c r="N302" s="4" t="n">
        <f aca="false">COUNTIF($B302:$J302, "ACTIVE")</f>
        <v>3</v>
      </c>
      <c r="O302" s="4" t="n">
        <f aca="false">COUNTIF($B302:$J302, "LATE")</f>
        <v>0</v>
      </c>
      <c r="P302" s="4" t="n">
        <f aca="false">COUNTIF($B302:$J302, "UNGRADABLE_QUALITY")</f>
        <v>0</v>
      </c>
      <c r="Q302" s="4" t="n">
        <f aca="false">COUNTIF($B302:$J302, "UNGRADABLE_CONDITION")</f>
        <v>0</v>
      </c>
      <c r="R302" s="4" t="n">
        <f aca="false">SUM(K302:Q302)</f>
        <v>3</v>
      </c>
      <c r="S302" s="5"/>
      <c r="T302" s="3"/>
    </row>
    <row r="303" customFormat="false" ht="13.8" hidden="false" customHeight="false" outlineLevel="0" collapsed="false">
      <c r="A303" s="3" t="s">
        <v>326</v>
      </c>
      <c r="B303" s="3" t="s">
        <v>34</v>
      </c>
      <c r="C303" s="3"/>
      <c r="D303" s="3" t="s">
        <v>22</v>
      </c>
      <c r="E303" s="3"/>
      <c r="F303" s="3"/>
      <c r="G303" s="3" t="s">
        <v>22</v>
      </c>
      <c r="H303" s="3"/>
      <c r="I303" s="3"/>
      <c r="J303" s="3"/>
      <c r="K303" s="4" t="n">
        <f aca="false">COUNTIF($B303:$J303, "NORMAL")</f>
        <v>0</v>
      </c>
      <c r="L303" s="4" t="n">
        <f aca="false">COUNTIF($B303:$J303, "NON_SPECIFIC")</f>
        <v>0</v>
      </c>
      <c r="M303" s="4" t="n">
        <f aca="false">COUNTIF($B303:$J303, "EARLY")</f>
        <v>2</v>
      </c>
      <c r="N303" s="4" t="n">
        <f aca="false">COUNTIF($B303:$J303, "ACTIVE")</f>
        <v>1</v>
      </c>
      <c r="O303" s="4" t="n">
        <f aca="false">COUNTIF($B303:$J303, "LATE")</f>
        <v>0</v>
      </c>
      <c r="P303" s="4" t="n">
        <f aca="false">COUNTIF($B303:$J303, "UNGRADABLE_QUALITY")</f>
        <v>0</v>
      </c>
      <c r="Q303" s="4" t="n">
        <f aca="false">COUNTIF($B303:$J303, "UNGRADABLE_CONDITION")</f>
        <v>0</v>
      </c>
      <c r="R303" s="4" t="n">
        <f aca="false">SUM(K303:Q303)</f>
        <v>3</v>
      </c>
      <c r="S303" s="3"/>
      <c r="T303" s="3"/>
    </row>
    <row r="304" customFormat="false" ht="13.8" hidden="false" customHeight="false" outlineLevel="0" collapsed="false">
      <c r="A304" s="3" t="s">
        <v>327</v>
      </c>
      <c r="B304" s="3"/>
      <c r="C304" s="3" t="s">
        <v>22</v>
      </c>
      <c r="D304" s="3"/>
      <c r="E304" s="3"/>
      <c r="F304" s="3"/>
      <c r="G304" s="3" t="s">
        <v>22</v>
      </c>
      <c r="H304" s="3" t="s">
        <v>19</v>
      </c>
      <c r="I304" s="3"/>
      <c r="J304" s="3"/>
      <c r="K304" s="4" t="n">
        <f aca="false">COUNTIF($B304:$J304, "NORMAL")</f>
        <v>0</v>
      </c>
      <c r="L304" s="4" t="n">
        <f aca="false">COUNTIF($B304:$J304, "NON_SPECIFIC")</f>
        <v>1</v>
      </c>
      <c r="M304" s="4" t="n">
        <f aca="false">COUNTIF($B304:$J304, "EARLY")</f>
        <v>2</v>
      </c>
      <c r="N304" s="4" t="n">
        <f aca="false">COUNTIF($B304:$J304, "ACTIVE")</f>
        <v>0</v>
      </c>
      <c r="O304" s="4" t="n">
        <f aca="false">COUNTIF($B304:$J304, "LATE")</f>
        <v>0</v>
      </c>
      <c r="P304" s="4" t="n">
        <f aca="false">COUNTIF($B304:$J304, "UNGRADABLE_QUALITY")</f>
        <v>0</v>
      </c>
      <c r="Q304" s="4" t="n">
        <f aca="false">COUNTIF($B304:$J304, "UNGRADABLE_CONDITION")</f>
        <v>0</v>
      </c>
      <c r="R304" s="4" t="n">
        <f aca="false">SUM(K304:Q304)</f>
        <v>3</v>
      </c>
      <c r="S304" s="3"/>
      <c r="T304" s="3"/>
    </row>
    <row r="305" customFormat="false" ht="13.8" hidden="false" customHeight="false" outlineLevel="0" collapsed="false">
      <c r="A305" s="3" t="s">
        <v>328</v>
      </c>
      <c r="B305" s="3"/>
      <c r="C305" s="3" t="s">
        <v>28</v>
      </c>
      <c r="D305" s="3"/>
      <c r="E305" s="3"/>
      <c r="F305" s="3"/>
      <c r="G305" s="3"/>
      <c r="H305" s="3"/>
      <c r="I305" s="3" t="s">
        <v>28</v>
      </c>
      <c r="J305" s="3" t="s">
        <v>34</v>
      </c>
      <c r="K305" s="4" t="n">
        <f aca="false">COUNTIF($B305:$J305, "NORMAL")</f>
        <v>0</v>
      </c>
      <c r="L305" s="4" t="n">
        <f aca="false">COUNTIF($B305:$J305, "NON_SPECIFIC")</f>
        <v>0</v>
      </c>
      <c r="M305" s="4" t="n">
        <f aca="false">COUNTIF($B305:$J305, "EARLY")</f>
        <v>0</v>
      </c>
      <c r="N305" s="4" t="n">
        <f aca="false">COUNTIF($B305:$J305, "ACTIVE")</f>
        <v>1</v>
      </c>
      <c r="O305" s="4" t="n">
        <f aca="false">COUNTIF($B305:$J305, "LATE")</f>
        <v>2</v>
      </c>
      <c r="P305" s="4" t="n">
        <f aca="false">COUNTIF($B305:$J305, "UNGRADABLE_QUALITY")</f>
        <v>0</v>
      </c>
      <c r="Q305" s="4" t="n">
        <f aca="false">COUNTIF($B305:$J305, "UNGRADABLE_CONDITION")</f>
        <v>0</v>
      </c>
      <c r="R305" s="4" t="n">
        <f aca="false">SUM(K305:Q305)</f>
        <v>3</v>
      </c>
      <c r="S305" s="5"/>
      <c r="T305" s="5"/>
    </row>
    <row r="306" customFormat="false" ht="13.8" hidden="false" customHeight="false" outlineLevel="0" collapsed="false">
      <c r="A306" s="3" t="s">
        <v>329</v>
      </c>
      <c r="B306" s="3"/>
      <c r="C306" s="3" t="s">
        <v>34</v>
      </c>
      <c r="D306" s="3"/>
      <c r="E306" s="3" t="s">
        <v>19</v>
      </c>
      <c r="F306" s="3"/>
      <c r="G306" s="3"/>
      <c r="H306" s="3"/>
      <c r="I306" s="3" t="s">
        <v>28</v>
      </c>
      <c r="J306" s="3"/>
      <c r="K306" s="4" t="n">
        <f aca="false">COUNTIF($B306:$J306, "NORMAL")</f>
        <v>0</v>
      </c>
      <c r="L306" s="4" t="n">
        <f aca="false">COUNTIF($B306:$J306, "NON_SPECIFIC")</f>
        <v>1</v>
      </c>
      <c r="M306" s="4" t="n">
        <f aca="false">COUNTIF($B306:$J306, "EARLY")</f>
        <v>0</v>
      </c>
      <c r="N306" s="4" t="n">
        <f aca="false">COUNTIF($B306:$J306, "ACTIVE")</f>
        <v>1</v>
      </c>
      <c r="O306" s="4" t="n">
        <f aca="false">COUNTIF($B306:$J306, "LATE")</f>
        <v>1</v>
      </c>
      <c r="P306" s="4" t="n">
        <f aca="false">COUNTIF($B306:$J306, "UNGRADABLE_QUALITY")</f>
        <v>0</v>
      </c>
      <c r="Q306" s="4" t="n">
        <f aca="false">COUNTIF($B306:$J306, "UNGRADABLE_CONDITION")</f>
        <v>0</v>
      </c>
      <c r="R306" s="4" t="n">
        <f aca="false">SUM(K306:Q306)</f>
        <v>3</v>
      </c>
      <c r="S306" s="5"/>
      <c r="T306" s="3"/>
    </row>
    <row r="307" customFormat="false" ht="13.8" hidden="false" customHeight="false" outlineLevel="0" collapsed="false">
      <c r="A307" s="3" t="s">
        <v>330</v>
      </c>
      <c r="B307" s="3"/>
      <c r="C307" s="3"/>
      <c r="D307" s="3"/>
      <c r="E307" s="3"/>
      <c r="F307" s="3"/>
      <c r="G307" s="3"/>
      <c r="H307" s="3" t="s">
        <v>20</v>
      </c>
      <c r="I307" s="3" t="s">
        <v>19</v>
      </c>
      <c r="J307" s="3" t="s">
        <v>20</v>
      </c>
      <c r="K307" s="4" t="n">
        <f aca="false">COUNTIF($B307:$J307, "NORMAL")</f>
        <v>2</v>
      </c>
      <c r="L307" s="4" t="n">
        <f aca="false">COUNTIF($B307:$J307, "NON_SPECIFIC")</f>
        <v>1</v>
      </c>
      <c r="M307" s="4" t="n">
        <f aca="false">COUNTIF($B307:$J307, "EARLY")</f>
        <v>0</v>
      </c>
      <c r="N307" s="4" t="n">
        <f aca="false">COUNTIF($B307:$J307, "ACTIVE")</f>
        <v>0</v>
      </c>
      <c r="O307" s="4" t="n">
        <f aca="false">COUNTIF($B307:$J307, "LATE")</f>
        <v>0</v>
      </c>
      <c r="P307" s="4" t="n">
        <f aca="false">COUNTIF($B307:$J307, "UNGRADABLE_QUALITY")</f>
        <v>0</v>
      </c>
      <c r="Q307" s="4" t="n">
        <f aca="false">COUNTIF($B307:$J307, "UNGRADABLE_CONDITION")</f>
        <v>0</v>
      </c>
      <c r="R307" s="4" t="n">
        <f aca="false">SUM(K307:Q307)</f>
        <v>3</v>
      </c>
      <c r="S307" s="5"/>
      <c r="T307" s="5"/>
    </row>
    <row r="308" customFormat="false" ht="13.8" hidden="false" customHeight="false" outlineLevel="0" collapsed="false">
      <c r="A308" s="3" t="s">
        <v>331</v>
      </c>
      <c r="B308" s="3"/>
      <c r="C308" s="3"/>
      <c r="D308" s="3"/>
      <c r="E308" s="3"/>
      <c r="F308" s="3"/>
      <c r="G308" s="3" t="s">
        <v>20</v>
      </c>
      <c r="H308" s="3"/>
      <c r="I308" s="3" t="s">
        <v>19</v>
      </c>
      <c r="J308" s="3" t="s">
        <v>24</v>
      </c>
      <c r="K308" s="4" t="n">
        <f aca="false">COUNTIF($B308:$J308, "NORMAL")</f>
        <v>1</v>
      </c>
      <c r="L308" s="4" t="n">
        <f aca="false">COUNTIF($B308:$J308, "NON_SPECIFIC")</f>
        <v>1</v>
      </c>
      <c r="M308" s="4" t="n">
        <f aca="false">COUNTIF($B308:$J308, "EARLY")</f>
        <v>0</v>
      </c>
      <c r="N308" s="4" t="n">
        <f aca="false">COUNTIF($B308:$J308, "ACTIVE")</f>
        <v>0</v>
      </c>
      <c r="O308" s="4" t="n">
        <f aca="false">COUNTIF($B308:$J308, "LATE")</f>
        <v>0</v>
      </c>
      <c r="P308" s="4" t="n">
        <f aca="false">COUNTIF($B308:$J308, "UNGRADABLE_QUALITY")</f>
        <v>1</v>
      </c>
      <c r="Q308" s="4" t="n">
        <f aca="false">COUNTIF($B308:$J308, "UNGRADABLE_CONDITION")</f>
        <v>0</v>
      </c>
      <c r="R308" s="4" t="n">
        <f aca="false">SUM(K308:Q308)</f>
        <v>3</v>
      </c>
      <c r="S308" s="5"/>
      <c r="T308" s="5"/>
    </row>
    <row r="309" customFormat="false" ht="13.8" hidden="false" customHeight="false" outlineLevel="0" collapsed="false">
      <c r="A309" s="3" t="s">
        <v>332</v>
      </c>
      <c r="B309" s="3" t="s">
        <v>22</v>
      </c>
      <c r="C309" s="3"/>
      <c r="D309" s="3"/>
      <c r="E309" s="3"/>
      <c r="F309" s="3" t="s">
        <v>22</v>
      </c>
      <c r="G309" s="3" t="s">
        <v>22</v>
      </c>
      <c r="H309" s="3"/>
      <c r="I309" s="3"/>
      <c r="J309" s="3"/>
      <c r="K309" s="4" t="n">
        <f aca="false">COUNTIF($B309:$J309, "NORMAL")</f>
        <v>0</v>
      </c>
      <c r="L309" s="4" t="n">
        <f aca="false">COUNTIF($B309:$J309, "NON_SPECIFIC")</f>
        <v>0</v>
      </c>
      <c r="M309" s="4" t="n">
        <f aca="false">COUNTIF($B309:$J309, "EARLY")</f>
        <v>3</v>
      </c>
      <c r="N309" s="4" t="n">
        <f aca="false">COUNTIF($B309:$J309, "ACTIVE")</f>
        <v>0</v>
      </c>
      <c r="O309" s="4" t="n">
        <f aca="false">COUNTIF($B309:$J309, "LATE")</f>
        <v>0</v>
      </c>
      <c r="P309" s="4" t="n">
        <f aca="false">COUNTIF($B309:$J309, "UNGRADABLE_QUALITY")</f>
        <v>0</v>
      </c>
      <c r="Q309" s="4" t="n">
        <f aca="false">COUNTIF($B309:$J309, "UNGRADABLE_CONDITION")</f>
        <v>0</v>
      </c>
      <c r="R309" s="4" t="n">
        <f aca="false">SUM(K309:Q309)</f>
        <v>3</v>
      </c>
      <c r="S309" s="3"/>
      <c r="T309" s="3"/>
    </row>
    <row r="310" customFormat="false" ht="13.8" hidden="false" customHeight="false" outlineLevel="0" collapsed="false">
      <c r="A310" s="3" t="s">
        <v>333</v>
      </c>
      <c r="B310" s="3"/>
      <c r="C310" s="3"/>
      <c r="D310" s="3"/>
      <c r="E310" s="3" t="s">
        <v>20</v>
      </c>
      <c r="F310" s="3" t="s">
        <v>19</v>
      </c>
      <c r="G310" s="3"/>
      <c r="H310" s="3" t="s">
        <v>19</v>
      </c>
      <c r="I310" s="3"/>
      <c r="J310" s="3"/>
      <c r="K310" s="4" t="n">
        <f aca="false">COUNTIF($B310:$J310, "NORMAL")</f>
        <v>1</v>
      </c>
      <c r="L310" s="4" t="n">
        <f aca="false">COUNTIF($B310:$J310, "NON_SPECIFIC")</f>
        <v>2</v>
      </c>
      <c r="M310" s="4" t="n">
        <f aca="false">COUNTIF($B310:$J310, "EARLY")</f>
        <v>0</v>
      </c>
      <c r="N310" s="4" t="n">
        <f aca="false">COUNTIF($B310:$J310, "ACTIVE")</f>
        <v>0</v>
      </c>
      <c r="O310" s="4" t="n">
        <f aca="false">COUNTIF($B310:$J310, "LATE")</f>
        <v>0</v>
      </c>
      <c r="P310" s="4" t="n">
        <f aca="false">COUNTIF($B310:$J310, "UNGRADABLE_QUALITY")</f>
        <v>0</v>
      </c>
      <c r="Q310" s="4" t="n">
        <f aca="false">COUNTIF($B310:$J310, "UNGRADABLE_CONDITION")</f>
        <v>0</v>
      </c>
      <c r="R310" s="4" t="n">
        <f aca="false">SUM(K310:Q310)</f>
        <v>3</v>
      </c>
      <c r="S310" s="3"/>
      <c r="T310" s="3"/>
    </row>
    <row r="311" customFormat="false" ht="13.8" hidden="false" customHeight="false" outlineLevel="0" collapsed="false">
      <c r="A311" s="3" t="s">
        <v>334</v>
      </c>
      <c r="B311" s="3"/>
      <c r="C311" s="3"/>
      <c r="D311" s="3"/>
      <c r="E311" s="3" t="s">
        <v>34</v>
      </c>
      <c r="F311" s="3" t="s">
        <v>34</v>
      </c>
      <c r="G311" s="3" t="s">
        <v>34</v>
      </c>
      <c r="H311" s="3"/>
      <c r="I311" s="3"/>
      <c r="J311" s="3"/>
      <c r="K311" s="4" t="n">
        <f aca="false">COUNTIF($B311:$J311, "NORMAL")</f>
        <v>0</v>
      </c>
      <c r="L311" s="4" t="n">
        <f aca="false">COUNTIF($B311:$J311, "NON_SPECIFIC")</f>
        <v>0</v>
      </c>
      <c r="M311" s="4" t="n">
        <f aca="false">COUNTIF($B311:$J311, "EARLY")</f>
        <v>0</v>
      </c>
      <c r="N311" s="4" t="n">
        <f aca="false">COUNTIF($B311:$J311, "ACTIVE")</f>
        <v>3</v>
      </c>
      <c r="O311" s="4" t="n">
        <f aca="false">COUNTIF($B311:$J311, "LATE")</f>
        <v>0</v>
      </c>
      <c r="P311" s="4" t="n">
        <f aca="false">COUNTIF($B311:$J311, "UNGRADABLE_QUALITY")</f>
        <v>0</v>
      </c>
      <c r="Q311" s="4" t="n">
        <f aca="false">COUNTIF($B311:$J311, "UNGRADABLE_CONDITION")</f>
        <v>0</v>
      </c>
      <c r="R311" s="4" t="n">
        <f aca="false">SUM(K311:Q311)</f>
        <v>3</v>
      </c>
      <c r="S311" s="3"/>
      <c r="T311" s="3"/>
    </row>
    <row r="312" customFormat="false" ht="13.8" hidden="false" customHeight="false" outlineLevel="0" collapsed="false">
      <c r="A312" s="3" t="s">
        <v>335</v>
      </c>
      <c r="B312" s="3"/>
      <c r="C312" s="3"/>
      <c r="D312" s="3"/>
      <c r="E312" s="3" t="s">
        <v>22</v>
      </c>
      <c r="F312" s="3"/>
      <c r="G312" s="3" t="s">
        <v>22</v>
      </c>
      <c r="H312" s="3" t="s">
        <v>19</v>
      </c>
      <c r="I312" s="3"/>
      <c r="J312" s="3"/>
      <c r="K312" s="4" t="n">
        <f aca="false">COUNTIF($B312:$J312, "NORMAL")</f>
        <v>0</v>
      </c>
      <c r="L312" s="4" t="n">
        <f aca="false">COUNTIF($B312:$J312, "NON_SPECIFIC")</f>
        <v>1</v>
      </c>
      <c r="M312" s="4" t="n">
        <f aca="false">COUNTIF($B312:$J312, "EARLY")</f>
        <v>2</v>
      </c>
      <c r="N312" s="4" t="n">
        <f aca="false">COUNTIF($B312:$J312, "ACTIVE")</f>
        <v>0</v>
      </c>
      <c r="O312" s="4" t="n">
        <f aca="false">COUNTIF($B312:$J312, "LATE")</f>
        <v>0</v>
      </c>
      <c r="P312" s="4" t="n">
        <f aca="false">COUNTIF($B312:$J312, "UNGRADABLE_QUALITY")</f>
        <v>0</v>
      </c>
      <c r="Q312" s="4" t="n">
        <f aca="false">COUNTIF($B312:$J312, "UNGRADABLE_CONDITION")</f>
        <v>0</v>
      </c>
      <c r="R312" s="4" t="n">
        <f aca="false">SUM(K312:Q312)</f>
        <v>3</v>
      </c>
      <c r="S312" s="3"/>
      <c r="T312" s="3"/>
    </row>
    <row r="313" customFormat="false" ht="13.8" hidden="false" customHeight="false" outlineLevel="0" collapsed="false">
      <c r="A313" s="3" t="s">
        <v>336</v>
      </c>
      <c r="B313" s="3"/>
      <c r="C313" s="3"/>
      <c r="D313" s="3" t="s">
        <v>19</v>
      </c>
      <c r="E313" s="3"/>
      <c r="F313" s="3" t="s">
        <v>68</v>
      </c>
      <c r="G313" s="3"/>
      <c r="H313" s="3"/>
      <c r="I313" s="3"/>
      <c r="J313" s="3" t="s">
        <v>22</v>
      </c>
      <c r="K313" s="4" t="n">
        <f aca="false">COUNTIF($B313:$J313, "NORMAL")</f>
        <v>0</v>
      </c>
      <c r="L313" s="4" t="n">
        <f aca="false">COUNTIF($B313:$J313, "NON_SPECIFIC")</f>
        <v>1</v>
      </c>
      <c r="M313" s="4" t="n">
        <f aca="false">COUNTIF($B313:$J313, "EARLY")</f>
        <v>1</v>
      </c>
      <c r="N313" s="4" t="n">
        <f aca="false">COUNTIF($B313:$J313, "ACTIVE")</f>
        <v>0</v>
      </c>
      <c r="O313" s="4" t="n">
        <f aca="false">COUNTIF($B313:$J313, "LATE")</f>
        <v>0</v>
      </c>
      <c r="P313" s="4" t="n">
        <f aca="false">COUNTIF($B313:$J313, "UNGRADABLE_QUALITY")</f>
        <v>0</v>
      </c>
      <c r="Q313" s="4" t="n">
        <f aca="false">COUNTIF($B313:$J313, "UNGRADABLE_CONDITION")</f>
        <v>1</v>
      </c>
      <c r="R313" s="4" t="n">
        <f aca="false">SUM(K313:Q313)</f>
        <v>3</v>
      </c>
      <c r="S313" s="3"/>
      <c r="T313" s="5"/>
    </row>
    <row r="314" customFormat="false" ht="13.8" hidden="false" customHeight="false" outlineLevel="0" collapsed="false">
      <c r="A314" s="3" t="s">
        <v>337</v>
      </c>
      <c r="B314" s="3"/>
      <c r="C314" s="3" t="s">
        <v>20</v>
      </c>
      <c r="D314" s="3"/>
      <c r="E314" s="3" t="s">
        <v>19</v>
      </c>
      <c r="F314" s="3"/>
      <c r="G314" s="3" t="s">
        <v>19</v>
      </c>
      <c r="H314" s="3"/>
      <c r="I314" s="3"/>
      <c r="J314" s="3"/>
      <c r="K314" s="4" t="n">
        <f aca="false">COUNTIF($B314:$J314, "NORMAL")</f>
        <v>1</v>
      </c>
      <c r="L314" s="4" t="n">
        <f aca="false">COUNTIF($B314:$J314, "NON_SPECIFIC")</f>
        <v>2</v>
      </c>
      <c r="M314" s="4" t="n">
        <f aca="false">COUNTIF($B314:$J314, "EARLY")</f>
        <v>0</v>
      </c>
      <c r="N314" s="4" t="n">
        <f aca="false">COUNTIF($B314:$J314, "ACTIVE")</f>
        <v>0</v>
      </c>
      <c r="O314" s="4" t="n">
        <f aca="false">COUNTIF($B314:$J314, "LATE")</f>
        <v>0</v>
      </c>
      <c r="P314" s="4" t="n">
        <f aca="false">COUNTIF($B314:$J314, "UNGRADABLE_QUALITY")</f>
        <v>0</v>
      </c>
      <c r="Q314" s="4" t="n">
        <f aca="false">COUNTIF($B314:$J314, "UNGRADABLE_CONDITION")</f>
        <v>0</v>
      </c>
      <c r="R314" s="4" t="n">
        <f aca="false">SUM(K314:Q314)</f>
        <v>3</v>
      </c>
      <c r="S314" s="3"/>
      <c r="T314" s="3"/>
    </row>
    <row r="315" customFormat="false" ht="13.8" hidden="false" customHeight="false" outlineLevel="0" collapsed="false">
      <c r="A315" s="3" t="s">
        <v>338</v>
      </c>
      <c r="B315" s="3"/>
      <c r="C315" s="3"/>
      <c r="D315" s="3" t="s">
        <v>19</v>
      </c>
      <c r="E315" s="3"/>
      <c r="F315" s="3" t="s">
        <v>24</v>
      </c>
      <c r="G315" s="3" t="s">
        <v>20</v>
      </c>
      <c r="H315" s="3"/>
      <c r="I315" s="3"/>
      <c r="J315" s="3"/>
      <c r="K315" s="4" t="n">
        <f aca="false">COUNTIF($B315:$J315, "NORMAL")</f>
        <v>1</v>
      </c>
      <c r="L315" s="4" t="n">
        <f aca="false">COUNTIF($B315:$J315, "NON_SPECIFIC")</f>
        <v>1</v>
      </c>
      <c r="M315" s="4" t="n">
        <f aca="false">COUNTIF($B315:$J315, "EARLY")</f>
        <v>0</v>
      </c>
      <c r="N315" s="4" t="n">
        <f aca="false">COUNTIF($B315:$J315, "ACTIVE")</f>
        <v>0</v>
      </c>
      <c r="O315" s="4" t="n">
        <f aca="false">COUNTIF($B315:$J315, "LATE")</f>
        <v>0</v>
      </c>
      <c r="P315" s="4" t="n">
        <f aca="false">COUNTIF($B315:$J315, "UNGRADABLE_QUALITY")</f>
        <v>1</v>
      </c>
      <c r="Q315" s="4" t="n">
        <f aca="false">COUNTIF($B315:$J315, "UNGRADABLE_CONDITION")</f>
        <v>0</v>
      </c>
      <c r="R315" s="4" t="n">
        <f aca="false">SUM(K315:Q315)</f>
        <v>3</v>
      </c>
      <c r="S315" s="3"/>
      <c r="T315" s="3"/>
    </row>
    <row r="316" customFormat="false" ht="13.8" hidden="false" customHeight="false" outlineLevel="0" collapsed="false">
      <c r="A316" s="3" t="s">
        <v>339</v>
      </c>
      <c r="B316" s="3"/>
      <c r="C316" s="3"/>
      <c r="D316" s="3"/>
      <c r="E316" s="3" t="s">
        <v>20</v>
      </c>
      <c r="F316" s="3"/>
      <c r="G316" s="3" t="s">
        <v>20</v>
      </c>
      <c r="H316" s="3"/>
      <c r="I316" s="3"/>
      <c r="J316" s="3" t="s">
        <v>20</v>
      </c>
      <c r="K316" s="4" t="n">
        <f aca="false">COUNTIF($B316:$J316, "NORMAL")</f>
        <v>3</v>
      </c>
      <c r="L316" s="4" t="n">
        <f aca="false">COUNTIF($B316:$J316, "NON_SPECIFIC")</f>
        <v>0</v>
      </c>
      <c r="M316" s="4" t="n">
        <f aca="false">COUNTIF($B316:$J316, "EARLY")</f>
        <v>0</v>
      </c>
      <c r="N316" s="4" t="n">
        <f aca="false">COUNTIF($B316:$J316, "ACTIVE")</f>
        <v>0</v>
      </c>
      <c r="O316" s="4" t="n">
        <f aca="false">COUNTIF($B316:$J316, "LATE")</f>
        <v>0</v>
      </c>
      <c r="P316" s="4" t="n">
        <f aca="false">COUNTIF($B316:$J316, "UNGRADABLE_QUALITY")</f>
        <v>0</v>
      </c>
      <c r="Q316" s="4" t="n">
        <f aca="false">COUNTIF($B316:$J316, "UNGRADABLE_CONDITION")</f>
        <v>0</v>
      </c>
      <c r="R316" s="4" t="n">
        <f aca="false">SUM(K316:Q316)</f>
        <v>3</v>
      </c>
      <c r="S316" s="3"/>
      <c r="T316" s="5"/>
    </row>
    <row r="317" customFormat="false" ht="13.8" hidden="false" customHeight="false" outlineLevel="0" collapsed="false">
      <c r="A317" s="3" t="s">
        <v>340</v>
      </c>
      <c r="B317" s="3" t="s">
        <v>19</v>
      </c>
      <c r="C317" s="3"/>
      <c r="D317" s="3"/>
      <c r="E317" s="3"/>
      <c r="F317" s="3"/>
      <c r="G317" s="3" t="s">
        <v>19</v>
      </c>
      <c r="H317" s="3" t="s">
        <v>22</v>
      </c>
      <c r="I317" s="3"/>
      <c r="J317" s="3"/>
      <c r="K317" s="4" t="n">
        <f aca="false">COUNTIF($B317:$J317, "NORMAL")</f>
        <v>0</v>
      </c>
      <c r="L317" s="4" t="n">
        <f aca="false">COUNTIF($B317:$J317, "NON_SPECIFIC")</f>
        <v>2</v>
      </c>
      <c r="M317" s="4" t="n">
        <f aca="false">COUNTIF($B317:$J317, "EARLY")</f>
        <v>1</v>
      </c>
      <c r="N317" s="4" t="n">
        <f aca="false">COUNTIF($B317:$J317, "ACTIVE")</f>
        <v>0</v>
      </c>
      <c r="O317" s="4" t="n">
        <f aca="false">COUNTIF($B317:$J317, "LATE")</f>
        <v>0</v>
      </c>
      <c r="P317" s="4" t="n">
        <f aca="false">COUNTIF($B317:$J317, "UNGRADABLE_QUALITY")</f>
        <v>0</v>
      </c>
      <c r="Q317" s="4" t="n">
        <f aca="false">COUNTIF($B317:$J317, "UNGRADABLE_CONDITION")</f>
        <v>0</v>
      </c>
      <c r="R317" s="4" t="n">
        <f aca="false">SUM(K317:Q317)</f>
        <v>3</v>
      </c>
      <c r="S317" s="3"/>
      <c r="T317" s="3"/>
    </row>
    <row r="318" customFormat="false" ht="13.8" hidden="false" customHeight="false" outlineLevel="0" collapsed="false">
      <c r="A318" s="3" t="s">
        <v>341</v>
      </c>
      <c r="B318" s="3"/>
      <c r="C318" s="3"/>
      <c r="D318" s="3" t="s">
        <v>19</v>
      </c>
      <c r="E318" s="3"/>
      <c r="F318" s="3"/>
      <c r="G318" s="3" t="s">
        <v>22</v>
      </c>
      <c r="H318" s="3" t="s">
        <v>22</v>
      </c>
      <c r="I318" s="3"/>
      <c r="J318" s="3"/>
      <c r="K318" s="4" t="n">
        <f aca="false">COUNTIF($B318:$J318, "NORMAL")</f>
        <v>0</v>
      </c>
      <c r="L318" s="4" t="n">
        <f aca="false">COUNTIF($B318:$J318, "NON_SPECIFIC")</f>
        <v>1</v>
      </c>
      <c r="M318" s="4" t="n">
        <f aca="false">COUNTIF($B318:$J318, "EARLY")</f>
        <v>2</v>
      </c>
      <c r="N318" s="4" t="n">
        <f aca="false">COUNTIF($B318:$J318, "ACTIVE")</f>
        <v>0</v>
      </c>
      <c r="O318" s="4" t="n">
        <f aca="false">COUNTIF($B318:$J318, "LATE")</f>
        <v>0</v>
      </c>
      <c r="P318" s="4" t="n">
        <f aca="false">COUNTIF($B318:$J318, "UNGRADABLE_QUALITY")</f>
        <v>0</v>
      </c>
      <c r="Q318" s="4" t="n">
        <f aca="false">COUNTIF($B318:$J318, "UNGRADABLE_CONDITION")</f>
        <v>0</v>
      </c>
      <c r="R318" s="4" t="n">
        <f aca="false">SUM(K318:Q318)</f>
        <v>3</v>
      </c>
      <c r="S318" s="3"/>
      <c r="T318" s="3"/>
    </row>
    <row r="319" customFormat="false" ht="13.8" hidden="false" customHeight="false" outlineLevel="0" collapsed="false">
      <c r="A319" s="3" t="s">
        <v>342</v>
      </c>
      <c r="B319" s="3" t="s">
        <v>22</v>
      </c>
      <c r="C319" s="3"/>
      <c r="D319" s="3" t="s">
        <v>22</v>
      </c>
      <c r="E319" s="3"/>
      <c r="F319" s="3"/>
      <c r="G319" s="3"/>
      <c r="H319" s="3"/>
      <c r="I319" s="3"/>
      <c r="J319" s="3" t="s">
        <v>22</v>
      </c>
      <c r="K319" s="4" t="n">
        <f aca="false">COUNTIF($B319:$J319, "NORMAL")</f>
        <v>0</v>
      </c>
      <c r="L319" s="4" t="n">
        <f aca="false">COUNTIF($B319:$J319, "NON_SPECIFIC")</f>
        <v>0</v>
      </c>
      <c r="M319" s="4" t="n">
        <f aca="false">COUNTIF($B319:$J319, "EARLY")</f>
        <v>3</v>
      </c>
      <c r="N319" s="4" t="n">
        <f aca="false">COUNTIF($B319:$J319, "ACTIVE")</f>
        <v>0</v>
      </c>
      <c r="O319" s="4" t="n">
        <f aca="false">COUNTIF($B319:$J319, "LATE")</f>
        <v>0</v>
      </c>
      <c r="P319" s="4" t="n">
        <f aca="false">COUNTIF($B319:$J319, "UNGRADABLE_QUALITY")</f>
        <v>0</v>
      </c>
      <c r="Q319" s="4" t="n">
        <f aca="false">COUNTIF($B319:$J319, "UNGRADABLE_CONDITION")</f>
        <v>0</v>
      </c>
      <c r="R319" s="4" t="n">
        <f aca="false">SUM(K319:Q319)</f>
        <v>3</v>
      </c>
      <c r="S319" s="3"/>
      <c r="T319" s="5"/>
    </row>
    <row r="320" customFormat="false" ht="13.8" hidden="false" customHeight="false" outlineLevel="0" collapsed="false">
      <c r="A320" s="3" t="s">
        <v>343</v>
      </c>
      <c r="B320" s="3"/>
      <c r="C320" s="3" t="s">
        <v>19</v>
      </c>
      <c r="D320" s="3" t="s">
        <v>24</v>
      </c>
      <c r="E320" s="3"/>
      <c r="F320" s="3"/>
      <c r="G320" s="3"/>
      <c r="H320" s="3" t="s">
        <v>19</v>
      </c>
      <c r="I320" s="3"/>
      <c r="J320" s="3"/>
      <c r="K320" s="4" t="n">
        <f aca="false">COUNTIF($B320:$J320, "NORMAL")</f>
        <v>0</v>
      </c>
      <c r="L320" s="4" t="n">
        <f aca="false">COUNTIF($B320:$J320, "NON_SPECIFIC")</f>
        <v>2</v>
      </c>
      <c r="M320" s="4" t="n">
        <f aca="false">COUNTIF($B320:$J320, "EARLY")</f>
        <v>0</v>
      </c>
      <c r="N320" s="4" t="n">
        <f aca="false">COUNTIF($B320:$J320, "ACTIVE")</f>
        <v>0</v>
      </c>
      <c r="O320" s="4" t="n">
        <f aca="false">COUNTIF($B320:$J320, "LATE")</f>
        <v>0</v>
      </c>
      <c r="P320" s="4" t="n">
        <f aca="false">COUNTIF($B320:$J320, "UNGRADABLE_QUALITY")</f>
        <v>1</v>
      </c>
      <c r="Q320" s="4" t="n">
        <f aca="false">COUNTIF($B320:$J320, "UNGRADABLE_CONDITION")</f>
        <v>0</v>
      </c>
      <c r="R320" s="4" t="n">
        <f aca="false">SUM(K320:Q320)</f>
        <v>3</v>
      </c>
      <c r="S320" s="3"/>
      <c r="T320" s="3"/>
    </row>
    <row r="321" customFormat="false" ht="13.8" hidden="false" customHeight="false" outlineLevel="0" collapsed="false">
      <c r="A321" s="3" t="s">
        <v>344</v>
      </c>
      <c r="B321" s="3"/>
      <c r="C321" s="3"/>
      <c r="D321" s="3" t="s">
        <v>28</v>
      </c>
      <c r="E321" s="3"/>
      <c r="F321" s="3" t="s">
        <v>34</v>
      </c>
      <c r="G321" s="3"/>
      <c r="H321" s="3"/>
      <c r="I321" s="3"/>
      <c r="J321" s="3" t="s">
        <v>34</v>
      </c>
      <c r="K321" s="4" t="n">
        <f aca="false">COUNTIF($B321:$J321, "NORMAL")</f>
        <v>0</v>
      </c>
      <c r="L321" s="4" t="n">
        <f aca="false">COUNTIF($B321:$J321, "NON_SPECIFIC")</f>
        <v>0</v>
      </c>
      <c r="M321" s="4" t="n">
        <f aca="false">COUNTIF($B321:$J321, "EARLY")</f>
        <v>0</v>
      </c>
      <c r="N321" s="4" t="n">
        <f aca="false">COUNTIF($B321:$J321, "ACTIVE")</f>
        <v>2</v>
      </c>
      <c r="O321" s="4" t="n">
        <f aca="false">COUNTIF($B321:$J321, "LATE")</f>
        <v>1</v>
      </c>
      <c r="P321" s="4" t="n">
        <f aca="false">COUNTIF($B321:$J321, "UNGRADABLE_QUALITY")</f>
        <v>0</v>
      </c>
      <c r="Q321" s="4" t="n">
        <f aca="false">COUNTIF($B321:$J321, "UNGRADABLE_CONDITION")</f>
        <v>0</v>
      </c>
      <c r="R321" s="4" t="n">
        <f aca="false">SUM(K321:Q321)</f>
        <v>3</v>
      </c>
      <c r="S321" s="3"/>
      <c r="T321" s="5"/>
    </row>
    <row r="322" customFormat="false" ht="13.8" hidden="false" customHeight="false" outlineLevel="0" collapsed="false">
      <c r="A322" s="3" t="s">
        <v>345</v>
      </c>
      <c r="B322" s="3"/>
      <c r="C322" s="3" t="s">
        <v>19</v>
      </c>
      <c r="D322" s="3" t="s">
        <v>19</v>
      </c>
      <c r="E322" s="3"/>
      <c r="F322" s="3"/>
      <c r="G322" s="3"/>
      <c r="H322" s="3" t="s">
        <v>19</v>
      </c>
      <c r="I322" s="3"/>
      <c r="J322" s="3"/>
      <c r="K322" s="4" t="n">
        <f aca="false">COUNTIF($B322:$J322, "NORMAL")</f>
        <v>0</v>
      </c>
      <c r="L322" s="4" t="n">
        <f aca="false">COUNTIF($B322:$J322, "NON_SPECIFIC")</f>
        <v>3</v>
      </c>
      <c r="M322" s="4" t="n">
        <f aca="false">COUNTIF($B322:$J322, "EARLY")</f>
        <v>0</v>
      </c>
      <c r="N322" s="4" t="n">
        <f aca="false">COUNTIF($B322:$J322, "ACTIVE")</f>
        <v>0</v>
      </c>
      <c r="O322" s="4" t="n">
        <f aca="false">COUNTIF($B322:$J322, "LATE")</f>
        <v>0</v>
      </c>
      <c r="P322" s="4" t="n">
        <f aca="false">COUNTIF($B322:$J322, "UNGRADABLE_QUALITY")</f>
        <v>0</v>
      </c>
      <c r="Q322" s="4" t="n">
        <f aca="false">COUNTIF($B322:$J322, "UNGRADABLE_CONDITION")</f>
        <v>0</v>
      </c>
      <c r="R322" s="4" t="n">
        <f aca="false">SUM(K322:Q322)</f>
        <v>3</v>
      </c>
      <c r="S322" s="3"/>
      <c r="T322" s="3"/>
    </row>
    <row r="323" customFormat="false" ht="13.8" hidden="false" customHeight="false" outlineLevel="0" collapsed="false">
      <c r="A323" s="3" t="s">
        <v>346</v>
      </c>
      <c r="B323" s="3"/>
      <c r="C323" s="3"/>
      <c r="D323" s="3"/>
      <c r="E323" s="3" t="s">
        <v>22</v>
      </c>
      <c r="F323" s="3" t="s">
        <v>19</v>
      </c>
      <c r="G323" s="3"/>
      <c r="H323" s="3"/>
      <c r="I323" s="3"/>
      <c r="J323" s="3" t="s">
        <v>22</v>
      </c>
      <c r="K323" s="4" t="n">
        <f aca="false">COUNTIF($B323:$J323, "NORMAL")</f>
        <v>0</v>
      </c>
      <c r="L323" s="4" t="n">
        <f aca="false">COUNTIF($B323:$J323, "NON_SPECIFIC")</f>
        <v>1</v>
      </c>
      <c r="M323" s="4" t="n">
        <f aca="false">COUNTIF($B323:$J323, "EARLY")</f>
        <v>2</v>
      </c>
      <c r="N323" s="4" t="n">
        <f aca="false">COUNTIF($B323:$J323, "ACTIVE")</f>
        <v>0</v>
      </c>
      <c r="O323" s="4" t="n">
        <f aca="false">COUNTIF($B323:$J323, "LATE")</f>
        <v>0</v>
      </c>
      <c r="P323" s="4" t="n">
        <f aca="false">COUNTIF($B323:$J323, "UNGRADABLE_QUALITY")</f>
        <v>0</v>
      </c>
      <c r="Q323" s="4" t="n">
        <f aca="false">COUNTIF($B323:$J323, "UNGRADABLE_CONDITION")</f>
        <v>0</v>
      </c>
      <c r="R323" s="4" t="n">
        <f aca="false">SUM(K323:Q323)</f>
        <v>3</v>
      </c>
      <c r="S323" s="3"/>
      <c r="T323" s="5"/>
    </row>
    <row r="324" customFormat="false" ht="13.8" hidden="false" customHeight="false" outlineLevel="0" collapsed="false">
      <c r="A324" s="3" t="s">
        <v>347</v>
      </c>
      <c r="B324" s="3"/>
      <c r="C324" s="3"/>
      <c r="D324" s="3"/>
      <c r="E324" s="3"/>
      <c r="F324" s="3" t="s">
        <v>22</v>
      </c>
      <c r="G324" s="3"/>
      <c r="H324" s="3"/>
      <c r="I324" s="3" t="s">
        <v>34</v>
      </c>
      <c r="J324" s="3" t="s">
        <v>34</v>
      </c>
      <c r="K324" s="4" t="n">
        <f aca="false">COUNTIF($B324:$J324, "NORMAL")</f>
        <v>0</v>
      </c>
      <c r="L324" s="4" t="n">
        <f aca="false">COUNTIF($B324:$J324, "NON_SPECIFIC")</f>
        <v>0</v>
      </c>
      <c r="M324" s="4" t="n">
        <f aca="false">COUNTIF($B324:$J324, "EARLY")</f>
        <v>1</v>
      </c>
      <c r="N324" s="4" t="n">
        <f aca="false">COUNTIF($B324:$J324, "ACTIVE")</f>
        <v>2</v>
      </c>
      <c r="O324" s="4" t="n">
        <f aca="false">COUNTIF($B324:$J324, "LATE")</f>
        <v>0</v>
      </c>
      <c r="P324" s="4" t="n">
        <f aca="false">COUNTIF($B324:$J324, "UNGRADABLE_QUALITY")</f>
        <v>0</v>
      </c>
      <c r="Q324" s="4" t="n">
        <f aca="false">COUNTIF($B324:$J324, "UNGRADABLE_CONDITION")</f>
        <v>0</v>
      </c>
      <c r="R324" s="4" t="n">
        <f aca="false">SUM(K324:Q324)</f>
        <v>3</v>
      </c>
      <c r="S324" s="5"/>
      <c r="T324" s="5"/>
    </row>
    <row r="325" customFormat="false" ht="13.8" hidden="false" customHeight="false" outlineLevel="0" collapsed="false">
      <c r="A325" s="3" t="s">
        <v>348</v>
      </c>
      <c r="B325" s="3" t="s">
        <v>19</v>
      </c>
      <c r="C325" s="3"/>
      <c r="D325" s="3"/>
      <c r="E325" s="3"/>
      <c r="F325" s="3"/>
      <c r="G325" s="3"/>
      <c r="H325" s="3"/>
      <c r="I325" s="3" t="s">
        <v>19</v>
      </c>
      <c r="J325" s="3" t="s">
        <v>19</v>
      </c>
      <c r="K325" s="4" t="n">
        <f aca="false">COUNTIF($B325:$J325, "NORMAL")</f>
        <v>0</v>
      </c>
      <c r="L325" s="4" t="n">
        <f aca="false">COUNTIF($B325:$J325, "NON_SPECIFIC")</f>
        <v>3</v>
      </c>
      <c r="M325" s="4" t="n">
        <f aca="false">COUNTIF($B325:$J325, "EARLY")</f>
        <v>0</v>
      </c>
      <c r="N325" s="4" t="n">
        <f aca="false">COUNTIF($B325:$J325, "ACTIVE")</f>
        <v>0</v>
      </c>
      <c r="O325" s="4" t="n">
        <f aca="false">COUNTIF($B325:$J325, "LATE")</f>
        <v>0</v>
      </c>
      <c r="P325" s="4" t="n">
        <f aca="false">COUNTIF($B325:$J325, "UNGRADABLE_QUALITY")</f>
        <v>0</v>
      </c>
      <c r="Q325" s="4" t="n">
        <f aca="false">COUNTIF($B325:$J325, "UNGRADABLE_CONDITION")</f>
        <v>0</v>
      </c>
      <c r="R325" s="4" t="n">
        <f aca="false">SUM(K325:Q325)</f>
        <v>3</v>
      </c>
      <c r="S325" s="5"/>
      <c r="T325" s="5"/>
    </row>
    <row r="326" customFormat="false" ht="13.8" hidden="false" customHeight="false" outlineLevel="0" collapsed="false">
      <c r="A326" s="3" t="s">
        <v>349</v>
      </c>
      <c r="B326" s="3" t="s">
        <v>19</v>
      </c>
      <c r="C326" s="3"/>
      <c r="D326" s="3"/>
      <c r="E326" s="3" t="s">
        <v>19</v>
      </c>
      <c r="F326" s="3"/>
      <c r="G326" s="3" t="s">
        <v>20</v>
      </c>
      <c r="H326" s="3"/>
      <c r="I326" s="3"/>
      <c r="J326" s="3"/>
      <c r="K326" s="4" t="n">
        <f aca="false">COUNTIF($B326:$J326, "NORMAL")</f>
        <v>1</v>
      </c>
      <c r="L326" s="4" t="n">
        <f aca="false">COUNTIF($B326:$J326, "NON_SPECIFIC")</f>
        <v>2</v>
      </c>
      <c r="M326" s="4" t="n">
        <f aca="false">COUNTIF($B326:$J326, "EARLY")</f>
        <v>0</v>
      </c>
      <c r="N326" s="4" t="n">
        <f aca="false">COUNTIF($B326:$J326, "ACTIVE")</f>
        <v>0</v>
      </c>
      <c r="O326" s="4" t="n">
        <f aca="false">COUNTIF($B326:$J326, "LATE")</f>
        <v>0</v>
      </c>
      <c r="P326" s="4" t="n">
        <f aca="false">COUNTIF($B326:$J326, "UNGRADABLE_QUALITY")</f>
        <v>0</v>
      </c>
      <c r="Q326" s="4" t="n">
        <f aca="false">COUNTIF($B326:$J326, "UNGRADABLE_CONDITION")</f>
        <v>0</v>
      </c>
      <c r="R326" s="4" t="n">
        <f aca="false">SUM(K326:Q326)</f>
        <v>3</v>
      </c>
      <c r="S326" s="3"/>
      <c r="T326" s="3"/>
    </row>
    <row r="327" customFormat="false" ht="13.8" hidden="false" customHeight="false" outlineLevel="0" collapsed="false">
      <c r="A327" s="3" t="s">
        <v>350</v>
      </c>
      <c r="B327" s="3" t="s">
        <v>22</v>
      </c>
      <c r="C327" s="3"/>
      <c r="D327" s="3" t="s">
        <v>34</v>
      </c>
      <c r="E327" s="3"/>
      <c r="F327" s="3"/>
      <c r="G327" s="3"/>
      <c r="H327" s="3"/>
      <c r="I327" s="3"/>
      <c r="J327" s="3" t="s">
        <v>22</v>
      </c>
      <c r="K327" s="4" t="n">
        <f aca="false">COUNTIF($B327:$J327, "NORMAL")</f>
        <v>0</v>
      </c>
      <c r="L327" s="4" t="n">
        <f aca="false">COUNTIF($B327:$J327, "NON_SPECIFIC")</f>
        <v>0</v>
      </c>
      <c r="M327" s="4" t="n">
        <f aca="false">COUNTIF($B327:$J327, "EARLY")</f>
        <v>2</v>
      </c>
      <c r="N327" s="4" t="n">
        <f aca="false">COUNTIF($B327:$J327, "ACTIVE")</f>
        <v>1</v>
      </c>
      <c r="O327" s="4" t="n">
        <f aca="false">COUNTIF($B327:$J327, "LATE")</f>
        <v>0</v>
      </c>
      <c r="P327" s="4" t="n">
        <f aca="false">COUNTIF($B327:$J327, "UNGRADABLE_QUALITY")</f>
        <v>0</v>
      </c>
      <c r="Q327" s="4" t="n">
        <f aca="false">COUNTIF($B327:$J327, "UNGRADABLE_CONDITION")</f>
        <v>0</v>
      </c>
      <c r="R327" s="4" t="n">
        <f aca="false">SUM(K327:Q327)</f>
        <v>3</v>
      </c>
      <c r="S327" s="3"/>
      <c r="T327" s="5"/>
    </row>
    <row r="328" customFormat="false" ht="13.8" hidden="false" customHeight="false" outlineLevel="0" collapsed="false">
      <c r="A328" s="3" t="s">
        <v>351</v>
      </c>
      <c r="B328" s="3"/>
      <c r="C328" s="3" t="s">
        <v>34</v>
      </c>
      <c r="D328" s="3"/>
      <c r="E328" s="3" t="s">
        <v>22</v>
      </c>
      <c r="F328" s="3"/>
      <c r="G328" s="3" t="s">
        <v>22</v>
      </c>
      <c r="H328" s="3"/>
      <c r="I328" s="3"/>
      <c r="J328" s="3" t="s">
        <v>22</v>
      </c>
      <c r="K328" s="4" t="n">
        <f aca="false">COUNTIF($B328:$J328, "NORMAL")</f>
        <v>0</v>
      </c>
      <c r="L328" s="4" t="n">
        <f aca="false">COUNTIF($B328:$J328, "NON_SPECIFIC")</f>
        <v>0</v>
      </c>
      <c r="M328" s="4" t="n">
        <f aca="false">COUNTIF($B328:$J328, "EARLY")</f>
        <v>3</v>
      </c>
      <c r="N328" s="4" t="n">
        <f aca="false">COUNTIF($B328:$J328, "ACTIVE")</f>
        <v>1</v>
      </c>
      <c r="O328" s="4" t="n">
        <f aca="false">COUNTIF($B328:$J328, "LATE")</f>
        <v>0</v>
      </c>
      <c r="P328" s="4" t="n">
        <f aca="false">COUNTIF($B328:$J328, "UNGRADABLE_QUALITY")</f>
        <v>0</v>
      </c>
      <c r="Q328" s="4" t="n">
        <f aca="false">COUNTIF($B328:$J328, "UNGRADABLE_CONDITION")</f>
        <v>0</v>
      </c>
      <c r="R328" s="4" t="n">
        <f aca="false">SUM(K328:Q328)</f>
        <v>4</v>
      </c>
      <c r="S328" s="3"/>
      <c r="T328" s="5"/>
    </row>
    <row r="329" customFormat="false" ht="13.8" hidden="false" customHeight="false" outlineLevel="0" collapsed="false">
      <c r="A329" s="3" t="s">
        <v>352</v>
      </c>
      <c r="B329" s="3"/>
      <c r="C329" s="3"/>
      <c r="D329" s="3" t="s">
        <v>19</v>
      </c>
      <c r="E329" s="3"/>
      <c r="F329" s="3"/>
      <c r="G329" s="3" t="s">
        <v>19</v>
      </c>
      <c r="H329" s="3" t="s">
        <v>19</v>
      </c>
      <c r="I329" s="3"/>
      <c r="J329" s="3"/>
      <c r="K329" s="4" t="n">
        <f aca="false">COUNTIF($B329:$J329, "NORMAL")</f>
        <v>0</v>
      </c>
      <c r="L329" s="4" t="n">
        <f aca="false">COUNTIF($B329:$J329, "NON_SPECIFIC")</f>
        <v>3</v>
      </c>
      <c r="M329" s="4" t="n">
        <f aca="false">COUNTIF($B329:$J329, "EARLY")</f>
        <v>0</v>
      </c>
      <c r="N329" s="4" t="n">
        <f aca="false">COUNTIF($B329:$J329, "ACTIVE")</f>
        <v>0</v>
      </c>
      <c r="O329" s="4" t="n">
        <f aca="false">COUNTIF($B329:$J329, "LATE")</f>
        <v>0</v>
      </c>
      <c r="P329" s="4" t="n">
        <f aca="false">COUNTIF($B329:$J329, "UNGRADABLE_QUALITY")</f>
        <v>0</v>
      </c>
      <c r="Q329" s="4" t="n">
        <f aca="false">COUNTIF($B329:$J329, "UNGRADABLE_CONDITION")</f>
        <v>0</v>
      </c>
      <c r="R329" s="4" t="n">
        <f aca="false">SUM(K329:Q329)</f>
        <v>3</v>
      </c>
      <c r="S329" s="3"/>
      <c r="T329" s="3"/>
    </row>
    <row r="330" customFormat="false" ht="13.8" hidden="false" customHeight="false" outlineLevel="0" collapsed="false">
      <c r="A330" s="3" t="s">
        <v>353</v>
      </c>
      <c r="B330" s="3"/>
      <c r="C330" s="3"/>
      <c r="D330" s="3" t="s">
        <v>28</v>
      </c>
      <c r="E330" s="3"/>
      <c r="F330" s="3"/>
      <c r="G330" s="3"/>
      <c r="H330" s="3" t="s">
        <v>34</v>
      </c>
      <c r="I330" s="3"/>
      <c r="J330" s="3" t="s">
        <v>28</v>
      </c>
      <c r="K330" s="4" t="n">
        <f aca="false">COUNTIF($B330:$J330, "NORMAL")</f>
        <v>0</v>
      </c>
      <c r="L330" s="4" t="n">
        <f aca="false">COUNTIF($B330:$J330, "NON_SPECIFIC")</f>
        <v>0</v>
      </c>
      <c r="M330" s="4" t="n">
        <f aca="false">COUNTIF($B330:$J330, "EARLY")</f>
        <v>0</v>
      </c>
      <c r="N330" s="4" t="n">
        <f aca="false">COUNTIF($B330:$J330, "ACTIVE")</f>
        <v>1</v>
      </c>
      <c r="O330" s="4" t="n">
        <f aca="false">COUNTIF($B330:$J330, "LATE")</f>
        <v>2</v>
      </c>
      <c r="P330" s="4" t="n">
        <f aca="false">COUNTIF($B330:$J330, "UNGRADABLE_QUALITY")</f>
        <v>0</v>
      </c>
      <c r="Q330" s="4" t="n">
        <f aca="false">COUNTIF($B330:$J330, "UNGRADABLE_CONDITION")</f>
        <v>0</v>
      </c>
      <c r="R330" s="4" t="n">
        <f aca="false">SUM(K330:Q330)</f>
        <v>3</v>
      </c>
      <c r="S330" s="3"/>
      <c r="T330" s="5"/>
    </row>
    <row r="331" customFormat="false" ht="13.8" hidden="false" customHeight="false" outlineLevel="0" collapsed="false">
      <c r="A331" s="3" t="s">
        <v>354</v>
      </c>
      <c r="B331" s="3"/>
      <c r="C331" s="3" t="s">
        <v>34</v>
      </c>
      <c r="D331" s="3"/>
      <c r="E331" s="3"/>
      <c r="F331" s="3"/>
      <c r="G331" s="3" t="s">
        <v>34</v>
      </c>
      <c r="H331" s="3" t="s">
        <v>34</v>
      </c>
      <c r="I331" s="3"/>
      <c r="J331" s="3"/>
      <c r="K331" s="4" t="n">
        <f aca="false">COUNTIF($B331:$J331, "NORMAL")</f>
        <v>0</v>
      </c>
      <c r="L331" s="4" t="n">
        <f aca="false">COUNTIF($B331:$J331, "NON_SPECIFIC")</f>
        <v>0</v>
      </c>
      <c r="M331" s="4" t="n">
        <f aca="false">COUNTIF($B331:$J331, "EARLY")</f>
        <v>0</v>
      </c>
      <c r="N331" s="4" t="n">
        <f aca="false">COUNTIF($B331:$J331, "ACTIVE")</f>
        <v>3</v>
      </c>
      <c r="O331" s="4" t="n">
        <f aca="false">COUNTIF($B331:$J331, "LATE")</f>
        <v>0</v>
      </c>
      <c r="P331" s="4" t="n">
        <f aca="false">COUNTIF($B331:$J331, "UNGRADABLE_QUALITY")</f>
        <v>0</v>
      </c>
      <c r="Q331" s="4" t="n">
        <f aca="false">COUNTIF($B331:$J331, "UNGRADABLE_CONDITION")</f>
        <v>0</v>
      </c>
      <c r="R331" s="4" t="n">
        <f aca="false">SUM(K331:Q331)</f>
        <v>3</v>
      </c>
      <c r="S331" s="3"/>
      <c r="T331" s="3"/>
    </row>
    <row r="332" customFormat="false" ht="13.8" hidden="false" customHeight="false" outlineLevel="0" collapsed="false">
      <c r="A332" s="3" t="s">
        <v>355</v>
      </c>
      <c r="B332" s="3" t="s">
        <v>22</v>
      </c>
      <c r="C332" s="3"/>
      <c r="D332" s="3"/>
      <c r="E332" s="3" t="s">
        <v>22</v>
      </c>
      <c r="F332" s="3" t="s">
        <v>22</v>
      </c>
      <c r="G332" s="3"/>
      <c r="H332" s="3" t="s">
        <v>34</v>
      </c>
      <c r="I332" s="3"/>
      <c r="J332" s="3"/>
      <c r="K332" s="4" t="n">
        <f aca="false">COUNTIF($B332:$J332, "NORMAL")</f>
        <v>0</v>
      </c>
      <c r="L332" s="4" t="n">
        <f aca="false">COUNTIF($B332:$J332, "NON_SPECIFIC")</f>
        <v>0</v>
      </c>
      <c r="M332" s="4" t="n">
        <f aca="false">COUNTIF($B332:$J332, "EARLY")</f>
        <v>3</v>
      </c>
      <c r="N332" s="4" t="n">
        <f aca="false">COUNTIF($B332:$J332, "ACTIVE")</f>
        <v>1</v>
      </c>
      <c r="O332" s="4" t="n">
        <f aca="false">COUNTIF($B332:$J332, "LATE")</f>
        <v>0</v>
      </c>
      <c r="P332" s="4" t="n">
        <f aca="false">COUNTIF($B332:$J332, "UNGRADABLE_QUALITY")</f>
        <v>0</v>
      </c>
      <c r="Q332" s="4" t="n">
        <f aca="false">COUNTIF($B332:$J332, "UNGRADABLE_CONDITION")</f>
        <v>0</v>
      </c>
      <c r="R332" s="4" t="n">
        <f aca="false">SUM(K332:Q332)</f>
        <v>4</v>
      </c>
      <c r="S332" s="3"/>
      <c r="T332" s="3"/>
    </row>
    <row r="333" customFormat="false" ht="13.8" hidden="false" customHeight="false" outlineLevel="0" collapsed="false">
      <c r="A333" s="3" t="s">
        <v>356</v>
      </c>
      <c r="B333" s="3"/>
      <c r="C333" s="3"/>
      <c r="D333" s="3"/>
      <c r="E333" s="3"/>
      <c r="F333" s="3"/>
      <c r="G333" s="3"/>
      <c r="H333" s="3" t="s">
        <v>20</v>
      </c>
      <c r="I333" s="3" t="s">
        <v>20</v>
      </c>
      <c r="J333" s="3" t="s">
        <v>22</v>
      </c>
      <c r="K333" s="4" t="n">
        <f aca="false">COUNTIF($B333:$J333, "NORMAL")</f>
        <v>2</v>
      </c>
      <c r="L333" s="4" t="n">
        <f aca="false">COUNTIF($B333:$J333, "NON_SPECIFIC")</f>
        <v>0</v>
      </c>
      <c r="M333" s="4" t="n">
        <f aca="false">COUNTIF($B333:$J333, "EARLY")</f>
        <v>1</v>
      </c>
      <c r="N333" s="4" t="n">
        <f aca="false">COUNTIF($B333:$J333, "ACTIVE")</f>
        <v>0</v>
      </c>
      <c r="O333" s="4" t="n">
        <f aca="false">COUNTIF($B333:$J333, "LATE")</f>
        <v>0</v>
      </c>
      <c r="P333" s="4" t="n">
        <f aca="false">COUNTIF($B333:$J333, "UNGRADABLE_QUALITY")</f>
        <v>0</v>
      </c>
      <c r="Q333" s="4" t="n">
        <f aca="false">COUNTIF($B333:$J333, "UNGRADABLE_CONDITION")</f>
        <v>0</v>
      </c>
      <c r="R333" s="4" t="n">
        <f aca="false">SUM(K333:Q333)</f>
        <v>3</v>
      </c>
      <c r="S333" s="5"/>
      <c r="T333" s="5"/>
    </row>
    <row r="334" customFormat="false" ht="13.8" hidden="false" customHeight="false" outlineLevel="0" collapsed="false">
      <c r="A334" s="3" t="s">
        <v>357</v>
      </c>
      <c r="B334" s="3" t="s">
        <v>19</v>
      </c>
      <c r="C334" s="3"/>
      <c r="D334" s="3"/>
      <c r="E334" s="3"/>
      <c r="F334" s="3"/>
      <c r="G334" s="3" t="s">
        <v>19</v>
      </c>
      <c r="H334" s="3"/>
      <c r="I334" s="3" t="s">
        <v>19</v>
      </c>
      <c r="J334" s="3"/>
      <c r="K334" s="4" t="n">
        <f aca="false">COUNTIF($B334:$J334, "NORMAL")</f>
        <v>0</v>
      </c>
      <c r="L334" s="4" t="n">
        <f aca="false">COUNTIF($B334:$J334, "NON_SPECIFIC")</f>
        <v>3</v>
      </c>
      <c r="M334" s="4" t="n">
        <f aca="false">COUNTIF($B334:$J334, "EARLY")</f>
        <v>0</v>
      </c>
      <c r="N334" s="4" t="n">
        <f aca="false">COUNTIF($B334:$J334, "ACTIVE")</f>
        <v>0</v>
      </c>
      <c r="O334" s="4" t="n">
        <f aca="false">COUNTIF($B334:$J334, "LATE")</f>
        <v>0</v>
      </c>
      <c r="P334" s="4" t="n">
        <f aca="false">COUNTIF($B334:$J334, "UNGRADABLE_QUALITY")</f>
        <v>0</v>
      </c>
      <c r="Q334" s="4" t="n">
        <f aca="false">COUNTIF($B334:$J334, "UNGRADABLE_CONDITION")</f>
        <v>0</v>
      </c>
      <c r="R334" s="4" t="n">
        <f aca="false">SUM(K334:Q334)</f>
        <v>3</v>
      </c>
      <c r="S334" s="5"/>
      <c r="T334" s="3"/>
    </row>
    <row r="335" customFormat="false" ht="13.8" hidden="false" customHeight="false" outlineLevel="0" collapsed="false">
      <c r="A335" s="3" t="s">
        <v>358</v>
      </c>
      <c r="B335" s="3"/>
      <c r="C335" s="3"/>
      <c r="D335" s="3" t="s">
        <v>68</v>
      </c>
      <c r="E335" s="3" t="s">
        <v>22</v>
      </c>
      <c r="F335" s="3"/>
      <c r="G335" s="3"/>
      <c r="H335" s="3"/>
      <c r="I335" s="3" t="s">
        <v>22</v>
      </c>
      <c r="J335" s="3" t="s">
        <v>22</v>
      </c>
      <c r="K335" s="4" t="n">
        <f aca="false">COUNTIF($B335:$J335, "NORMAL")</f>
        <v>0</v>
      </c>
      <c r="L335" s="4" t="n">
        <f aca="false">COUNTIF($B335:$J335, "NON_SPECIFIC")</f>
        <v>0</v>
      </c>
      <c r="M335" s="4" t="n">
        <f aca="false">COUNTIF($B335:$J335, "EARLY")</f>
        <v>3</v>
      </c>
      <c r="N335" s="4" t="n">
        <f aca="false">COUNTIF($B335:$J335, "ACTIVE")</f>
        <v>0</v>
      </c>
      <c r="O335" s="4" t="n">
        <f aca="false">COUNTIF($B335:$J335, "LATE")</f>
        <v>0</v>
      </c>
      <c r="P335" s="4" t="n">
        <f aca="false">COUNTIF($B335:$J335, "UNGRADABLE_QUALITY")</f>
        <v>0</v>
      </c>
      <c r="Q335" s="4" t="n">
        <f aca="false">COUNTIF($B335:$J335, "UNGRADABLE_CONDITION")</f>
        <v>1</v>
      </c>
      <c r="R335" s="4" t="n">
        <f aca="false">SUM(K335:Q335)</f>
        <v>4</v>
      </c>
      <c r="S335" s="5"/>
      <c r="T335" s="5"/>
    </row>
    <row r="336" customFormat="false" ht="13.8" hidden="false" customHeight="false" outlineLevel="0" collapsed="false">
      <c r="A336" s="3" t="s">
        <v>359</v>
      </c>
      <c r="B336" s="3"/>
      <c r="C336" s="3" t="s">
        <v>19</v>
      </c>
      <c r="D336" s="3"/>
      <c r="E336" s="3"/>
      <c r="F336" s="3"/>
      <c r="G336" s="3" t="s">
        <v>19</v>
      </c>
      <c r="H336" s="3" t="s">
        <v>19</v>
      </c>
      <c r="I336" s="3"/>
      <c r="J336" s="3"/>
      <c r="K336" s="4" t="n">
        <f aca="false">COUNTIF($B336:$J336, "NORMAL")</f>
        <v>0</v>
      </c>
      <c r="L336" s="4" t="n">
        <f aca="false">COUNTIF($B336:$J336, "NON_SPECIFIC")</f>
        <v>3</v>
      </c>
      <c r="M336" s="4" t="n">
        <f aca="false">COUNTIF($B336:$J336, "EARLY")</f>
        <v>0</v>
      </c>
      <c r="N336" s="4" t="n">
        <f aca="false">COUNTIF($B336:$J336, "ACTIVE")</f>
        <v>0</v>
      </c>
      <c r="O336" s="4" t="n">
        <f aca="false">COUNTIF($B336:$J336, "LATE")</f>
        <v>0</v>
      </c>
      <c r="P336" s="4" t="n">
        <f aca="false">COUNTIF($B336:$J336, "UNGRADABLE_QUALITY")</f>
        <v>0</v>
      </c>
      <c r="Q336" s="4" t="n">
        <f aca="false">COUNTIF($B336:$J336, "UNGRADABLE_CONDITION")</f>
        <v>0</v>
      </c>
      <c r="R336" s="4" t="n">
        <f aca="false">SUM(K336:Q336)</f>
        <v>3</v>
      </c>
      <c r="S336" s="3"/>
      <c r="T336" s="3"/>
    </row>
    <row r="337" customFormat="false" ht="13.8" hidden="false" customHeight="false" outlineLevel="0" collapsed="false">
      <c r="A337" s="3" t="s">
        <v>360</v>
      </c>
      <c r="B337" s="3" t="s">
        <v>19</v>
      </c>
      <c r="C337" s="3"/>
      <c r="D337" s="3" t="s">
        <v>19</v>
      </c>
      <c r="E337" s="3"/>
      <c r="F337" s="3" t="s">
        <v>19</v>
      </c>
      <c r="G337" s="3"/>
      <c r="H337" s="3"/>
      <c r="I337" s="3"/>
      <c r="J337" s="3"/>
      <c r="K337" s="4" t="n">
        <f aca="false">COUNTIF($B337:$J337, "NORMAL")</f>
        <v>0</v>
      </c>
      <c r="L337" s="4" t="n">
        <f aca="false">COUNTIF($B337:$J337, "NON_SPECIFIC")</f>
        <v>3</v>
      </c>
      <c r="M337" s="4" t="n">
        <f aca="false">COUNTIF($B337:$J337, "EARLY")</f>
        <v>0</v>
      </c>
      <c r="N337" s="4" t="n">
        <f aca="false">COUNTIF($B337:$J337, "ACTIVE")</f>
        <v>0</v>
      </c>
      <c r="O337" s="4" t="n">
        <f aca="false">COUNTIF($B337:$J337, "LATE")</f>
        <v>0</v>
      </c>
      <c r="P337" s="4" t="n">
        <f aca="false">COUNTIF($B337:$J337, "UNGRADABLE_QUALITY")</f>
        <v>0</v>
      </c>
      <c r="Q337" s="4" t="n">
        <f aca="false">COUNTIF($B337:$J337, "UNGRADABLE_CONDITION")</f>
        <v>0</v>
      </c>
      <c r="R337" s="4" t="n">
        <f aca="false">SUM(K337:Q337)</f>
        <v>3</v>
      </c>
      <c r="S337" s="3"/>
      <c r="T337" s="3"/>
    </row>
    <row r="338" customFormat="false" ht="13.8" hidden="false" customHeight="false" outlineLevel="0" collapsed="false">
      <c r="A338" s="3" t="s">
        <v>361</v>
      </c>
      <c r="B338" s="3" t="s">
        <v>20</v>
      </c>
      <c r="C338" s="3"/>
      <c r="D338" s="3" t="s">
        <v>20</v>
      </c>
      <c r="E338" s="3"/>
      <c r="F338" s="3" t="s">
        <v>20</v>
      </c>
      <c r="G338" s="3"/>
      <c r="H338" s="3"/>
      <c r="I338" s="3"/>
      <c r="J338" s="3"/>
      <c r="K338" s="4" t="n">
        <f aca="false">COUNTIF($B338:$J338, "NORMAL")</f>
        <v>3</v>
      </c>
      <c r="L338" s="4" t="n">
        <f aca="false">COUNTIF($B338:$J338, "NON_SPECIFIC")</f>
        <v>0</v>
      </c>
      <c r="M338" s="4" t="n">
        <f aca="false">COUNTIF($B338:$J338, "EARLY")</f>
        <v>0</v>
      </c>
      <c r="N338" s="4" t="n">
        <f aca="false">COUNTIF($B338:$J338, "ACTIVE")</f>
        <v>0</v>
      </c>
      <c r="O338" s="4" t="n">
        <f aca="false">COUNTIF($B338:$J338, "LATE")</f>
        <v>0</v>
      </c>
      <c r="P338" s="4" t="n">
        <f aca="false">COUNTIF($B338:$J338, "UNGRADABLE_QUALITY")</f>
        <v>0</v>
      </c>
      <c r="Q338" s="4" t="n">
        <f aca="false">COUNTIF($B338:$J338, "UNGRADABLE_CONDITION")</f>
        <v>0</v>
      </c>
      <c r="R338" s="4" t="n">
        <f aca="false">SUM(K338:Q338)</f>
        <v>3</v>
      </c>
      <c r="S338" s="3"/>
      <c r="T338" s="3"/>
    </row>
    <row r="339" customFormat="false" ht="13.8" hidden="false" customHeight="false" outlineLevel="0" collapsed="false">
      <c r="A339" s="3" t="s">
        <v>362</v>
      </c>
      <c r="B339" s="3"/>
      <c r="C339" s="3"/>
      <c r="D339" s="3" t="s">
        <v>19</v>
      </c>
      <c r="E339" s="3"/>
      <c r="F339" s="3"/>
      <c r="G339" s="3"/>
      <c r="H339" s="3" t="s">
        <v>68</v>
      </c>
      <c r="I339" s="3" t="s">
        <v>20</v>
      </c>
      <c r="J339" s="3"/>
      <c r="K339" s="4" t="n">
        <f aca="false">COUNTIF($B339:$J339, "NORMAL")</f>
        <v>1</v>
      </c>
      <c r="L339" s="4" t="n">
        <f aca="false">COUNTIF($B339:$J339, "NON_SPECIFIC")</f>
        <v>1</v>
      </c>
      <c r="M339" s="4" t="n">
        <f aca="false">COUNTIF($B339:$J339, "EARLY")</f>
        <v>0</v>
      </c>
      <c r="N339" s="4" t="n">
        <f aca="false">COUNTIF($B339:$J339, "ACTIVE")</f>
        <v>0</v>
      </c>
      <c r="O339" s="4" t="n">
        <f aca="false">COUNTIF($B339:$J339, "LATE")</f>
        <v>0</v>
      </c>
      <c r="P339" s="4" t="n">
        <f aca="false">COUNTIF($B339:$J339, "UNGRADABLE_QUALITY")</f>
        <v>0</v>
      </c>
      <c r="Q339" s="4" t="n">
        <f aca="false">COUNTIF($B339:$J339, "UNGRADABLE_CONDITION")</f>
        <v>1</v>
      </c>
      <c r="R339" s="4" t="n">
        <f aca="false">SUM(K339:Q339)</f>
        <v>3</v>
      </c>
      <c r="S339" s="5"/>
      <c r="T339" s="3"/>
    </row>
    <row r="340" customFormat="false" ht="13.8" hidden="false" customHeight="false" outlineLevel="0" collapsed="false">
      <c r="A340" s="3" t="s">
        <v>363</v>
      </c>
      <c r="B340" s="3" t="s">
        <v>20</v>
      </c>
      <c r="C340" s="3"/>
      <c r="D340" s="3" t="s">
        <v>20</v>
      </c>
      <c r="E340" s="3"/>
      <c r="F340" s="3"/>
      <c r="G340" s="3" t="s">
        <v>20</v>
      </c>
      <c r="H340" s="3"/>
      <c r="I340" s="3"/>
      <c r="J340" s="3"/>
      <c r="K340" s="4" t="n">
        <f aca="false">COUNTIF($B340:$J340, "NORMAL")</f>
        <v>3</v>
      </c>
      <c r="L340" s="4" t="n">
        <f aca="false">COUNTIF($B340:$J340, "NON_SPECIFIC")</f>
        <v>0</v>
      </c>
      <c r="M340" s="4" t="n">
        <f aca="false">COUNTIF($B340:$J340, "EARLY")</f>
        <v>0</v>
      </c>
      <c r="N340" s="4" t="n">
        <f aca="false">COUNTIF($B340:$J340, "ACTIVE")</f>
        <v>0</v>
      </c>
      <c r="O340" s="4" t="n">
        <f aca="false">COUNTIF($B340:$J340, "LATE")</f>
        <v>0</v>
      </c>
      <c r="P340" s="4" t="n">
        <f aca="false">COUNTIF($B340:$J340, "UNGRADABLE_QUALITY")</f>
        <v>0</v>
      </c>
      <c r="Q340" s="4" t="n">
        <f aca="false">COUNTIF($B340:$J340, "UNGRADABLE_CONDITION")</f>
        <v>0</v>
      </c>
      <c r="R340" s="4" t="n">
        <f aca="false">SUM(K340:Q340)</f>
        <v>3</v>
      </c>
      <c r="S340" s="3"/>
      <c r="T340" s="3"/>
    </row>
    <row r="341" customFormat="false" ht="13.8" hidden="false" customHeight="false" outlineLevel="0" collapsed="false">
      <c r="A341" s="3" t="s">
        <v>364</v>
      </c>
      <c r="B341" s="3" t="s">
        <v>19</v>
      </c>
      <c r="C341" s="3"/>
      <c r="D341" s="3"/>
      <c r="E341" s="3"/>
      <c r="F341" s="3"/>
      <c r="G341" s="3"/>
      <c r="H341" s="3" t="s">
        <v>19</v>
      </c>
      <c r="I341" s="3"/>
      <c r="J341" s="3" t="s">
        <v>20</v>
      </c>
      <c r="K341" s="4" t="n">
        <f aca="false">COUNTIF($B341:$J341, "NORMAL")</f>
        <v>1</v>
      </c>
      <c r="L341" s="4" t="n">
        <f aca="false">COUNTIF($B341:$J341, "NON_SPECIFIC")</f>
        <v>2</v>
      </c>
      <c r="M341" s="4" t="n">
        <f aca="false">COUNTIF($B341:$J341, "EARLY")</f>
        <v>0</v>
      </c>
      <c r="N341" s="4" t="n">
        <f aca="false">COUNTIF($B341:$J341, "ACTIVE")</f>
        <v>0</v>
      </c>
      <c r="O341" s="4" t="n">
        <f aca="false">COUNTIF($B341:$J341, "LATE")</f>
        <v>0</v>
      </c>
      <c r="P341" s="4" t="n">
        <f aca="false">COUNTIF($B341:$J341, "UNGRADABLE_QUALITY")</f>
        <v>0</v>
      </c>
      <c r="Q341" s="4" t="n">
        <f aca="false">COUNTIF($B341:$J341, "UNGRADABLE_CONDITION")</f>
        <v>0</v>
      </c>
      <c r="R341" s="4" t="n">
        <f aca="false">SUM(K341:Q341)</f>
        <v>3</v>
      </c>
      <c r="S341" s="3"/>
      <c r="T341" s="5"/>
    </row>
    <row r="342" customFormat="false" ht="13.8" hidden="false" customHeight="false" outlineLevel="0" collapsed="false">
      <c r="A342" s="3" t="s">
        <v>365</v>
      </c>
      <c r="B342" s="3" t="s">
        <v>24</v>
      </c>
      <c r="C342" s="3"/>
      <c r="D342" s="3" t="s">
        <v>28</v>
      </c>
      <c r="E342" s="3"/>
      <c r="F342" s="3"/>
      <c r="G342" s="3"/>
      <c r="H342" s="3"/>
      <c r="I342" s="3"/>
      <c r="J342" s="3" t="s">
        <v>28</v>
      </c>
      <c r="K342" s="4" t="n">
        <f aca="false">COUNTIF($B342:$J342, "NORMAL")</f>
        <v>0</v>
      </c>
      <c r="L342" s="4" t="n">
        <f aca="false">COUNTIF($B342:$J342, "NON_SPECIFIC")</f>
        <v>0</v>
      </c>
      <c r="M342" s="4" t="n">
        <f aca="false">COUNTIF($B342:$J342, "EARLY")</f>
        <v>0</v>
      </c>
      <c r="N342" s="4" t="n">
        <f aca="false">COUNTIF($B342:$J342, "ACTIVE")</f>
        <v>0</v>
      </c>
      <c r="O342" s="4" t="n">
        <f aca="false">COUNTIF($B342:$J342, "LATE")</f>
        <v>2</v>
      </c>
      <c r="P342" s="4" t="n">
        <f aca="false">COUNTIF($B342:$J342, "UNGRADABLE_QUALITY")</f>
        <v>1</v>
      </c>
      <c r="Q342" s="4" t="n">
        <f aca="false">COUNTIF($B342:$J342, "UNGRADABLE_CONDITION")</f>
        <v>0</v>
      </c>
      <c r="R342" s="4" t="n">
        <f aca="false">SUM(K342:Q342)</f>
        <v>3</v>
      </c>
      <c r="S342" s="3"/>
      <c r="T342" s="5"/>
    </row>
    <row r="343" customFormat="false" ht="13.8" hidden="false" customHeight="false" outlineLevel="0" collapsed="false">
      <c r="A343" s="3" t="s">
        <v>366</v>
      </c>
      <c r="B343" s="3" t="s">
        <v>19</v>
      </c>
      <c r="C343" s="3" t="s">
        <v>20</v>
      </c>
      <c r="D343" s="3" t="s">
        <v>19</v>
      </c>
      <c r="E343" s="3"/>
      <c r="F343" s="3"/>
      <c r="G343" s="3"/>
      <c r="H343" s="3"/>
      <c r="I343" s="3"/>
      <c r="J343" s="3"/>
      <c r="K343" s="4" t="n">
        <f aca="false">COUNTIF($B343:$J343, "NORMAL")</f>
        <v>1</v>
      </c>
      <c r="L343" s="4" t="n">
        <f aca="false">COUNTIF($B343:$J343, "NON_SPECIFIC")</f>
        <v>2</v>
      </c>
      <c r="M343" s="4" t="n">
        <f aca="false">COUNTIF($B343:$J343, "EARLY")</f>
        <v>0</v>
      </c>
      <c r="N343" s="4" t="n">
        <f aca="false">COUNTIF($B343:$J343, "ACTIVE")</f>
        <v>0</v>
      </c>
      <c r="O343" s="4" t="n">
        <f aca="false">COUNTIF($B343:$J343, "LATE")</f>
        <v>0</v>
      </c>
      <c r="P343" s="4" t="n">
        <f aca="false">COUNTIF($B343:$J343, "UNGRADABLE_QUALITY")</f>
        <v>0</v>
      </c>
      <c r="Q343" s="4" t="n">
        <f aca="false">COUNTIF($B343:$J343, "UNGRADABLE_CONDITION")</f>
        <v>0</v>
      </c>
      <c r="R343" s="4" t="n">
        <f aca="false">SUM(K343:Q343)</f>
        <v>3</v>
      </c>
      <c r="S343" s="3"/>
      <c r="T343" s="3"/>
    </row>
    <row r="344" customFormat="false" ht="13.8" hidden="false" customHeight="false" outlineLevel="0" collapsed="false">
      <c r="A344" s="3" t="s">
        <v>367</v>
      </c>
      <c r="B344" s="3"/>
      <c r="C344" s="3"/>
      <c r="D344" s="3" t="s">
        <v>28</v>
      </c>
      <c r="E344" s="3"/>
      <c r="F344" s="3"/>
      <c r="G344" s="3" t="s">
        <v>34</v>
      </c>
      <c r="H344" s="3" t="s">
        <v>34</v>
      </c>
      <c r="I344" s="3"/>
      <c r="J344" s="3"/>
      <c r="K344" s="4" t="n">
        <f aca="false">COUNTIF($B344:$J344, "NORMAL")</f>
        <v>0</v>
      </c>
      <c r="L344" s="4" t="n">
        <f aca="false">COUNTIF($B344:$J344, "NON_SPECIFIC")</f>
        <v>0</v>
      </c>
      <c r="M344" s="4" t="n">
        <f aca="false">COUNTIF($B344:$J344, "EARLY")</f>
        <v>0</v>
      </c>
      <c r="N344" s="4" t="n">
        <f aca="false">COUNTIF($B344:$J344, "ACTIVE")</f>
        <v>2</v>
      </c>
      <c r="O344" s="4" t="n">
        <f aca="false">COUNTIF($B344:$J344, "LATE")</f>
        <v>1</v>
      </c>
      <c r="P344" s="4" t="n">
        <f aca="false">COUNTIF($B344:$J344, "UNGRADABLE_QUALITY")</f>
        <v>0</v>
      </c>
      <c r="Q344" s="4" t="n">
        <f aca="false">COUNTIF($B344:$J344, "UNGRADABLE_CONDITION")</f>
        <v>0</v>
      </c>
      <c r="R344" s="4" t="n">
        <f aca="false">SUM(K344:Q344)</f>
        <v>3</v>
      </c>
      <c r="S344" s="3"/>
      <c r="T344" s="3"/>
    </row>
    <row r="345" customFormat="false" ht="13.8" hidden="false" customHeight="false" outlineLevel="0" collapsed="false">
      <c r="A345" s="3" t="s">
        <v>368</v>
      </c>
      <c r="B345" s="3"/>
      <c r="C345" s="3"/>
      <c r="D345" s="3"/>
      <c r="E345" s="3"/>
      <c r="F345" s="3"/>
      <c r="G345" s="3" t="s">
        <v>22</v>
      </c>
      <c r="H345" s="3"/>
      <c r="I345" s="3" t="s">
        <v>22</v>
      </c>
      <c r="J345" s="3" t="s">
        <v>34</v>
      </c>
      <c r="K345" s="4" t="n">
        <f aca="false">COUNTIF($B345:$J345, "NORMAL")</f>
        <v>0</v>
      </c>
      <c r="L345" s="4" t="n">
        <f aca="false">COUNTIF($B345:$J345, "NON_SPECIFIC")</f>
        <v>0</v>
      </c>
      <c r="M345" s="4" t="n">
        <f aca="false">COUNTIF($B345:$J345, "EARLY")</f>
        <v>2</v>
      </c>
      <c r="N345" s="4" t="n">
        <f aca="false">COUNTIF($B345:$J345, "ACTIVE")</f>
        <v>1</v>
      </c>
      <c r="O345" s="4" t="n">
        <f aca="false">COUNTIF($B345:$J345, "LATE")</f>
        <v>0</v>
      </c>
      <c r="P345" s="4" t="n">
        <f aca="false">COUNTIF($B345:$J345, "UNGRADABLE_QUALITY")</f>
        <v>0</v>
      </c>
      <c r="Q345" s="4" t="n">
        <f aca="false">COUNTIF($B345:$J345, "UNGRADABLE_CONDITION")</f>
        <v>0</v>
      </c>
      <c r="R345" s="4" t="n">
        <f aca="false">SUM(K345:Q345)</f>
        <v>3</v>
      </c>
      <c r="S345" s="5"/>
      <c r="T345" s="5"/>
    </row>
    <row r="346" customFormat="false" ht="13.8" hidden="false" customHeight="false" outlineLevel="0" collapsed="false">
      <c r="A346" s="3" t="s">
        <v>369</v>
      </c>
      <c r="B346" s="3" t="s">
        <v>20</v>
      </c>
      <c r="C346" s="3" t="s">
        <v>19</v>
      </c>
      <c r="D346" s="3"/>
      <c r="E346" s="3"/>
      <c r="F346" s="3"/>
      <c r="G346" s="3"/>
      <c r="H346" s="3" t="s">
        <v>20</v>
      </c>
      <c r="I346" s="3"/>
      <c r="J346" s="3"/>
      <c r="K346" s="4" t="n">
        <f aca="false">COUNTIF($B346:$J346, "NORMAL")</f>
        <v>2</v>
      </c>
      <c r="L346" s="4" t="n">
        <f aca="false">COUNTIF($B346:$J346, "NON_SPECIFIC")</f>
        <v>1</v>
      </c>
      <c r="M346" s="4" t="n">
        <f aca="false">COUNTIF($B346:$J346, "EARLY")</f>
        <v>0</v>
      </c>
      <c r="N346" s="4" t="n">
        <f aca="false">COUNTIF($B346:$J346, "ACTIVE")</f>
        <v>0</v>
      </c>
      <c r="O346" s="4" t="n">
        <f aca="false">COUNTIF($B346:$J346, "LATE")</f>
        <v>0</v>
      </c>
      <c r="P346" s="4" t="n">
        <f aca="false">COUNTIF($B346:$J346, "UNGRADABLE_QUALITY")</f>
        <v>0</v>
      </c>
      <c r="Q346" s="4" t="n">
        <f aca="false">COUNTIF($B346:$J346, "UNGRADABLE_CONDITION")</f>
        <v>0</v>
      </c>
      <c r="R346" s="4" t="n">
        <f aca="false">SUM(K346:Q346)</f>
        <v>3</v>
      </c>
      <c r="S346" s="3"/>
      <c r="T346" s="3"/>
    </row>
    <row r="347" customFormat="false" ht="13.8" hidden="false" customHeight="false" outlineLevel="0" collapsed="false">
      <c r="A347" s="3" t="s">
        <v>370</v>
      </c>
      <c r="B347" s="3" t="s">
        <v>20</v>
      </c>
      <c r="C347" s="3" t="s">
        <v>20</v>
      </c>
      <c r="D347" s="3"/>
      <c r="E347" s="3"/>
      <c r="F347" s="3"/>
      <c r="G347" s="3"/>
      <c r="H347" s="3"/>
      <c r="I347" s="3"/>
      <c r="J347" s="3" t="s">
        <v>20</v>
      </c>
      <c r="K347" s="4" t="n">
        <f aca="false">COUNTIF($B347:$J347, "NORMAL")</f>
        <v>3</v>
      </c>
      <c r="L347" s="4" t="n">
        <f aca="false">COUNTIF($B347:$J347, "NON_SPECIFIC")</f>
        <v>0</v>
      </c>
      <c r="M347" s="4" t="n">
        <f aca="false">COUNTIF($B347:$J347, "EARLY")</f>
        <v>0</v>
      </c>
      <c r="N347" s="4" t="n">
        <f aca="false">COUNTIF($B347:$J347, "ACTIVE")</f>
        <v>0</v>
      </c>
      <c r="O347" s="4" t="n">
        <f aca="false">COUNTIF($B347:$J347, "LATE")</f>
        <v>0</v>
      </c>
      <c r="P347" s="4" t="n">
        <f aca="false">COUNTIF($B347:$J347, "UNGRADABLE_QUALITY")</f>
        <v>0</v>
      </c>
      <c r="Q347" s="4" t="n">
        <f aca="false">COUNTIF($B347:$J347, "UNGRADABLE_CONDITION")</f>
        <v>0</v>
      </c>
      <c r="R347" s="4" t="n">
        <f aca="false">SUM(K347:Q347)</f>
        <v>3</v>
      </c>
      <c r="S347" s="3"/>
      <c r="T347" s="5"/>
    </row>
    <row r="348" customFormat="false" ht="13.8" hidden="false" customHeight="false" outlineLevel="0" collapsed="false">
      <c r="A348" s="3" t="s">
        <v>371</v>
      </c>
      <c r="B348" s="3"/>
      <c r="C348" s="3"/>
      <c r="D348" s="3" t="s">
        <v>19</v>
      </c>
      <c r="E348" s="3"/>
      <c r="F348" s="3"/>
      <c r="G348" s="3" t="s">
        <v>68</v>
      </c>
      <c r="H348" s="3"/>
      <c r="I348" s="3" t="s">
        <v>19</v>
      </c>
      <c r="J348" s="3"/>
      <c r="K348" s="4" t="n">
        <f aca="false">COUNTIF($B348:$J348, "NORMAL")</f>
        <v>0</v>
      </c>
      <c r="L348" s="4" t="n">
        <f aca="false">COUNTIF($B348:$J348, "NON_SPECIFIC")</f>
        <v>2</v>
      </c>
      <c r="M348" s="4" t="n">
        <f aca="false">COUNTIF($B348:$J348, "EARLY")</f>
        <v>0</v>
      </c>
      <c r="N348" s="4" t="n">
        <f aca="false">COUNTIF($B348:$J348, "ACTIVE")</f>
        <v>0</v>
      </c>
      <c r="O348" s="4" t="n">
        <f aca="false">COUNTIF($B348:$J348, "LATE")</f>
        <v>0</v>
      </c>
      <c r="P348" s="4" t="n">
        <f aca="false">COUNTIF($B348:$J348, "UNGRADABLE_QUALITY")</f>
        <v>0</v>
      </c>
      <c r="Q348" s="4" t="n">
        <f aca="false">COUNTIF($B348:$J348, "UNGRADABLE_CONDITION")</f>
        <v>1</v>
      </c>
      <c r="R348" s="4" t="n">
        <f aca="false">SUM(K348:Q348)</f>
        <v>3</v>
      </c>
      <c r="S348" s="5"/>
      <c r="T348" s="3"/>
    </row>
    <row r="349" customFormat="false" ht="13.8" hidden="false" customHeight="false" outlineLevel="0" collapsed="false">
      <c r="A349" s="3" t="s">
        <v>372</v>
      </c>
      <c r="B349" s="3"/>
      <c r="C349" s="3" t="s">
        <v>20</v>
      </c>
      <c r="D349" s="3"/>
      <c r="E349" s="3" t="s">
        <v>20</v>
      </c>
      <c r="F349" s="3" t="s">
        <v>20</v>
      </c>
      <c r="G349" s="3"/>
      <c r="H349" s="3"/>
      <c r="I349" s="3"/>
      <c r="J349" s="3"/>
      <c r="K349" s="4" t="n">
        <f aca="false">COUNTIF($B349:$J349, "NORMAL")</f>
        <v>3</v>
      </c>
      <c r="L349" s="4" t="n">
        <f aca="false">COUNTIF($B349:$J349, "NON_SPECIFIC")</f>
        <v>0</v>
      </c>
      <c r="M349" s="4" t="n">
        <f aca="false">COUNTIF($B349:$J349, "EARLY")</f>
        <v>0</v>
      </c>
      <c r="N349" s="4" t="n">
        <f aca="false">COUNTIF($B349:$J349, "ACTIVE")</f>
        <v>0</v>
      </c>
      <c r="O349" s="4" t="n">
        <f aca="false">COUNTIF($B349:$J349, "LATE")</f>
        <v>0</v>
      </c>
      <c r="P349" s="4" t="n">
        <f aca="false">COUNTIF($B349:$J349, "UNGRADABLE_QUALITY")</f>
        <v>0</v>
      </c>
      <c r="Q349" s="4" t="n">
        <f aca="false">COUNTIF($B349:$J349, "UNGRADABLE_CONDITION")</f>
        <v>0</v>
      </c>
      <c r="R349" s="4" t="n">
        <f aca="false">SUM(K349:Q349)</f>
        <v>3</v>
      </c>
      <c r="S349" s="3"/>
      <c r="T349" s="3"/>
    </row>
    <row r="350" customFormat="false" ht="13.8" hidden="false" customHeight="false" outlineLevel="0" collapsed="false">
      <c r="A350" s="3" t="s">
        <v>373</v>
      </c>
      <c r="B350" s="3" t="s">
        <v>19</v>
      </c>
      <c r="C350" s="3"/>
      <c r="D350" s="3"/>
      <c r="E350" s="3"/>
      <c r="F350" s="3" t="s">
        <v>20</v>
      </c>
      <c r="G350" s="3" t="s">
        <v>22</v>
      </c>
      <c r="H350" s="3"/>
      <c r="I350" s="3"/>
      <c r="J350" s="3"/>
      <c r="K350" s="4" t="n">
        <f aca="false">COUNTIF($B350:$J350, "NORMAL")</f>
        <v>1</v>
      </c>
      <c r="L350" s="4" t="n">
        <f aca="false">COUNTIF($B350:$J350, "NON_SPECIFIC")</f>
        <v>1</v>
      </c>
      <c r="M350" s="4" t="n">
        <f aca="false">COUNTIF($B350:$J350, "EARLY")</f>
        <v>1</v>
      </c>
      <c r="N350" s="4" t="n">
        <f aca="false">COUNTIF($B350:$J350, "ACTIVE")</f>
        <v>0</v>
      </c>
      <c r="O350" s="4" t="n">
        <f aca="false">COUNTIF($B350:$J350, "LATE")</f>
        <v>0</v>
      </c>
      <c r="P350" s="4" t="n">
        <f aca="false">COUNTIF($B350:$J350, "UNGRADABLE_QUALITY")</f>
        <v>0</v>
      </c>
      <c r="Q350" s="4" t="n">
        <f aca="false">COUNTIF($B350:$J350, "UNGRADABLE_CONDITION")</f>
        <v>0</v>
      </c>
      <c r="R350" s="4" t="n">
        <f aca="false">SUM(K350:Q350)</f>
        <v>3</v>
      </c>
      <c r="S350" s="3"/>
      <c r="T350" s="3"/>
    </row>
    <row r="351" customFormat="false" ht="13.8" hidden="false" customHeight="false" outlineLevel="0" collapsed="false">
      <c r="A351" s="3" t="s">
        <v>374</v>
      </c>
      <c r="B351" s="3" t="s">
        <v>19</v>
      </c>
      <c r="C351" s="3" t="s">
        <v>20</v>
      </c>
      <c r="D351" s="3"/>
      <c r="E351" s="3"/>
      <c r="F351" s="3"/>
      <c r="G351" s="3" t="s">
        <v>20</v>
      </c>
      <c r="H351" s="3"/>
      <c r="I351" s="3"/>
      <c r="J351" s="3"/>
      <c r="K351" s="4" t="n">
        <f aca="false">COUNTIF($B351:$J351, "NORMAL")</f>
        <v>2</v>
      </c>
      <c r="L351" s="4" t="n">
        <f aca="false">COUNTIF($B351:$J351, "NON_SPECIFIC")</f>
        <v>1</v>
      </c>
      <c r="M351" s="4" t="n">
        <f aca="false">COUNTIF($B351:$J351, "EARLY")</f>
        <v>0</v>
      </c>
      <c r="N351" s="4" t="n">
        <f aca="false">COUNTIF($B351:$J351, "ACTIVE")</f>
        <v>0</v>
      </c>
      <c r="O351" s="4" t="n">
        <f aca="false">COUNTIF($B351:$J351, "LATE")</f>
        <v>0</v>
      </c>
      <c r="P351" s="4" t="n">
        <f aca="false">COUNTIF($B351:$J351, "UNGRADABLE_QUALITY")</f>
        <v>0</v>
      </c>
      <c r="Q351" s="4" t="n">
        <f aca="false">COUNTIF($B351:$J351, "UNGRADABLE_CONDITION")</f>
        <v>0</v>
      </c>
      <c r="R351" s="4" t="n">
        <f aca="false">SUM(K351:Q351)</f>
        <v>3</v>
      </c>
      <c r="S351" s="3"/>
      <c r="T351" s="3"/>
    </row>
    <row r="352" customFormat="false" ht="13.8" hidden="false" customHeight="false" outlineLevel="0" collapsed="false">
      <c r="A352" s="3" t="s">
        <v>375</v>
      </c>
      <c r="B352" s="3" t="s">
        <v>19</v>
      </c>
      <c r="C352" s="3" t="s">
        <v>19</v>
      </c>
      <c r="D352" s="3"/>
      <c r="E352" s="3"/>
      <c r="F352" s="3" t="s">
        <v>19</v>
      </c>
      <c r="G352" s="3"/>
      <c r="H352" s="3"/>
      <c r="I352" s="3"/>
      <c r="J352" s="3"/>
      <c r="K352" s="4" t="n">
        <f aca="false">COUNTIF($B352:$J352, "NORMAL")</f>
        <v>0</v>
      </c>
      <c r="L352" s="4" t="n">
        <f aca="false">COUNTIF($B352:$J352, "NON_SPECIFIC")</f>
        <v>3</v>
      </c>
      <c r="M352" s="4" t="n">
        <f aca="false">COUNTIF($B352:$J352, "EARLY")</f>
        <v>0</v>
      </c>
      <c r="N352" s="4" t="n">
        <f aca="false">COUNTIF($B352:$J352, "ACTIVE")</f>
        <v>0</v>
      </c>
      <c r="O352" s="4" t="n">
        <f aca="false">COUNTIF($B352:$J352, "LATE")</f>
        <v>0</v>
      </c>
      <c r="P352" s="4" t="n">
        <f aca="false">COUNTIF($B352:$J352, "UNGRADABLE_QUALITY")</f>
        <v>0</v>
      </c>
      <c r="Q352" s="4" t="n">
        <f aca="false">COUNTIF($B352:$J352, "UNGRADABLE_CONDITION")</f>
        <v>0</v>
      </c>
      <c r="R352" s="4" t="n">
        <f aca="false">SUM(K352:Q352)</f>
        <v>3</v>
      </c>
      <c r="S352" s="3"/>
      <c r="T352" s="3"/>
    </row>
    <row r="353" customFormat="false" ht="13.8" hidden="false" customHeight="false" outlineLevel="0" collapsed="false">
      <c r="A353" s="3" t="s">
        <v>376</v>
      </c>
      <c r="B353" s="3" t="s">
        <v>20</v>
      </c>
      <c r="C353" s="3"/>
      <c r="D353" s="3" t="s">
        <v>19</v>
      </c>
      <c r="E353" s="3"/>
      <c r="F353" s="3"/>
      <c r="G353" s="3"/>
      <c r="H353" s="3" t="s">
        <v>19</v>
      </c>
      <c r="I353" s="3"/>
      <c r="J353" s="3"/>
      <c r="K353" s="4" t="n">
        <f aca="false">COUNTIF($B353:$J353, "NORMAL")</f>
        <v>1</v>
      </c>
      <c r="L353" s="4" t="n">
        <f aca="false">COUNTIF($B353:$J353, "NON_SPECIFIC")</f>
        <v>2</v>
      </c>
      <c r="M353" s="4" t="n">
        <f aca="false">COUNTIF($B353:$J353, "EARLY")</f>
        <v>0</v>
      </c>
      <c r="N353" s="4" t="n">
        <f aca="false">COUNTIF($B353:$J353, "ACTIVE")</f>
        <v>0</v>
      </c>
      <c r="O353" s="4" t="n">
        <f aca="false">COUNTIF($B353:$J353, "LATE")</f>
        <v>0</v>
      </c>
      <c r="P353" s="4" t="n">
        <f aca="false">COUNTIF($B353:$J353, "UNGRADABLE_QUALITY")</f>
        <v>0</v>
      </c>
      <c r="Q353" s="4" t="n">
        <f aca="false">COUNTIF($B353:$J353, "UNGRADABLE_CONDITION")</f>
        <v>0</v>
      </c>
      <c r="R353" s="4" t="n">
        <f aca="false">SUM(K353:Q353)</f>
        <v>3</v>
      </c>
      <c r="S353" s="3"/>
      <c r="T353" s="3"/>
    </row>
    <row r="354" customFormat="false" ht="13.8" hidden="false" customHeight="false" outlineLevel="0" collapsed="false">
      <c r="A354" s="3" t="s">
        <v>377</v>
      </c>
      <c r="B354" s="3" t="s">
        <v>22</v>
      </c>
      <c r="C354" s="3"/>
      <c r="D354" s="3"/>
      <c r="E354" s="3"/>
      <c r="F354" s="3"/>
      <c r="G354" s="3" t="s">
        <v>22</v>
      </c>
      <c r="H354" s="3"/>
      <c r="I354" s="3"/>
      <c r="J354" s="3" t="s">
        <v>34</v>
      </c>
      <c r="K354" s="4" t="n">
        <f aca="false">COUNTIF($B354:$J354, "NORMAL")</f>
        <v>0</v>
      </c>
      <c r="L354" s="4" t="n">
        <f aca="false">COUNTIF($B354:$J354, "NON_SPECIFIC")</f>
        <v>0</v>
      </c>
      <c r="M354" s="4" t="n">
        <f aca="false">COUNTIF($B354:$J354, "EARLY")</f>
        <v>2</v>
      </c>
      <c r="N354" s="4" t="n">
        <f aca="false">COUNTIF($B354:$J354, "ACTIVE")</f>
        <v>1</v>
      </c>
      <c r="O354" s="4" t="n">
        <f aca="false">COUNTIF($B354:$J354, "LATE")</f>
        <v>0</v>
      </c>
      <c r="P354" s="4" t="n">
        <f aca="false">COUNTIF($B354:$J354, "UNGRADABLE_QUALITY")</f>
        <v>0</v>
      </c>
      <c r="Q354" s="4" t="n">
        <f aca="false">COUNTIF($B354:$J354, "UNGRADABLE_CONDITION")</f>
        <v>0</v>
      </c>
      <c r="R354" s="4" t="n">
        <f aca="false">SUM(K354:Q354)</f>
        <v>3</v>
      </c>
      <c r="S354" s="3"/>
      <c r="T354" s="5"/>
    </row>
    <row r="355" customFormat="false" ht="13.8" hidden="false" customHeight="false" outlineLevel="0" collapsed="false">
      <c r="A355" s="3" t="s">
        <v>378</v>
      </c>
      <c r="B355" s="3"/>
      <c r="C355" s="3"/>
      <c r="D355" s="3" t="s">
        <v>22</v>
      </c>
      <c r="E355" s="3"/>
      <c r="F355" s="3"/>
      <c r="G355" s="3" t="s">
        <v>19</v>
      </c>
      <c r="H355" s="3" t="s">
        <v>19</v>
      </c>
      <c r="I355" s="3"/>
      <c r="J355" s="3"/>
      <c r="K355" s="4" t="n">
        <f aca="false">COUNTIF($B355:$J355, "NORMAL")</f>
        <v>0</v>
      </c>
      <c r="L355" s="4" t="n">
        <f aca="false">COUNTIF($B355:$J355, "NON_SPECIFIC")</f>
        <v>2</v>
      </c>
      <c r="M355" s="4" t="n">
        <f aca="false">COUNTIF($B355:$J355, "EARLY")</f>
        <v>1</v>
      </c>
      <c r="N355" s="4" t="n">
        <f aca="false">COUNTIF($B355:$J355, "ACTIVE")</f>
        <v>0</v>
      </c>
      <c r="O355" s="4" t="n">
        <f aca="false">COUNTIF($B355:$J355, "LATE")</f>
        <v>0</v>
      </c>
      <c r="P355" s="4" t="n">
        <f aca="false">COUNTIF($B355:$J355, "UNGRADABLE_QUALITY")</f>
        <v>0</v>
      </c>
      <c r="Q355" s="4" t="n">
        <f aca="false">COUNTIF($B355:$J355, "UNGRADABLE_CONDITION")</f>
        <v>0</v>
      </c>
      <c r="R355" s="4" t="n">
        <f aca="false">SUM(K355:Q355)</f>
        <v>3</v>
      </c>
      <c r="S355" s="3"/>
      <c r="T355" s="3"/>
    </row>
    <row r="356" customFormat="false" ht="13.8" hidden="false" customHeight="false" outlineLevel="0" collapsed="false">
      <c r="A356" s="3" t="s">
        <v>379</v>
      </c>
      <c r="B356" s="3" t="s">
        <v>19</v>
      </c>
      <c r="C356" s="3"/>
      <c r="D356" s="3" t="s">
        <v>68</v>
      </c>
      <c r="E356" s="3"/>
      <c r="F356" s="3"/>
      <c r="G356" s="3"/>
      <c r="H356" s="3"/>
      <c r="I356" s="3"/>
      <c r="J356" s="3" t="s">
        <v>22</v>
      </c>
      <c r="K356" s="4" t="n">
        <f aca="false">COUNTIF($B356:$J356, "NORMAL")</f>
        <v>0</v>
      </c>
      <c r="L356" s="4" t="n">
        <f aca="false">COUNTIF($B356:$J356, "NON_SPECIFIC")</f>
        <v>1</v>
      </c>
      <c r="M356" s="4" t="n">
        <f aca="false">COUNTIF($B356:$J356, "EARLY")</f>
        <v>1</v>
      </c>
      <c r="N356" s="4" t="n">
        <f aca="false">COUNTIF($B356:$J356, "ACTIVE")</f>
        <v>0</v>
      </c>
      <c r="O356" s="4" t="n">
        <f aca="false">COUNTIF($B356:$J356, "LATE")</f>
        <v>0</v>
      </c>
      <c r="P356" s="4" t="n">
        <f aca="false">COUNTIF($B356:$J356, "UNGRADABLE_QUALITY")</f>
        <v>0</v>
      </c>
      <c r="Q356" s="4" t="n">
        <f aca="false">COUNTIF($B356:$J356, "UNGRADABLE_CONDITION")</f>
        <v>1</v>
      </c>
      <c r="R356" s="4" t="n">
        <f aca="false">SUM(K356:Q356)</f>
        <v>3</v>
      </c>
      <c r="S356" s="3"/>
      <c r="T356" s="5"/>
    </row>
    <row r="357" customFormat="false" ht="13.8" hidden="false" customHeight="false" outlineLevel="0" collapsed="false">
      <c r="A357" s="3" t="s">
        <v>380</v>
      </c>
      <c r="B357" s="3" t="s">
        <v>19</v>
      </c>
      <c r="C357" s="3"/>
      <c r="D357" s="3" t="s">
        <v>22</v>
      </c>
      <c r="E357" s="3"/>
      <c r="F357" s="3"/>
      <c r="G357" s="3" t="s">
        <v>22</v>
      </c>
      <c r="H357" s="3"/>
      <c r="I357" s="3"/>
      <c r="J357" s="3"/>
      <c r="K357" s="4" t="n">
        <f aca="false">COUNTIF($B357:$J357, "NORMAL")</f>
        <v>0</v>
      </c>
      <c r="L357" s="4" t="n">
        <f aca="false">COUNTIF($B357:$J357, "NON_SPECIFIC")</f>
        <v>1</v>
      </c>
      <c r="M357" s="4" t="n">
        <f aca="false">COUNTIF($B357:$J357, "EARLY")</f>
        <v>2</v>
      </c>
      <c r="N357" s="4" t="n">
        <f aca="false">COUNTIF($B357:$J357, "ACTIVE")</f>
        <v>0</v>
      </c>
      <c r="O357" s="4" t="n">
        <f aca="false">COUNTIF($B357:$J357, "LATE")</f>
        <v>0</v>
      </c>
      <c r="P357" s="4" t="n">
        <f aca="false">COUNTIF($B357:$J357, "UNGRADABLE_QUALITY")</f>
        <v>0</v>
      </c>
      <c r="Q357" s="4" t="n">
        <f aca="false">COUNTIF($B357:$J357, "UNGRADABLE_CONDITION")</f>
        <v>0</v>
      </c>
      <c r="R357" s="4" t="n">
        <f aca="false">SUM(K357:Q357)</f>
        <v>3</v>
      </c>
      <c r="S357" s="3"/>
      <c r="T357" s="3"/>
    </row>
    <row r="358" customFormat="false" ht="13.8" hidden="false" customHeight="false" outlineLevel="0" collapsed="false">
      <c r="A358" s="3" t="s">
        <v>381</v>
      </c>
      <c r="B358" s="3" t="s">
        <v>22</v>
      </c>
      <c r="C358" s="3"/>
      <c r="D358" s="3" t="s">
        <v>34</v>
      </c>
      <c r="E358" s="3"/>
      <c r="F358" s="3"/>
      <c r="G358" s="3"/>
      <c r="H358" s="3" t="s">
        <v>22</v>
      </c>
      <c r="I358" s="3"/>
      <c r="J358" s="3"/>
      <c r="K358" s="4" t="n">
        <f aca="false">COUNTIF($B358:$J358, "NORMAL")</f>
        <v>0</v>
      </c>
      <c r="L358" s="4" t="n">
        <f aca="false">COUNTIF($B358:$J358, "NON_SPECIFIC")</f>
        <v>0</v>
      </c>
      <c r="M358" s="4" t="n">
        <f aca="false">COUNTIF($B358:$J358, "EARLY")</f>
        <v>2</v>
      </c>
      <c r="N358" s="4" t="n">
        <f aca="false">COUNTIF($B358:$J358, "ACTIVE")</f>
        <v>1</v>
      </c>
      <c r="O358" s="4" t="n">
        <f aca="false">COUNTIF($B358:$J358, "LATE")</f>
        <v>0</v>
      </c>
      <c r="P358" s="4" t="n">
        <f aca="false">COUNTIF($B358:$J358, "UNGRADABLE_QUALITY")</f>
        <v>0</v>
      </c>
      <c r="Q358" s="4" t="n">
        <f aca="false">COUNTIF($B358:$J358, "UNGRADABLE_CONDITION")</f>
        <v>0</v>
      </c>
      <c r="R358" s="4" t="n">
        <f aca="false">SUM(K358:Q358)</f>
        <v>3</v>
      </c>
      <c r="S358" s="3"/>
      <c r="T358" s="3"/>
    </row>
    <row r="359" customFormat="false" ht="13.8" hidden="false" customHeight="false" outlineLevel="0" collapsed="false">
      <c r="A359" s="3" t="s">
        <v>382</v>
      </c>
      <c r="B359" s="3"/>
      <c r="C359" s="3"/>
      <c r="D359" s="3"/>
      <c r="E359" s="3" t="s">
        <v>20</v>
      </c>
      <c r="F359" s="3" t="s">
        <v>24</v>
      </c>
      <c r="G359" s="3"/>
      <c r="H359" s="3"/>
      <c r="I359" s="3" t="s">
        <v>19</v>
      </c>
      <c r="J359" s="3"/>
      <c r="K359" s="4" t="n">
        <f aca="false">COUNTIF($B359:$J359, "NORMAL")</f>
        <v>1</v>
      </c>
      <c r="L359" s="4" t="n">
        <f aca="false">COUNTIF($B359:$J359, "NON_SPECIFIC")</f>
        <v>1</v>
      </c>
      <c r="M359" s="4" t="n">
        <f aca="false">COUNTIF($B359:$J359, "EARLY")</f>
        <v>0</v>
      </c>
      <c r="N359" s="4" t="n">
        <f aca="false">COUNTIF($B359:$J359, "ACTIVE")</f>
        <v>0</v>
      </c>
      <c r="O359" s="4" t="n">
        <f aca="false">COUNTIF($B359:$J359, "LATE")</f>
        <v>0</v>
      </c>
      <c r="P359" s="4" t="n">
        <f aca="false">COUNTIF($B359:$J359, "UNGRADABLE_QUALITY")</f>
        <v>1</v>
      </c>
      <c r="Q359" s="4" t="n">
        <f aca="false">COUNTIF($B359:$J359, "UNGRADABLE_CONDITION")</f>
        <v>0</v>
      </c>
      <c r="R359" s="4" t="n">
        <f aca="false">SUM(K359:Q359)</f>
        <v>3</v>
      </c>
      <c r="S359" s="5"/>
      <c r="T359" s="3"/>
    </row>
    <row r="360" customFormat="false" ht="13.8" hidden="false" customHeight="false" outlineLevel="0" collapsed="false">
      <c r="A360" s="3" t="s">
        <v>383</v>
      </c>
      <c r="B360" s="3"/>
      <c r="C360" s="3" t="s">
        <v>22</v>
      </c>
      <c r="D360" s="3" t="s">
        <v>22</v>
      </c>
      <c r="E360" s="3" t="s">
        <v>22</v>
      </c>
      <c r="F360" s="3"/>
      <c r="G360" s="3"/>
      <c r="H360" s="3" t="s">
        <v>19</v>
      </c>
      <c r="I360" s="3"/>
      <c r="J360" s="3"/>
      <c r="K360" s="4" t="n">
        <f aca="false">COUNTIF($B360:$J360, "NORMAL")</f>
        <v>0</v>
      </c>
      <c r="L360" s="4" t="n">
        <f aca="false">COUNTIF($B360:$J360, "NON_SPECIFIC")</f>
        <v>1</v>
      </c>
      <c r="M360" s="4" t="n">
        <f aca="false">COUNTIF($B360:$J360, "EARLY")</f>
        <v>3</v>
      </c>
      <c r="N360" s="4" t="n">
        <f aca="false">COUNTIF($B360:$J360, "ACTIVE")</f>
        <v>0</v>
      </c>
      <c r="O360" s="4" t="n">
        <f aca="false">COUNTIF($B360:$J360, "LATE")</f>
        <v>0</v>
      </c>
      <c r="P360" s="4" t="n">
        <f aca="false">COUNTIF($B360:$J360, "UNGRADABLE_QUALITY")</f>
        <v>0</v>
      </c>
      <c r="Q360" s="4" t="n">
        <f aca="false">COUNTIF($B360:$J360, "UNGRADABLE_CONDITION")</f>
        <v>0</v>
      </c>
      <c r="R360" s="4" t="n">
        <f aca="false">SUM(K360:Q360)</f>
        <v>4</v>
      </c>
      <c r="S360" s="3"/>
      <c r="T360" s="3"/>
    </row>
    <row r="361" customFormat="false" ht="13.8" hidden="false" customHeight="false" outlineLevel="0" collapsed="false">
      <c r="A361" s="3" t="s">
        <v>384</v>
      </c>
      <c r="B361" s="3"/>
      <c r="C361" s="3" t="s">
        <v>19</v>
      </c>
      <c r="D361" s="3"/>
      <c r="E361" s="3"/>
      <c r="F361" s="3"/>
      <c r="G361" s="3" t="s">
        <v>20</v>
      </c>
      <c r="H361" s="3"/>
      <c r="I361" s="3"/>
      <c r="J361" s="3" t="s">
        <v>34</v>
      </c>
      <c r="K361" s="4" t="n">
        <f aca="false">COUNTIF($B361:$J361, "NORMAL")</f>
        <v>1</v>
      </c>
      <c r="L361" s="4" t="n">
        <f aca="false">COUNTIF($B361:$J361, "NON_SPECIFIC")</f>
        <v>1</v>
      </c>
      <c r="M361" s="4" t="n">
        <f aca="false">COUNTIF($B361:$J361, "EARLY")</f>
        <v>0</v>
      </c>
      <c r="N361" s="4" t="n">
        <f aca="false">COUNTIF($B361:$J361, "ACTIVE")</f>
        <v>1</v>
      </c>
      <c r="O361" s="4" t="n">
        <f aca="false">COUNTIF($B361:$J361, "LATE")</f>
        <v>0</v>
      </c>
      <c r="P361" s="4" t="n">
        <f aca="false">COUNTIF($B361:$J361, "UNGRADABLE_QUALITY")</f>
        <v>0</v>
      </c>
      <c r="Q361" s="4" t="n">
        <f aca="false">COUNTIF($B361:$J361, "UNGRADABLE_CONDITION")</f>
        <v>0</v>
      </c>
      <c r="R361" s="4" t="n">
        <f aca="false">SUM(K361:Q361)</f>
        <v>3</v>
      </c>
      <c r="S361" s="3"/>
      <c r="T361" s="5"/>
    </row>
    <row r="362" customFormat="false" ht="13.8" hidden="false" customHeight="false" outlineLevel="0" collapsed="false">
      <c r="A362" s="3" t="s">
        <v>385</v>
      </c>
      <c r="B362" s="3" t="s">
        <v>19</v>
      </c>
      <c r="C362" s="3"/>
      <c r="D362" s="3"/>
      <c r="E362" s="3"/>
      <c r="F362" s="3"/>
      <c r="G362" s="3" t="s">
        <v>22</v>
      </c>
      <c r="H362" s="3" t="s">
        <v>19</v>
      </c>
      <c r="I362" s="3"/>
      <c r="J362" s="3"/>
      <c r="K362" s="4" t="n">
        <f aca="false">COUNTIF($B362:$J362, "NORMAL")</f>
        <v>0</v>
      </c>
      <c r="L362" s="4" t="n">
        <f aca="false">COUNTIF($B362:$J362, "NON_SPECIFIC")</f>
        <v>2</v>
      </c>
      <c r="M362" s="4" t="n">
        <f aca="false">COUNTIF($B362:$J362, "EARLY")</f>
        <v>1</v>
      </c>
      <c r="N362" s="4" t="n">
        <f aca="false">COUNTIF($B362:$J362, "ACTIVE")</f>
        <v>0</v>
      </c>
      <c r="O362" s="4" t="n">
        <f aca="false">COUNTIF($B362:$J362, "LATE")</f>
        <v>0</v>
      </c>
      <c r="P362" s="4" t="n">
        <f aca="false">COUNTIF($B362:$J362, "UNGRADABLE_QUALITY")</f>
        <v>0</v>
      </c>
      <c r="Q362" s="4" t="n">
        <f aca="false">COUNTIF($B362:$J362, "UNGRADABLE_CONDITION")</f>
        <v>0</v>
      </c>
      <c r="R362" s="4" t="n">
        <f aca="false">SUM(K362:Q362)</f>
        <v>3</v>
      </c>
      <c r="S362" s="3"/>
      <c r="T362" s="3"/>
    </row>
    <row r="363" customFormat="false" ht="13.8" hidden="false" customHeight="false" outlineLevel="0" collapsed="false">
      <c r="A363" s="3" t="s">
        <v>386</v>
      </c>
      <c r="B363" s="3" t="s">
        <v>19</v>
      </c>
      <c r="C363" s="3" t="s">
        <v>19</v>
      </c>
      <c r="D363" s="3"/>
      <c r="E363" s="3"/>
      <c r="F363" s="3"/>
      <c r="G363" s="3"/>
      <c r="H363" s="3"/>
      <c r="I363" s="3"/>
      <c r="J363" s="3" t="s">
        <v>20</v>
      </c>
      <c r="K363" s="4" t="n">
        <f aca="false">COUNTIF($B363:$J363, "NORMAL")</f>
        <v>1</v>
      </c>
      <c r="L363" s="4" t="n">
        <f aca="false">COUNTIF($B363:$J363, "NON_SPECIFIC")</f>
        <v>2</v>
      </c>
      <c r="M363" s="4" t="n">
        <f aca="false">COUNTIF($B363:$J363, "EARLY")</f>
        <v>0</v>
      </c>
      <c r="N363" s="4" t="n">
        <f aca="false">COUNTIF($B363:$J363, "ACTIVE")</f>
        <v>0</v>
      </c>
      <c r="O363" s="4" t="n">
        <f aca="false">COUNTIF($B363:$J363, "LATE")</f>
        <v>0</v>
      </c>
      <c r="P363" s="4" t="n">
        <f aca="false">COUNTIF($B363:$J363, "UNGRADABLE_QUALITY")</f>
        <v>0</v>
      </c>
      <c r="Q363" s="4" t="n">
        <f aca="false">COUNTIF($B363:$J363, "UNGRADABLE_CONDITION")</f>
        <v>0</v>
      </c>
      <c r="R363" s="4" t="n">
        <f aca="false">SUM(K363:Q363)</f>
        <v>3</v>
      </c>
      <c r="S363" s="3"/>
      <c r="T363" s="5"/>
    </row>
    <row r="364" customFormat="false" ht="13.8" hidden="false" customHeight="false" outlineLevel="0" collapsed="false">
      <c r="A364" s="3" t="s">
        <v>387</v>
      </c>
      <c r="B364" s="3"/>
      <c r="C364" s="3" t="s">
        <v>19</v>
      </c>
      <c r="D364" s="3" t="s">
        <v>22</v>
      </c>
      <c r="E364" s="3"/>
      <c r="F364" s="3"/>
      <c r="G364" s="3"/>
      <c r="H364" s="3"/>
      <c r="I364" s="3"/>
      <c r="J364" s="3" t="s">
        <v>22</v>
      </c>
      <c r="K364" s="4" t="n">
        <f aca="false">COUNTIF($B364:$J364, "NORMAL")</f>
        <v>0</v>
      </c>
      <c r="L364" s="4" t="n">
        <f aca="false">COUNTIF($B364:$J364, "NON_SPECIFIC")</f>
        <v>1</v>
      </c>
      <c r="M364" s="4" t="n">
        <f aca="false">COUNTIF($B364:$J364, "EARLY")</f>
        <v>2</v>
      </c>
      <c r="N364" s="4" t="n">
        <f aca="false">COUNTIF($B364:$J364, "ACTIVE")</f>
        <v>0</v>
      </c>
      <c r="O364" s="4" t="n">
        <f aca="false">COUNTIF($B364:$J364, "LATE")</f>
        <v>0</v>
      </c>
      <c r="P364" s="4" t="n">
        <f aca="false">COUNTIF($B364:$J364, "UNGRADABLE_QUALITY")</f>
        <v>0</v>
      </c>
      <c r="Q364" s="4" t="n">
        <f aca="false">COUNTIF($B364:$J364, "UNGRADABLE_CONDITION")</f>
        <v>0</v>
      </c>
      <c r="R364" s="4" t="n">
        <f aca="false">SUM(K364:Q364)</f>
        <v>3</v>
      </c>
      <c r="S364" s="3"/>
      <c r="T364" s="5"/>
    </row>
    <row r="365" customFormat="false" ht="13.8" hidden="false" customHeight="false" outlineLevel="0" collapsed="false">
      <c r="A365" s="3" t="s">
        <v>388</v>
      </c>
      <c r="B365" s="3"/>
      <c r="C365" s="3" t="s">
        <v>20</v>
      </c>
      <c r="D365" s="3" t="s">
        <v>20</v>
      </c>
      <c r="E365" s="3"/>
      <c r="F365" s="3"/>
      <c r="G365" s="3" t="s">
        <v>20</v>
      </c>
      <c r="H365" s="3"/>
      <c r="I365" s="3"/>
      <c r="J365" s="3"/>
      <c r="K365" s="4" t="n">
        <f aca="false">COUNTIF($B365:$J365, "NORMAL")</f>
        <v>3</v>
      </c>
      <c r="L365" s="4" t="n">
        <f aca="false">COUNTIF($B365:$J365, "NON_SPECIFIC")</f>
        <v>0</v>
      </c>
      <c r="M365" s="4" t="n">
        <f aca="false">COUNTIF($B365:$J365, "EARLY")</f>
        <v>0</v>
      </c>
      <c r="N365" s="4" t="n">
        <f aca="false">COUNTIF($B365:$J365, "ACTIVE")</f>
        <v>0</v>
      </c>
      <c r="O365" s="4" t="n">
        <f aca="false">COUNTIF($B365:$J365, "LATE")</f>
        <v>0</v>
      </c>
      <c r="P365" s="4" t="n">
        <f aca="false">COUNTIF($B365:$J365, "UNGRADABLE_QUALITY")</f>
        <v>0</v>
      </c>
      <c r="Q365" s="4" t="n">
        <f aca="false">COUNTIF($B365:$J365, "UNGRADABLE_CONDITION")</f>
        <v>0</v>
      </c>
      <c r="R365" s="4" t="n">
        <f aca="false">SUM(K365:Q365)</f>
        <v>3</v>
      </c>
      <c r="S365" s="3"/>
      <c r="T365" s="3"/>
    </row>
    <row r="366" customFormat="false" ht="13.8" hidden="false" customHeight="false" outlineLevel="0" collapsed="false">
      <c r="A366" s="3" t="s">
        <v>389</v>
      </c>
      <c r="B366" s="3"/>
      <c r="C366" s="3"/>
      <c r="D366" s="3"/>
      <c r="E366" s="3"/>
      <c r="F366" s="3" t="s">
        <v>22</v>
      </c>
      <c r="G366" s="3"/>
      <c r="H366" s="3" t="s">
        <v>22</v>
      </c>
      <c r="I366" s="3" t="s">
        <v>22</v>
      </c>
      <c r="J366" s="3"/>
      <c r="K366" s="4" t="n">
        <f aca="false">COUNTIF($B366:$J366, "NORMAL")</f>
        <v>0</v>
      </c>
      <c r="L366" s="4" t="n">
        <f aca="false">COUNTIF($B366:$J366, "NON_SPECIFIC")</f>
        <v>0</v>
      </c>
      <c r="M366" s="4" t="n">
        <f aca="false">COUNTIF($B366:$J366, "EARLY")</f>
        <v>3</v>
      </c>
      <c r="N366" s="4" t="n">
        <f aca="false">COUNTIF($B366:$J366, "ACTIVE")</f>
        <v>0</v>
      </c>
      <c r="O366" s="4" t="n">
        <f aca="false">COUNTIF($B366:$J366, "LATE")</f>
        <v>0</v>
      </c>
      <c r="P366" s="4" t="n">
        <f aca="false">COUNTIF($B366:$J366, "UNGRADABLE_QUALITY")</f>
        <v>0</v>
      </c>
      <c r="Q366" s="4" t="n">
        <f aca="false">COUNTIF($B366:$J366, "UNGRADABLE_CONDITION")</f>
        <v>0</v>
      </c>
      <c r="R366" s="4" t="n">
        <f aca="false">SUM(K366:Q366)</f>
        <v>3</v>
      </c>
      <c r="S366" s="5"/>
      <c r="T366" s="3"/>
    </row>
    <row r="367" customFormat="false" ht="13.8" hidden="false" customHeight="false" outlineLevel="0" collapsed="false">
      <c r="A367" s="3" t="s">
        <v>390</v>
      </c>
      <c r="B367" s="3"/>
      <c r="C367" s="3" t="s">
        <v>19</v>
      </c>
      <c r="D367" s="3"/>
      <c r="E367" s="3"/>
      <c r="F367" s="3"/>
      <c r="G367" s="3" t="s">
        <v>19</v>
      </c>
      <c r="H367" s="3"/>
      <c r="I367" s="3" t="s">
        <v>19</v>
      </c>
      <c r="J367" s="3"/>
      <c r="K367" s="4" t="n">
        <f aca="false">COUNTIF($B367:$J367, "NORMAL")</f>
        <v>0</v>
      </c>
      <c r="L367" s="4" t="n">
        <f aca="false">COUNTIF($B367:$J367, "NON_SPECIFIC")</f>
        <v>3</v>
      </c>
      <c r="M367" s="4" t="n">
        <f aca="false">COUNTIF($B367:$J367, "EARLY")</f>
        <v>0</v>
      </c>
      <c r="N367" s="4" t="n">
        <f aca="false">COUNTIF($B367:$J367, "ACTIVE")</f>
        <v>0</v>
      </c>
      <c r="O367" s="4" t="n">
        <f aca="false">COUNTIF($B367:$J367, "LATE")</f>
        <v>0</v>
      </c>
      <c r="P367" s="4" t="n">
        <f aca="false">COUNTIF($B367:$J367, "UNGRADABLE_QUALITY")</f>
        <v>0</v>
      </c>
      <c r="Q367" s="4" t="n">
        <f aca="false">COUNTIF($B367:$J367, "UNGRADABLE_CONDITION")</f>
        <v>0</v>
      </c>
      <c r="R367" s="4" t="n">
        <f aca="false">SUM(K367:Q367)</f>
        <v>3</v>
      </c>
      <c r="S367" s="5"/>
      <c r="T367" s="3"/>
    </row>
    <row r="368" customFormat="false" ht="13.8" hidden="false" customHeight="false" outlineLevel="0" collapsed="false">
      <c r="A368" s="3" t="s">
        <v>391</v>
      </c>
      <c r="B368" s="3"/>
      <c r="C368" s="3"/>
      <c r="D368" s="3" t="s">
        <v>19</v>
      </c>
      <c r="E368" s="3" t="s">
        <v>20</v>
      </c>
      <c r="F368" s="3"/>
      <c r="G368" s="3"/>
      <c r="H368" s="3" t="s">
        <v>20</v>
      </c>
      <c r="I368" s="3"/>
      <c r="J368" s="3"/>
      <c r="K368" s="4" t="n">
        <f aca="false">COUNTIF($B368:$J368, "NORMAL")</f>
        <v>2</v>
      </c>
      <c r="L368" s="4" t="n">
        <f aca="false">COUNTIF($B368:$J368, "NON_SPECIFIC")</f>
        <v>1</v>
      </c>
      <c r="M368" s="4" t="n">
        <f aca="false">COUNTIF($B368:$J368, "EARLY")</f>
        <v>0</v>
      </c>
      <c r="N368" s="4" t="n">
        <f aca="false">COUNTIF($B368:$J368, "ACTIVE")</f>
        <v>0</v>
      </c>
      <c r="O368" s="4" t="n">
        <f aca="false">COUNTIF($B368:$J368, "LATE")</f>
        <v>0</v>
      </c>
      <c r="P368" s="4" t="n">
        <f aca="false">COUNTIF($B368:$J368, "UNGRADABLE_QUALITY")</f>
        <v>0</v>
      </c>
      <c r="Q368" s="4" t="n">
        <f aca="false">COUNTIF($B368:$J368, "UNGRADABLE_CONDITION")</f>
        <v>0</v>
      </c>
      <c r="R368" s="4" t="n">
        <f aca="false">SUM(K368:Q368)</f>
        <v>3</v>
      </c>
      <c r="S368" s="3"/>
      <c r="T368" s="3"/>
    </row>
    <row r="369" customFormat="false" ht="13.8" hidden="false" customHeight="false" outlineLevel="0" collapsed="false">
      <c r="A369" s="3" t="s">
        <v>392</v>
      </c>
      <c r="B369" s="3" t="s">
        <v>19</v>
      </c>
      <c r="C369" s="3"/>
      <c r="D369" s="3"/>
      <c r="E369" s="3"/>
      <c r="F369" s="3" t="s">
        <v>19</v>
      </c>
      <c r="G369" s="3"/>
      <c r="H369" s="3" t="s">
        <v>22</v>
      </c>
      <c r="I369" s="3"/>
      <c r="J369" s="3"/>
      <c r="K369" s="4" t="n">
        <f aca="false">COUNTIF($B369:$J369, "NORMAL")</f>
        <v>0</v>
      </c>
      <c r="L369" s="4" t="n">
        <f aca="false">COUNTIF($B369:$J369, "NON_SPECIFIC")</f>
        <v>2</v>
      </c>
      <c r="M369" s="4" t="n">
        <f aca="false">COUNTIF($B369:$J369, "EARLY")</f>
        <v>1</v>
      </c>
      <c r="N369" s="4" t="n">
        <f aca="false">COUNTIF($B369:$J369, "ACTIVE")</f>
        <v>0</v>
      </c>
      <c r="O369" s="4" t="n">
        <f aca="false">COUNTIF($B369:$J369, "LATE")</f>
        <v>0</v>
      </c>
      <c r="P369" s="4" t="n">
        <f aca="false">COUNTIF($B369:$J369, "UNGRADABLE_QUALITY")</f>
        <v>0</v>
      </c>
      <c r="Q369" s="4" t="n">
        <f aca="false">COUNTIF($B369:$J369, "UNGRADABLE_CONDITION")</f>
        <v>0</v>
      </c>
      <c r="R369" s="4" t="n">
        <f aca="false">SUM(K369:Q369)</f>
        <v>3</v>
      </c>
      <c r="S369" s="3"/>
      <c r="T369" s="3"/>
    </row>
    <row r="370" customFormat="false" ht="13.8" hidden="false" customHeight="false" outlineLevel="0" collapsed="false">
      <c r="A370" s="3" t="s">
        <v>393</v>
      </c>
      <c r="B370" s="3"/>
      <c r="C370" s="3"/>
      <c r="D370" s="3" t="s">
        <v>34</v>
      </c>
      <c r="E370" s="3"/>
      <c r="F370" s="3"/>
      <c r="G370" s="3"/>
      <c r="H370" s="3" t="s">
        <v>22</v>
      </c>
      <c r="I370" s="3"/>
      <c r="J370" s="3" t="s">
        <v>22</v>
      </c>
      <c r="K370" s="4" t="n">
        <f aca="false">COUNTIF($B370:$J370, "NORMAL")</f>
        <v>0</v>
      </c>
      <c r="L370" s="4" t="n">
        <f aca="false">COUNTIF($B370:$J370, "NON_SPECIFIC")</f>
        <v>0</v>
      </c>
      <c r="M370" s="4" t="n">
        <f aca="false">COUNTIF($B370:$J370, "EARLY")</f>
        <v>2</v>
      </c>
      <c r="N370" s="4" t="n">
        <f aca="false">COUNTIF($B370:$J370, "ACTIVE")</f>
        <v>1</v>
      </c>
      <c r="O370" s="4" t="n">
        <f aca="false">COUNTIF($B370:$J370, "LATE")</f>
        <v>0</v>
      </c>
      <c r="P370" s="4" t="n">
        <f aca="false">COUNTIF($B370:$J370, "UNGRADABLE_QUALITY")</f>
        <v>0</v>
      </c>
      <c r="Q370" s="4" t="n">
        <f aca="false">COUNTIF($B370:$J370, "UNGRADABLE_CONDITION")</f>
        <v>0</v>
      </c>
      <c r="R370" s="4" t="n">
        <f aca="false">SUM(K370:Q370)</f>
        <v>3</v>
      </c>
      <c r="S370" s="3"/>
      <c r="T370" s="5"/>
    </row>
    <row r="371" customFormat="false" ht="13.8" hidden="false" customHeight="false" outlineLevel="0" collapsed="false">
      <c r="A371" s="3" t="s">
        <v>394</v>
      </c>
      <c r="B371" s="3"/>
      <c r="C371" s="3" t="s">
        <v>19</v>
      </c>
      <c r="D371" s="3" t="s">
        <v>19</v>
      </c>
      <c r="E371" s="3"/>
      <c r="F371" s="3"/>
      <c r="G371" s="3"/>
      <c r="H371" s="3"/>
      <c r="I371" s="3"/>
      <c r="J371" s="3" t="s">
        <v>19</v>
      </c>
      <c r="K371" s="4" t="n">
        <f aca="false">COUNTIF($B371:$J371, "NORMAL")</f>
        <v>0</v>
      </c>
      <c r="L371" s="4" t="n">
        <f aca="false">COUNTIF($B371:$J371, "NON_SPECIFIC")</f>
        <v>3</v>
      </c>
      <c r="M371" s="4" t="n">
        <f aca="false">COUNTIF($B371:$J371, "EARLY")</f>
        <v>0</v>
      </c>
      <c r="N371" s="4" t="n">
        <f aca="false">COUNTIF($B371:$J371, "ACTIVE")</f>
        <v>0</v>
      </c>
      <c r="O371" s="4" t="n">
        <f aca="false">COUNTIF($B371:$J371, "LATE")</f>
        <v>0</v>
      </c>
      <c r="P371" s="4" t="n">
        <f aca="false">COUNTIF($B371:$J371, "UNGRADABLE_QUALITY")</f>
        <v>0</v>
      </c>
      <c r="Q371" s="4" t="n">
        <f aca="false">COUNTIF($B371:$J371, "UNGRADABLE_CONDITION")</f>
        <v>0</v>
      </c>
      <c r="R371" s="4" t="n">
        <f aca="false">SUM(K371:Q371)</f>
        <v>3</v>
      </c>
      <c r="S371" s="3"/>
      <c r="T371" s="5"/>
    </row>
    <row r="372" customFormat="false" ht="13.8" hidden="false" customHeight="false" outlineLevel="0" collapsed="false">
      <c r="A372" s="3" t="s">
        <v>395</v>
      </c>
      <c r="B372" s="3"/>
      <c r="C372" s="3"/>
      <c r="D372" s="3"/>
      <c r="E372" s="3" t="s">
        <v>34</v>
      </c>
      <c r="F372" s="3"/>
      <c r="G372" s="3"/>
      <c r="H372" s="3" t="s">
        <v>34</v>
      </c>
      <c r="I372" s="3" t="s">
        <v>34</v>
      </c>
      <c r="J372" s="3" t="s">
        <v>34</v>
      </c>
      <c r="K372" s="4" t="n">
        <f aca="false">COUNTIF($B372:$J372, "NORMAL")</f>
        <v>0</v>
      </c>
      <c r="L372" s="4" t="n">
        <f aca="false">COUNTIF($B372:$J372, "NON_SPECIFIC")</f>
        <v>0</v>
      </c>
      <c r="M372" s="4" t="n">
        <f aca="false">COUNTIF($B372:$J372, "EARLY")</f>
        <v>0</v>
      </c>
      <c r="N372" s="4" t="n">
        <f aca="false">COUNTIF($B372:$J372, "ACTIVE")</f>
        <v>4</v>
      </c>
      <c r="O372" s="4" t="n">
        <f aca="false">COUNTIF($B372:$J372, "LATE")</f>
        <v>0</v>
      </c>
      <c r="P372" s="4" t="n">
        <f aca="false">COUNTIF($B372:$J372, "UNGRADABLE_QUALITY")</f>
        <v>0</v>
      </c>
      <c r="Q372" s="4" t="n">
        <f aca="false">COUNTIF($B372:$J372, "UNGRADABLE_CONDITION")</f>
        <v>0</v>
      </c>
      <c r="R372" s="4" t="n">
        <f aca="false">SUM(K372:Q372)</f>
        <v>4</v>
      </c>
      <c r="S372" s="5"/>
      <c r="T372" s="5"/>
    </row>
    <row r="373" customFormat="false" ht="13.8" hidden="false" customHeight="false" outlineLevel="0" collapsed="false">
      <c r="A373" s="3" t="s">
        <v>396</v>
      </c>
      <c r="B373" s="3"/>
      <c r="C373" s="3"/>
      <c r="D373" s="3"/>
      <c r="E373" s="3"/>
      <c r="F373" s="3"/>
      <c r="G373" s="3" t="s">
        <v>20</v>
      </c>
      <c r="H373" s="3"/>
      <c r="I373" s="3" t="s">
        <v>19</v>
      </c>
      <c r="J373" s="3" t="s">
        <v>24</v>
      </c>
      <c r="K373" s="4" t="n">
        <f aca="false">COUNTIF($B373:$J373, "NORMAL")</f>
        <v>1</v>
      </c>
      <c r="L373" s="4" t="n">
        <f aca="false">COUNTIF($B373:$J373, "NON_SPECIFIC")</f>
        <v>1</v>
      </c>
      <c r="M373" s="4" t="n">
        <f aca="false">COUNTIF($B373:$J373, "EARLY")</f>
        <v>0</v>
      </c>
      <c r="N373" s="4" t="n">
        <f aca="false">COUNTIF($B373:$J373, "ACTIVE")</f>
        <v>0</v>
      </c>
      <c r="O373" s="4" t="n">
        <f aca="false">COUNTIF($B373:$J373, "LATE")</f>
        <v>0</v>
      </c>
      <c r="P373" s="4" t="n">
        <f aca="false">COUNTIF($B373:$J373, "UNGRADABLE_QUALITY")</f>
        <v>1</v>
      </c>
      <c r="Q373" s="4" t="n">
        <f aca="false">COUNTIF($B373:$J373, "UNGRADABLE_CONDITION")</f>
        <v>0</v>
      </c>
      <c r="R373" s="4" t="n">
        <f aca="false">SUM(K373:Q373)</f>
        <v>3</v>
      </c>
      <c r="S373" s="5"/>
      <c r="T373" s="5"/>
    </row>
    <row r="374" customFormat="false" ht="13.8" hidden="false" customHeight="false" outlineLevel="0" collapsed="false">
      <c r="A374" s="3" t="s">
        <v>397</v>
      </c>
      <c r="B374" s="3"/>
      <c r="C374" s="3"/>
      <c r="D374" s="3" t="s">
        <v>19</v>
      </c>
      <c r="E374" s="3"/>
      <c r="F374" s="3" t="s">
        <v>19</v>
      </c>
      <c r="G374" s="3"/>
      <c r="H374" s="3"/>
      <c r="I374" s="3" t="s">
        <v>19</v>
      </c>
      <c r="J374" s="3"/>
      <c r="K374" s="4" t="n">
        <f aca="false">COUNTIF($B374:$J374, "NORMAL")</f>
        <v>0</v>
      </c>
      <c r="L374" s="4" t="n">
        <f aca="false">COUNTIF($B374:$J374, "NON_SPECIFIC")</f>
        <v>3</v>
      </c>
      <c r="M374" s="4" t="n">
        <f aca="false">COUNTIF($B374:$J374, "EARLY")</f>
        <v>0</v>
      </c>
      <c r="N374" s="4" t="n">
        <f aca="false">COUNTIF($B374:$J374, "ACTIVE")</f>
        <v>0</v>
      </c>
      <c r="O374" s="4" t="n">
        <f aca="false">COUNTIF($B374:$J374, "LATE")</f>
        <v>0</v>
      </c>
      <c r="P374" s="4" t="n">
        <f aca="false">COUNTIF($B374:$J374, "UNGRADABLE_QUALITY")</f>
        <v>0</v>
      </c>
      <c r="Q374" s="4" t="n">
        <f aca="false">COUNTIF($B374:$J374, "UNGRADABLE_CONDITION")</f>
        <v>0</v>
      </c>
      <c r="R374" s="4" t="n">
        <f aca="false">SUM(K374:Q374)</f>
        <v>3</v>
      </c>
      <c r="S374" s="5"/>
      <c r="T374" s="3"/>
    </row>
    <row r="375" customFormat="false" ht="13.8" hidden="false" customHeight="false" outlineLevel="0" collapsed="false">
      <c r="A375" s="3" t="s">
        <v>398</v>
      </c>
      <c r="B375" s="3"/>
      <c r="C375" s="3" t="s">
        <v>34</v>
      </c>
      <c r="D375" s="3" t="s">
        <v>34</v>
      </c>
      <c r="E375" s="3" t="s">
        <v>34</v>
      </c>
      <c r="F375" s="3" t="s">
        <v>34</v>
      </c>
      <c r="G375" s="3"/>
      <c r="H375" s="3"/>
      <c r="I375" s="3"/>
      <c r="J375" s="3"/>
      <c r="K375" s="4" t="n">
        <f aca="false">COUNTIF($B375:$J375, "NORMAL")</f>
        <v>0</v>
      </c>
      <c r="L375" s="4" t="n">
        <f aca="false">COUNTIF($B375:$J375, "NON_SPECIFIC")</f>
        <v>0</v>
      </c>
      <c r="M375" s="4" t="n">
        <f aca="false">COUNTIF($B375:$J375, "EARLY")</f>
        <v>0</v>
      </c>
      <c r="N375" s="4" t="n">
        <f aca="false">COUNTIF($B375:$J375, "ACTIVE")</f>
        <v>4</v>
      </c>
      <c r="O375" s="4" t="n">
        <f aca="false">COUNTIF($B375:$J375, "LATE")</f>
        <v>0</v>
      </c>
      <c r="P375" s="4" t="n">
        <f aca="false">COUNTIF($B375:$J375, "UNGRADABLE_QUALITY")</f>
        <v>0</v>
      </c>
      <c r="Q375" s="4" t="n">
        <f aca="false">COUNTIF($B375:$J375, "UNGRADABLE_CONDITION")</f>
        <v>0</v>
      </c>
      <c r="R375" s="4" t="n">
        <f aca="false">SUM(K375:Q375)</f>
        <v>4</v>
      </c>
      <c r="S375" s="3"/>
      <c r="T375" s="3"/>
    </row>
    <row r="376" customFormat="false" ht="13.8" hidden="false" customHeight="false" outlineLevel="0" collapsed="false">
      <c r="A376" s="3" t="s">
        <v>399</v>
      </c>
      <c r="B376" s="3" t="s">
        <v>20</v>
      </c>
      <c r="C376" s="3"/>
      <c r="D376" s="3"/>
      <c r="E376" s="3"/>
      <c r="F376" s="3"/>
      <c r="G376" s="3" t="s">
        <v>20</v>
      </c>
      <c r="H376" s="3"/>
      <c r="I376" s="3"/>
      <c r="J376" s="3" t="s">
        <v>19</v>
      </c>
      <c r="K376" s="4" t="n">
        <f aca="false">COUNTIF($B376:$J376, "NORMAL")</f>
        <v>2</v>
      </c>
      <c r="L376" s="4" t="n">
        <f aca="false">COUNTIF($B376:$J376, "NON_SPECIFIC")</f>
        <v>1</v>
      </c>
      <c r="M376" s="4" t="n">
        <f aca="false">COUNTIF($B376:$J376, "EARLY")</f>
        <v>0</v>
      </c>
      <c r="N376" s="4" t="n">
        <f aca="false">COUNTIF($B376:$J376, "ACTIVE")</f>
        <v>0</v>
      </c>
      <c r="O376" s="4" t="n">
        <f aca="false">COUNTIF($B376:$J376, "LATE")</f>
        <v>0</v>
      </c>
      <c r="P376" s="4" t="n">
        <f aca="false">COUNTIF($B376:$J376, "UNGRADABLE_QUALITY")</f>
        <v>0</v>
      </c>
      <c r="Q376" s="4" t="n">
        <f aca="false">COUNTIF($B376:$J376, "UNGRADABLE_CONDITION")</f>
        <v>0</v>
      </c>
      <c r="R376" s="4" t="n">
        <f aca="false">SUM(K376:Q376)</f>
        <v>3</v>
      </c>
      <c r="S376" s="3"/>
      <c r="T376" s="5"/>
    </row>
    <row r="377" customFormat="false" ht="13.8" hidden="false" customHeight="false" outlineLevel="0" collapsed="false">
      <c r="A377" s="3" t="s">
        <v>400</v>
      </c>
      <c r="B377" s="3"/>
      <c r="C377" s="3" t="s">
        <v>20</v>
      </c>
      <c r="D377" s="3" t="s">
        <v>19</v>
      </c>
      <c r="E377" s="3"/>
      <c r="F377" s="3"/>
      <c r="G377" s="3"/>
      <c r="H377" s="3" t="s">
        <v>20</v>
      </c>
      <c r="I377" s="3"/>
      <c r="J377" s="3"/>
      <c r="K377" s="4" t="n">
        <f aca="false">COUNTIF($B377:$J377, "NORMAL")</f>
        <v>2</v>
      </c>
      <c r="L377" s="4" t="n">
        <f aca="false">COUNTIF($B377:$J377, "NON_SPECIFIC")</f>
        <v>1</v>
      </c>
      <c r="M377" s="4" t="n">
        <f aca="false">COUNTIF($B377:$J377, "EARLY")</f>
        <v>0</v>
      </c>
      <c r="N377" s="4" t="n">
        <f aca="false">COUNTIF($B377:$J377, "ACTIVE")</f>
        <v>0</v>
      </c>
      <c r="O377" s="4" t="n">
        <f aca="false">COUNTIF($B377:$J377, "LATE")</f>
        <v>0</v>
      </c>
      <c r="P377" s="4" t="n">
        <f aca="false">COUNTIF($B377:$J377, "UNGRADABLE_QUALITY")</f>
        <v>0</v>
      </c>
      <c r="Q377" s="4" t="n">
        <f aca="false">COUNTIF($B377:$J377, "UNGRADABLE_CONDITION")</f>
        <v>0</v>
      </c>
      <c r="R377" s="4" t="n">
        <f aca="false">SUM(K377:Q377)</f>
        <v>3</v>
      </c>
      <c r="S377" s="3"/>
      <c r="T377" s="3"/>
    </row>
    <row r="378" customFormat="false" ht="13.8" hidden="false" customHeight="false" outlineLevel="0" collapsed="false">
      <c r="A378" s="3" t="s">
        <v>401</v>
      </c>
      <c r="B378" s="3"/>
      <c r="C378" s="3"/>
      <c r="D378" s="3" t="s">
        <v>19</v>
      </c>
      <c r="E378" s="3"/>
      <c r="F378" s="3"/>
      <c r="G378" s="3" t="s">
        <v>20</v>
      </c>
      <c r="H378" s="3"/>
      <c r="I378" s="3"/>
      <c r="J378" s="3" t="s">
        <v>20</v>
      </c>
      <c r="K378" s="4" t="n">
        <f aca="false">COUNTIF($B378:$J378, "NORMAL")</f>
        <v>2</v>
      </c>
      <c r="L378" s="4" t="n">
        <f aca="false">COUNTIF($B378:$J378, "NON_SPECIFIC")</f>
        <v>1</v>
      </c>
      <c r="M378" s="4" t="n">
        <f aca="false">COUNTIF($B378:$J378, "EARLY")</f>
        <v>0</v>
      </c>
      <c r="N378" s="4" t="n">
        <f aca="false">COUNTIF($B378:$J378, "ACTIVE")</f>
        <v>0</v>
      </c>
      <c r="O378" s="4" t="n">
        <f aca="false">COUNTIF($B378:$J378, "LATE")</f>
        <v>0</v>
      </c>
      <c r="P378" s="4" t="n">
        <f aca="false">COUNTIF($B378:$J378, "UNGRADABLE_QUALITY")</f>
        <v>0</v>
      </c>
      <c r="Q378" s="4" t="n">
        <f aca="false">COUNTIF($B378:$J378, "UNGRADABLE_CONDITION")</f>
        <v>0</v>
      </c>
      <c r="R378" s="4" t="n">
        <f aca="false">SUM(K378:Q378)</f>
        <v>3</v>
      </c>
      <c r="S378" s="3"/>
      <c r="T378" s="5"/>
    </row>
    <row r="379" customFormat="false" ht="13.8" hidden="false" customHeight="false" outlineLevel="0" collapsed="false">
      <c r="A379" s="3" t="s">
        <v>402</v>
      </c>
      <c r="B379" s="3" t="s">
        <v>19</v>
      </c>
      <c r="C379" s="3"/>
      <c r="D379" s="3" t="s">
        <v>24</v>
      </c>
      <c r="E379" s="3"/>
      <c r="F379" s="3"/>
      <c r="G379" s="3" t="s">
        <v>20</v>
      </c>
      <c r="H379" s="3"/>
      <c r="I379" s="3"/>
      <c r="J379" s="3"/>
      <c r="K379" s="4" t="n">
        <f aca="false">COUNTIF($B379:$J379, "NORMAL")</f>
        <v>1</v>
      </c>
      <c r="L379" s="4" t="n">
        <f aca="false">COUNTIF($B379:$J379, "NON_SPECIFIC")</f>
        <v>1</v>
      </c>
      <c r="M379" s="4" t="n">
        <f aca="false">COUNTIF($B379:$J379, "EARLY")</f>
        <v>0</v>
      </c>
      <c r="N379" s="4" t="n">
        <f aca="false">COUNTIF($B379:$J379, "ACTIVE")</f>
        <v>0</v>
      </c>
      <c r="O379" s="4" t="n">
        <f aca="false">COUNTIF($B379:$J379, "LATE")</f>
        <v>0</v>
      </c>
      <c r="P379" s="4" t="n">
        <f aca="false">COUNTIF($B379:$J379, "UNGRADABLE_QUALITY")</f>
        <v>1</v>
      </c>
      <c r="Q379" s="4" t="n">
        <f aca="false">COUNTIF($B379:$J379, "UNGRADABLE_CONDITION")</f>
        <v>0</v>
      </c>
      <c r="R379" s="4" t="n">
        <f aca="false">SUM(K379:Q379)</f>
        <v>3</v>
      </c>
      <c r="S379" s="3"/>
      <c r="T379" s="3"/>
    </row>
    <row r="380" customFormat="false" ht="13.8" hidden="false" customHeight="false" outlineLevel="0" collapsed="false">
      <c r="A380" s="3" t="s">
        <v>403</v>
      </c>
      <c r="B380" s="3"/>
      <c r="C380" s="3"/>
      <c r="D380" s="3"/>
      <c r="E380" s="3" t="s">
        <v>20</v>
      </c>
      <c r="F380" s="3"/>
      <c r="G380" s="3"/>
      <c r="H380" s="3" t="s">
        <v>24</v>
      </c>
      <c r="I380" s="3"/>
      <c r="J380" s="3" t="s">
        <v>24</v>
      </c>
      <c r="K380" s="4" t="n">
        <f aca="false">COUNTIF($B380:$J380, "NORMAL")</f>
        <v>1</v>
      </c>
      <c r="L380" s="4" t="n">
        <f aca="false">COUNTIF($B380:$J380, "NON_SPECIFIC")</f>
        <v>0</v>
      </c>
      <c r="M380" s="4" t="n">
        <f aca="false">COUNTIF($B380:$J380, "EARLY")</f>
        <v>0</v>
      </c>
      <c r="N380" s="4" t="n">
        <f aca="false">COUNTIF($B380:$J380, "ACTIVE")</f>
        <v>0</v>
      </c>
      <c r="O380" s="4" t="n">
        <f aca="false">COUNTIF($B380:$J380, "LATE")</f>
        <v>0</v>
      </c>
      <c r="P380" s="4" t="n">
        <f aca="false">COUNTIF($B380:$J380, "UNGRADABLE_QUALITY")</f>
        <v>2</v>
      </c>
      <c r="Q380" s="4" t="n">
        <f aca="false">COUNTIF($B380:$J380, "UNGRADABLE_CONDITION")</f>
        <v>0</v>
      </c>
      <c r="R380" s="4" t="n">
        <f aca="false">SUM(K380:Q380)</f>
        <v>3</v>
      </c>
      <c r="S380" s="3"/>
      <c r="T380" s="5"/>
    </row>
    <row r="381" customFormat="false" ht="13.8" hidden="false" customHeight="false" outlineLevel="0" collapsed="false">
      <c r="A381" s="3" t="s">
        <v>404</v>
      </c>
      <c r="B381" s="3" t="s">
        <v>20</v>
      </c>
      <c r="C381" s="3" t="s">
        <v>20</v>
      </c>
      <c r="D381" s="3"/>
      <c r="E381" s="3"/>
      <c r="F381" s="3"/>
      <c r="G381" s="3"/>
      <c r="H381" s="3"/>
      <c r="I381" s="3" t="s">
        <v>20</v>
      </c>
      <c r="J381" s="3"/>
      <c r="K381" s="4" t="n">
        <f aca="false">COUNTIF($B381:$J381, "NORMAL")</f>
        <v>3</v>
      </c>
      <c r="L381" s="4" t="n">
        <f aca="false">COUNTIF($B381:$J381, "NON_SPECIFIC")</f>
        <v>0</v>
      </c>
      <c r="M381" s="4" t="n">
        <f aca="false">COUNTIF($B381:$J381, "EARLY")</f>
        <v>0</v>
      </c>
      <c r="N381" s="4" t="n">
        <f aca="false">COUNTIF($B381:$J381, "ACTIVE")</f>
        <v>0</v>
      </c>
      <c r="O381" s="4" t="n">
        <f aca="false">COUNTIF($B381:$J381, "LATE")</f>
        <v>0</v>
      </c>
      <c r="P381" s="4" t="n">
        <f aca="false">COUNTIF($B381:$J381, "UNGRADABLE_QUALITY")</f>
        <v>0</v>
      </c>
      <c r="Q381" s="4" t="n">
        <f aca="false">COUNTIF($B381:$J381, "UNGRADABLE_CONDITION")</f>
        <v>0</v>
      </c>
      <c r="R381" s="4" t="n">
        <f aca="false">SUM(K381:Q381)</f>
        <v>3</v>
      </c>
      <c r="S381" s="5"/>
      <c r="T381" s="3"/>
    </row>
    <row r="382" customFormat="false" ht="13.8" hidden="false" customHeight="false" outlineLevel="0" collapsed="false">
      <c r="A382" s="3" t="s">
        <v>405</v>
      </c>
      <c r="B382" s="3" t="s">
        <v>19</v>
      </c>
      <c r="C382" s="3" t="s">
        <v>22</v>
      </c>
      <c r="D382" s="3"/>
      <c r="E382" s="3"/>
      <c r="F382" s="3"/>
      <c r="G382" s="3" t="s">
        <v>22</v>
      </c>
      <c r="H382" s="3"/>
      <c r="I382" s="3"/>
      <c r="J382" s="3"/>
      <c r="K382" s="4" t="n">
        <f aca="false">COUNTIF($B382:$J382, "NORMAL")</f>
        <v>0</v>
      </c>
      <c r="L382" s="4" t="n">
        <f aca="false">COUNTIF($B382:$J382, "NON_SPECIFIC")</f>
        <v>1</v>
      </c>
      <c r="M382" s="4" t="n">
        <f aca="false">COUNTIF($B382:$J382, "EARLY")</f>
        <v>2</v>
      </c>
      <c r="N382" s="4" t="n">
        <f aca="false">COUNTIF($B382:$J382, "ACTIVE")</f>
        <v>0</v>
      </c>
      <c r="O382" s="4" t="n">
        <f aca="false">COUNTIF($B382:$J382, "LATE")</f>
        <v>0</v>
      </c>
      <c r="P382" s="4" t="n">
        <f aca="false">COUNTIF($B382:$J382, "UNGRADABLE_QUALITY")</f>
        <v>0</v>
      </c>
      <c r="Q382" s="4" t="n">
        <f aca="false">COUNTIF($B382:$J382, "UNGRADABLE_CONDITION")</f>
        <v>0</v>
      </c>
      <c r="R382" s="4" t="n">
        <f aca="false">SUM(K382:Q382)</f>
        <v>3</v>
      </c>
      <c r="S382" s="3"/>
      <c r="T382" s="3"/>
    </row>
    <row r="383" customFormat="false" ht="13.8" hidden="false" customHeight="false" outlineLevel="0" collapsed="false">
      <c r="A383" s="3" t="s">
        <v>406</v>
      </c>
      <c r="B383" s="3"/>
      <c r="C383" s="3" t="s">
        <v>34</v>
      </c>
      <c r="D383" s="3"/>
      <c r="E383" s="3"/>
      <c r="F383" s="3"/>
      <c r="G383" s="3" t="s">
        <v>34</v>
      </c>
      <c r="H383" s="3"/>
      <c r="I383" s="3" t="s">
        <v>34</v>
      </c>
      <c r="J383" s="3"/>
      <c r="K383" s="4" t="n">
        <f aca="false">COUNTIF($B383:$J383, "NORMAL")</f>
        <v>0</v>
      </c>
      <c r="L383" s="4" t="n">
        <f aca="false">COUNTIF($B383:$J383, "NON_SPECIFIC")</f>
        <v>0</v>
      </c>
      <c r="M383" s="4" t="n">
        <f aca="false">COUNTIF($B383:$J383, "EARLY")</f>
        <v>0</v>
      </c>
      <c r="N383" s="4" t="n">
        <f aca="false">COUNTIF($B383:$J383, "ACTIVE")</f>
        <v>3</v>
      </c>
      <c r="O383" s="4" t="n">
        <f aca="false">COUNTIF($B383:$J383, "LATE")</f>
        <v>0</v>
      </c>
      <c r="P383" s="4" t="n">
        <f aca="false">COUNTIF($B383:$J383, "UNGRADABLE_QUALITY")</f>
        <v>0</v>
      </c>
      <c r="Q383" s="4" t="n">
        <f aca="false">COUNTIF($B383:$J383, "UNGRADABLE_CONDITION")</f>
        <v>0</v>
      </c>
      <c r="R383" s="4" t="n">
        <f aca="false">SUM(K383:Q383)</f>
        <v>3</v>
      </c>
      <c r="S383" s="5"/>
      <c r="T383" s="3"/>
    </row>
    <row r="384" customFormat="false" ht="13.8" hidden="false" customHeight="false" outlineLevel="0" collapsed="false">
      <c r="A384" s="3" t="s">
        <v>407</v>
      </c>
      <c r="B384" s="3"/>
      <c r="C384" s="3"/>
      <c r="D384" s="3"/>
      <c r="E384" s="3"/>
      <c r="F384" s="3" t="s">
        <v>24</v>
      </c>
      <c r="G384" s="3" t="s">
        <v>28</v>
      </c>
      <c r="H384" s="3"/>
      <c r="I384" s="3"/>
      <c r="J384" s="3" t="s">
        <v>24</v>
      </c>
      <c r="K384" s="4" t="n">
        <f aca="false">COUNTIF($B384:$J384, "NORMAL")</f>
        <v>0</v>
      </c>
      <c r="L384" s="4" t="n">
        <f aca="false">COUNTIF($B384:$J384, "NON_SPECIFIC")</f>
        <v>0</v>
      </c>
      <c r="M384" s="4" t="n">
        <f aca="false">COUNTIF($B384:$J384, "EARLY")</f>
        <v>0</v>
      </c>
      <c r="N384" s="4" t="n">
        <f aca="false">COUNTIF($B384:$J384, "ACTIVE")</f>
        <v>0</v>
      </c>
      <c r="O384" s="4" t="n">
        <f aca="false">COUNTIF($B384:$J384, "LATE")</f>
        <v>1</v>
      </c>
      <c r="P384" s="4" t="n">
        <f aca="false">COUNTIF($B384:$J384, "UNGRADABLE_QUALITY")</f>
        <v>2</v>
      </c>
      <c r="Q384" s="4" t="n">
        <f aca="false">COUNTIF($B384:$J384, "UNGRADABLE_CONDITION")</f>
        <v>0</v>
      </c>
      <c r="R384" s="4" t="n">
        <f aca="false">SUM(K384:Q384)</f>
        <v>3</v>
      </c>
      <c r="S384" s="3"/>
      <c r="T384" s="5"/>
    </row>
    <row r="385" customFormat="false" ht="13.8" hidden="false" customHeight="false" outlineLevel="0" collapsed="false">
      <c r="A385" s="3" t="s">
        <v>408</v>
      </c>
      <c r="B385" s="3"/>
      <c r="C385" s="3"/>
      <c r="D385" s="3"/>
      <c r="E385" s="3"/>
      <c r="F385" s="3"/>
      <c r="G385" s="3" t="s">
        <v>24</v>
      </c>
      <c r="H385" s="3"/>
      <c r="I385" s="3" t="s">
        <v>24</v>
      </c>
      <c r="J385" s="3" t="s">
        <v>34</v>
      </c>
      <c r="K385" s="4" t="n">
        <f aca="false">COUNTIF($B385:$J385, "NORMAL")</f>
        <v>0</v>
      </c>
      <c r="L385" s="4" t="n">
        <f aca="false">COUNTIF($B385:$J385, "NON_SPECIFIC")</f>
        <v>0</v>
      </c>
      <c r="M385" s="4" t="n">
        <f aca="false">COUNTIF($B385:$J385, "EARLY")</f>
        <v>0</v>
      </c>
      <c r="N385" s="4" t="n">
        <f aca="false">COUNTIF($B385:$J385, "ACTIVE")</f>
        <v>1</v>
      </c>
      <c r="O385" s="4" t="n">
        <f aca="false">COUNTIF($B385:$J385, "LATE")</f>
        <v>0</v>
      </c>
      <c r="P385" s="4" t="n">
        <f aca="false">COUNTIF($B385:$J385, "UNGRADABLE_QUALITY")</f>
        <v>2</v>
      </c>
      <c r="Q385" s="4" t="n">
        <f aca="false">COUNTIF($B385:$J385, "UNGRADABLE_CONDITION")</f>
        <v>0</v>
      </c>
      <c r="R385" s="4" t="n">
        <f aca="false">SUM(K385:Q385)</f>
        <v>3</v>
      </c>
      <c r="S385" s="5"/>
      <c r="T385" s="5"/>
    </row>
    <row r="386" customFormat="false" ht="13.8" hidden="false" customHeight="false" outlineLevel="0" collapsed="false">
      <c r="A386" s="3" t="s">
        <v>409</v>
      </c>
      <c r="B386" s="3" t="s">
        <v>22</v>
      </c>
      <c r="C386" s="3" t="s">
        <v>34</v>
      </c>
      <c r="D386" s="3" t="s">
        <v>22</v>
      </c>
      <c r="E386" s="3"/>
      <c r="F386" s="3"/>
      <c r="G386" s="3"/>
      <c r="H386" s="3"/>
      <c r="I386" s="3"/>
      <c r="J386" s="3"/>
      <c r="K386" s="4" t="n">
        <f aca="false">COUNTIF($B386:$J386, "NORMAL")</f>
        <v>0</v>
      </c>
      <c r="L386" s="4" t="n">
        <f aca="false">COUNTIF($B386:$J386, "NON_SPECIFIC")</f>
        <v>0</v>
      </c>
      <c r="M386" s="4" t="n">
        <f aca="false">COUNTIF($B386:$J386, "EARLY")</f>
        <v>2</v>
      </c>
      <c r="N386" s="4" t="n">
        <f aca="false">COUNTIF($B386:$J386, "ACTIVE")</f>
        <v>1</v>
      </c>
      <c r="O386" s="4" t="n">
        <f aca="false">COUNTIF($B386:$J386, "LATE")</f>
        <v>0</v>
      </c>
      <c r="P386" s="4" t="n">
        <f aca="false">COUNTIF($B386:$J386, "UNGRADABLE_QUALITY")</f>
        <v>0</v>
      </c>
      <c r="Q386" s="4" t="n">
        <f aca="false">COUNTIF($B386:$J386, "UNGRADABLE_CONDITION")</f>
        <v>0</v>
      </c>
      <c r="R386" s="4" t="n">
        <f aca="false">SUM(K386:Q386)</f>
        <v>3</v>
      </c>
      <c r="S386" s="3"/>
      <c r="T386" s="3"/>
    </row>
    <row r="387" customFormat="false" ht="13.8" hidden="false" customHeight="false" outlineLevel="0" collapsed="false">
      <c r="A387" s="3" t="s">
        <v>410</v>
      </c>
      <c r="B387" s="3" t="s">
        <v>28</v>
      </c>
      <c r="C387" s="3" t="s">
        <v>28</v>
      </c>
      <c r="D387" s="3" t="s">
        <v>28</v>
      </c>
      <c r="E387" s="3"/>
      <c r="F387" s="3"/>
      <c r="G387" s="3"/>
      <c r="H387" s="3"/>
      <c r="I387" s="3"/>
      <c r="J387" s="3"/>
      <c r="K387" s="4" t="n">
        <f aca="false">COUNTIF($B387:$J387, "NORMAL")</f>
        <v>0</v>
      </c>
      <c r="L387" s="4" t="n">
        <f aca="false">COUNTIF($B387:$J387, "NON_SPECIFIC")</f>
        <v>0</v>
      </c>
      <c r="M387" s="4" t="n">
        <f aca="false">COUNTIF($B387:$J387, "EARLY")</f>
        <v>0</v>
      </c>
      <c r="N387" s="4" t="n">
        <f aca="false">COUNTIF($B387:$J387, "ACTIVE")</f>
        <v>0</v>
      </c>
      <c r="O387" s="4" t="n">
        <f aca="false">COUNTIF($B387:$J387, "LATE")</f>
        <v>3</v>
      </c>
      <c r="P387" s="4" t="n">
        <f aca="false">COUNTIF($B387:$J387, "UNGRADABLE_QUALITY")</f>
        <v>0</v>
      </c>
      <c r="Q387" s="4" t="n">
        <f aca="false">COUNTIF($B387:$J387, "UNGRADABLE_CONDITION")</f>
        <v>0</v>
      </c>
      <c r="R387" s="4" t="n">
        <f aca="false">SUM(K387:Q387)</f>
        <v>3</v>
      </c>
      <c r="S387" s="3"/>
      <c r="T387" s="3"/>
    </row>
    <row r="388" customFormat="false" ht="13.8" hidden="false" customHeight="false" outlineLevel="0" collapsed="false">
      <c r="A388" s="3" t="s">
        <v>411</v>
      </c>
      <c r="B388" s="3"/>
      <c r="C388" s="3"/>
      <c r="D388" s="3" t="s">
        <v>19</v>
      </c>
      <c r="E388" s="3"/>
      <c r="F388" s="3"/>
      <c r="G388" s="3"/>
      <c r="H388" s="3" t="s">
        <v>19</v>
      </c>
      <c r="I388" s="3" t="s">
        <v>19</v>
      </c>
      <c r="J388" s="3"/>
      <c r="K388" s="4" t="n">
        <f aca="false">COUNTIF($B388:$J388, "NORMAL")</f>
        <v>0</v>
      </c>
      <c r="L388" s="4" t="n">
        <f aca="false">COUNTIF($B388:$J388, "NON_SPECIFIC")</f>
        <v>3</v>
      </c>
      <c r="M388" s="4" t="n">
        <f aca="false">COUNTIF($B388:$J388, "EARLY")</f>
        <v>0</v>
      </c>
      <c r="N388" s="4" t="n">
        <f aca="false">COUNTIF($B388:$J388, "ACTIVE")</f>
        <v>0</v>
      </c>
      <c r="O388" s="4" t="n">
        <f aca="false">COUNTIF($B388:$J388, "LATE")</f>
        <v>0</v>
      </c>
      <c r="P388" s="4" t="n">
        <f aca="false">COUNTIF($B388:$J388, "UNGRADABLE_QUALITY")</f>
        <v>0</v>
      </c>
      <c r="Q388" s="4" t="n">
        <f aca="false">COUNTIF($B388:$J388, "UNGRADABLE_CONDITION")</f>
        <v>0</v>
      </c>
      <c r="R388" s="4" t="n">
        <f aca="false">SUM(K388:Q388)</f>
        <v>3</v>
      </c>
      <c r="S388" s="5"/>
      <c r="T388" s="3"/>
    </row>
    <row r="389" customFormat="false" ht="13.8" hidden="false" customHeight="false" outlineLevel="0" collapsed="false">
      <c r="A389" s="3" t="s">
        <v>412</v>
      </c>
      <c r="B389" s="3" t="s">
        <v>22</v>
      </c>
      <c r="C389" s="3" t="s">
        <v>22</v>
      </c>
      <c r="D389" s="3"/>
      <c r="E389" s="3"/>
      <c r="F389" s="3"/>
      <c r="G389" s="3" t="s">
        <v>19</v>
      </c>
      <c r="H389" s="3"/>
      <c r="I389" s="3"/>
      <c r="J389" s="3"/>
      <c r="K389" s="4" t="n">
        <f aca="false">COUNTIF($B389:$J389, "NORMAL")</f>
        <v>0</v>
      </c>
      <c r="L389" s="4" t="n">
        <f aca="false">COUNTIF($B389:$J389, "NON_SPECIFIC")</f>
        <v>1</v>
      </c>
      <c r="M389" s="4" t="n">
        <f aca="false">COUNTIF($B389:$J389, "EARLY")</f>
        <v>2</v>
      </c>
      <c r="N389" s="4" t="n">
        <f aca="false">COUNTIF($B389:$J389, "ACTIVE")</f>
        <v>0</v>
      </c>
      <c r="O389" s="4" t="n">
        <f aca="false">COUNTIF($B389:$J389, "LATE")</f>
        <v>0</v>
      </c>
      <c r="P389" s="4" t="n">
        <f aca="false">COUNTIF($B389:$J389, "UNGRADABLE_QUALITY")</f>
        <v>0</v>
      </c>
      <c r="Q389" s="4" t="n">
        <f aca="false">COUNTIF($B389:$J389, "UNGRADABLE_CONDITION")</f>
        <v>0</v>
      </c>
      <c r="R389" s="4" t="n">
        <f aca="false">SUM(K389:Q389)</f>
        <v>3</v>
      </c>
      <c r="S389" s="3"/>
      <c r="T389" s="3"/>
    </row>
    <row r="390" customFormat="false" ht="13.8" hidden="false" customHeight="false" outlineLevel="0" collapsed="false">
      <c r="A390" s="3" t="s">
        <v>413</v>
      </c>
      <c r="B390" s="3" t="s">
        <v>22</v>
      </c>
      <c r="C390" s="3"/>
      <c r="D390" s="3" t="s">
        <v>34</v>
      </c>
      <c r="E390" s="3"/>
      <c r="F390" s="3"/>
      <c r="G390" s="3" t="s">
        <v>22</v>
      </c>
      <c r="H390" s="3"/>
      <c r="I390" s="3"/>
      <c r="J390" s="3"/>
      <c r="K390" s="4" t="n">
        <f aca="false">COUNTIF($B390:$J390, "NORMAL")</f>
        <v>0</v>
      </c>
      <c r="L390" s="4" t="n">
        <f aca="false">COUNTIF($B390:$J390, "NON_SPECIFIC")</f>
        <v>0</v>
      </c>
      <c r="M390" s="4" t="n">
        <f aca="false">COUNTIF($B390:$J390, "EARLY")</f>
        <v>2</v>
      </c>
      <c r="N390" s="4" t="n">
        <f aca="false">COUNTIF($B390:$J390, "ACTIVE")</f>
        <v>1</v>
      </c>
      <c r="O390" s="4" t="n">
        <f aca="false">COUNTIF($B390:$J390, "LATE")</f>
        <v>0</v>
      </c>
      <c r="P390" s="4" t="n">
        <f aca="false">COUNTIF($B390:$J390, "UNGRADABLE_QUALITY")</f>
        <v>0</v>
      </c>
      <c r="Q390" s="4" t="n">
        <f aca="false">COUNTIF($B390:$J390, "UNGRADABLE_CONDITION")</f>
        <v>0</v>
      </c>
      <c r="R390" s="4" t="n">
        <f aca="false">SUM(K390:Q390)</f>
        <v>3</v>
      </c>
      <c r="S390" s="3"/>
      <c r="T390" s="3"/>
    </row>
    <row r="391" customFormat="false" ht="13.8" hidden="false" customHeight="false" outlineLevel="0" collapsed="false">
      <c r="A391" s="3" t="s">
        <v>414</v>
      </c>
      <c r="B391" s="3"/>
      <c r="C391" s="3" t="s">
        <v>22</v>
      </c>
      <c r="D391" s="3"/>
      <c r="E391" s="3" t="s">
        <v>22</v>
      </c>
      <c r="F391" s="3"/>
      <c r="G391" s="3"/>
      <c r="H391" s="3"/>
      <c r="I391" s="3" t="s">
        <v>19</v>
      </c>
      <c r="J391" s="3"/>
      <c r="K391" s="4" t="n">
        <f aca="false">COUNTIF($B391:$J391, "NORMAL")</f>
        <v>0</v>
      </c>
      <c r="L391" s="4" t="n">
        <f aca="false">COUNTIF($B391:$J391, "NON_SPECIFIC")</f>
        <v>1</v>
      </c>
      <c r="M391" s="4" t="n">
        <f aca="false">COUNTIF($B391:$J391, "EARLY")</f>
        <v>2</v>
      </c>
      <c r="N391" s="4" t="n">
        <f aca="false">COUNTIF($B391:$J391, "ACTIVE")</f>
        <v>0</v>
      </c>
      <c r="O391" s="4" t="n">
        <f aca="false">COUNTIF($B391:$J391, "LATE")</f>
        <v>0</v>
      </c>
      <c r="P391" s="4" t="n">
        <f aca="false">COUNTIF($B391:$J391, "UNGRADABLE_QUALITY")</f>
        <v>0</v>
      </c>
      <c r="Q391" s="4" t="n">
        <f aca="false">COUNTIF($B391:$J391, "UNGRADABLE_CONDITION")</f>
        <v>0</v>
      </c>
      <c r="R391" s="4" t="n">
        <f aca="false">SUM(K391:Q391)</f>
        <v>3</v>
      </c>
      <c r="S391" s="5"/>
      <c r="T391" s="3"/>
    </row>
    <row r="392" customFormat="false" ht="13.8" hidden="false" customHeight="false" outlineLevel="0" collapsed="false">
      <c r="A392" s="3" t="s">
        <v>415</v>
      </c>
      <c r="B392" s="3" t="s">
        <v>22</v>
      </c>
      <c r="C392" s="3"/>
      <c r="D392" s="3"/>
      <c r="E392" s="3" t="s">
        <v>22</v>
      </c>
      <c r="F392" s="3"/>
      <c r="G392" s="3" t="s">
        <v>22</v>
      </c>
      <c r="H392" s="3"/>
      <c r="I392" s="3" t="s">
        <v>22</v>
      </c>
      <c r="J392" s="3"/>
      <c r="K392" s="4" t="n">
        <f aca="false">COUNTIF($B392:$J392, "NORMAL")</f>
        <v>0</v>
      </c>
      <c r="L392" s="4" t="n">
        <f aca="false">COUNTIF($B392:$J392, "NON_SPECIFIC")</f>
        <v>0</v>
      </c>
      <c r="M392" s="4" t="n">
        <f aca="false">COUNTIF($B392:$J392, "EARLY")</f>
        <v>4</v>
      </c>
      <c r="N392" s="4" t="n">
        <f aca="false">COUNTIF($B392:$J392, "ACTIVE")</f>
        <v>0</v>
      </c>
      <c r="O392" s="4" t="n">
        <f aca="false">COUNTIF($B392:$J392, "LATE")</f>
        <v>0</v>
      </c>
      <c r="P392" s="4" t="n">
        <f aca="false">COUNTIF($B392:$J392, "UNGRADABLE_QUALITY")</f>
        <v>0</v>
      </c>
      <c r="Q392" s="4" t="n">
        <f aca="false">COUNTIF($B392:$J392, "UNGRADABLE_CONDITION")</f>
        <v>0</v>
      </c>
      <c r="R392" s="4" t="n">
        <f aca="false">SUM(K392:Q392)</f>
        <v>4</v>
      </c>
      <c r="S392" s="5"/>
      <c r="T392" s="3"/>
    </row>
    <row r="393" customFormat="false" ht="13.8" hidden="false" customHeight="false" outlineLevel="0" collapsed="false">
      <c r="A393" s="3" t="s">
        <v>416</v>
      </c>
      <c r="B393" s="3"/>
      <c r="C393" s="3" t="s">
        <v>24</v>
      </c>
      <c r="D393" s="3" t="s">
        <v>68</v>
      </c>
      <c r="E393" s="3"/>
      <c r="F393" s="3"/>
      <c r="G393" s="3"/>
      <c r="H393" s="3" t="s">
        <v>20</v>
      </c>
      <c r="I393" s="3"/>
      <c r="J393" s="3"/>
      <c r="K393" s="4" t="n">
        <f aca="false">COUNTIF($B393:$J393, "NORMAL")</f>
        <v>1</v>
      </c>
      <c r="L393" s="4" t="n">
        <f aca="false">COUNTIF($B393:$J393, "NON_SPECIFIC")</f>
        <v>0</v>
      </c>
      <c r="M393" s="4" t="n">
        <f aca="false">COUNTIF($B393:$J393, "EARLY")</f>
        <v>0</v>
      </c>
      <c r="N393" s="4" t="n">
        <f aca="false">COUNTIF($B393:$J393, "ACTIVE")</f>
        <v>0</v>
      </c>
      <c r="O393" s="4" t="n">
        <f aca="false">COUNTIF($B393:$J393, "LATE")</f>
        <v>0</v>
      </c>
      <c r="P393" s="4" t="n">
        <f aca="false">COUNTIF($B393:$J393, "UNGRADABLE_QUALITY")</f>
        <v>1</v>
      </c>
      <c r="Q393" s="4" t="n">
        <f aca="false">COUNTIF($B393:$J393, "UNGRADABLE_CONDITION")</f>
        <v>1</v>
      </c>
      <c r="R393" s="4" t="n">
        <f aca="false">SUM(K393:Q393)</f>
        <v>3</v>
      </c>
      <c r="S393" s="3"/>
      <c r="T393" s="3"/>
    </row>
    <row r="394" customFormat="false" ht="13.8" hidden="false" customHeight="false" outlineLevel="0" collapsed="false">
      <c r="A394" s="3" t="s">
        <v>417</v>
      </c>
      <c r="B394" s="3"/>
      <c r="C394" s="3" t="s">
        <v>22</v>
      </c>
      <c r="D394" s="3" t="s">
        <v>22</v>
      </c>
      <c r="E394" s="3" t="s">
        <v>22</v>
      </c>
      <c r="F394" s="3"/>
      <c r="G394" s="3"/>
      <c r="H394" s="3"/>
      <c r="I394" s="3"/>
      <c r="J394" s="3"/>
      <c r="K394" s="4" t="n">
        <f aca="false">COUNTIF($B394:$J394, "NORMAL")</f>
        <v>0</v>
      </c>
      <c r="L394" s="4" t="n">
        <f aca="false">COUNTIF($B394:$J394, "NON_SPECIFIC")</f>
        <v>0</v>
      </c>
      <c r="M394" s="4" t="n">
        <f aca="false">COUNTIF($B394:$J394, "EARLY")</f>
        <v>3</v>
      </c>
      <c r="N394" s="4" t="n">
        <f aca="false">COUNTIF($B394:$J394, "ACTIVE")</f>
        <v>0</v>
      </c>
      <c r="O394" s="4" t="n">
        <f aca="false">COUNTIF($B394:$J394, "LATE")</f>
        <v>0</v>
      </c>
      <c r="P394" s="4" t="n">
        <f aca="false">COUNTIF($B394:$J394, "UNGRADABLE_QUALITY")</f>
        <v>0</v>
      </c>
      <c r="Q394" s="4" t="n">
        <f aca="false">COUNTIF($B394:$J394, "UNGRADABLE_CONDITION")</f>
        <v>0</v>
      </c>
      <c r="R394" s="4" t="n">
        <f aca="false">SUM(K394:Q394)</f>
        <v>3</v>
      </c>
      <c r="S394" s="3"/>
      <c r="T394" s="3"/>
    </row>
    <row r="395" customFormat="false" ht="13.8" hidden="false" customHeight="false" outlineLevel="0" collapsed="false">
      <c r="A395" s="3" t="s">
        <v>418</v>
      </c>
      <c r="B395" s="3" t="s">
        <v>19</v>
      </c>
      <c r="C395" s="3"/>
      <c r="D395" s="3"/>
      <c r="E395" s="3"/>
      <c r="F395" s="3"/>
      <c r="G395" s="3"/>
      <c r="H395" s="3" t="s">
        <v>19</v>
      </c>
      <c r="I395" s="3"/>
      <c r="J395" s="3" t="s">
        <v>22</v>
      </c>
      <c r="K395" s="4" t="n">
        <f aca="false">COUNTIF($B395:$J395, "NORMAL")</f>
        <v>0</v>
      </c>
      <c r="L395" s="4" t="n">
        <f aca="false">COUNTIF($B395:$J395, "NON_SPECIFIC")</f>
        <v>2</v>
      </c>
      <c r="M395" s="4" t="n">
        <f aca="false">COUNTIF($B395:$J395, "EARLY")</f>
        <v>1</v>
      </c>
      <c r="N395" s="4" t="n">
        <f aca="false">COUNTIF($B395:$J395, "ACTIVE")</f>
        <v>0</v>
      </c>
      <c r="O395" s="4" t="n">
        <f aca="false">COUNTIF($B395:$J395, "LATE")</f>
        <v>0</v>
      </c>
      <c r="P395" s="4" t="n">
        <f aca="false">COUNTIF($B395:$J395, "UNGRADABLE_QUALITY")</f>
        <v>0</v>
      </c>
      <c r="Q395" s="4" t="n">
        <f aca="false">COUNTIF($B395:$J395, "UNGRADABLE_CONDITION")</f>
        <v>0</v>
      </c>
      <c r="R395" s="4" t="n">
        <f aca="false">SUM(K395:Q395)</f>
        <v>3</v>
      </c>
      <c r="S395" s="3"/>
      <c r="T395" s="5"/>
    </row>
    <row r="396" customFormat="false" ht="13.8" hidden="false" customHeight="false" outlineLevel="0" collapsed="false">
      <c r="A396" s="3" t="s">
        <v>419</v>
      </c>
      <c r="B396" s="3" t="s">
        <v>20</v>
      </c>
      <c r="C396" s="3"/>
      <c r="D396" s="3"/>
      <c r="E396" s="3"/>
      <c r="F396" s="3"/>
      <c r="G396" s="3" t="s">
        <v>20</v>
      </c>
      <c r="H396" s="3" t="s">
        <v>19</v>
      </c>
      <c r="I396" s="3"/>
      <c r="J396" s="3"/>
      <c r="K396" s="4" t="n">
        <f aca="false">COUNTIF($B396:$J396, "NORMAL")</f>
        <v>2</v>
      </c>
      <c r="L396" s="4" t="n">
        <f aca="false">COUNTIF($B396:$J396, "NON_SPECIFIC")</f>
        <v>1</v>
      </c>
      <c r="M396" s="4" t="n">
        <f aca="false">COUNTIF($B396:$J396, "EARLY")</f>
        <v>0</v>
      </c>
      <c r="N396" s="4" t="n">
        <f aca="false">COUNTIF($B396:$J396, "ACTIVE")</f>
        <v>0</v>
      </c>
      <c r="O396" s="4" t="n">
        <f aca="false">COUNTIF($B396:$J396, "LATE")</f>
        <v>0</v>
      </c>
      <c r="P396" s="4" t="n">
        <f aca="false">COUNTIF($B396:$J396, "UNGRADABLE_QUALITY")</f>
        <v>0</v>
      </c>
      <c r="Q396" s="4" t="n">
        <f aca="false">COUNTIF($B396:$J396, "UNGRADABLE_CONDITION")</f>
        <v>0</v>
      </c>
      <c r="R396" s="4" t="n">
        <f aca="false">SUM(K396:Q396)</f>
        <v>3</v>
      </c>
      <c r="S396" s="3"/>
      <c r="T396" s="3"/>
    </row>
    <row r="397" customFormat="false" ht="13.8" hidden="false" customHeight="false" outlineLevel="0" collapsed="false">
      <c r="A397" s="3" t="s">
        <v>420</v>
      </c>
      <c r="B397" s="3" t="s">
        <v>20</v>
      </c>
      <c r="C397" s="3"/>
      <c r="D397" s="3"/>
      <c r="E397" s="3"/>
      <c r="F397" s="3" t="s">
        <v>19</v>
      </c>
      <c r="G397" s="3"/>
      <c r="H397" s="3"/>
      <c r="I397" s="3" t="s">
        <v>24</v>
      </c>
      <c r="J397" s="3"/>
      <c r="K397" s="4" t="n">
        <f aca="false">COUNTIF($B397:$J397, "NORMAL")</f>
        <v>1</v>
      </c>
      <c r="L397" s="4" t="n">
        <f aca="false">COUNTIF($B397:$J397, "NON_SPECIFIC")</f>
        <v>1</v>
      </c>
      <c r="M397" s="4" t="n">
        <f aca="false">COUNTIF($B397:$J397, "EARLY")</f>
        <v>0</v>
      </c>
      <c r="N397" s="4" t="n">
        <f aca="false">COUNTIF($B397:$J397, "ACTIVE")</f>
        <v>0</v>
      </c>
      <c r="O397" s="4" t="n">
        <f aca="false">COUNTIF($B397:$J397, "LATE")</f>
        <v>0</v>
      </c>
      <c r="P397" s="4" t="n">
        <f aca="false">COUNTIF($B397:$J397, "UNGRADABLE_QUALITY")</f>
        <v>1</v>
      </c>
      <c r="Q397" s="4" t="n">
        <f aca="false">COUNTIF($B397:$J397, "UNGRADABLE_CONDITION")</f>
        <v>0</v>
      </c>
      <c r="R397" s="4" t="n">
        <f aca="false">SUM(K397:Q397)</f>
        <v>3</v>
      </c>
      <c r="S397" s="5"/>
      <c r="T397" s="3"/>
    </row>
    <row r="398" customFormat="false" ht="13.8" hidden="false" customHeight="false" outlineLevel="0" collapsed="false">
      <c r="A398" s="3" t="s">
        <v>421</v>
      </c>
      <c r="B398" s="3" t="s">
        <v>20</v>
      </c>
      <c r="C398" s="3" t="s">
        <v>20</v>
      </c>
      <c r="D398" s="3" t="s">
        <v>20</v>
      </c>
      <c r="E398" s="3"/>
      <c r="F398" s="3"/>
      <c r="G398" s="3"/>
      <c r="H398" s="3"/>
      <c r="I398" s="3"/>
      <c r="J398" s="3"/>
      <c r="K398" s="4" t="n">
        <f aca="false">COUNTIF($B398:$J398, "NORMAL")</f>
        <v>3</v>
      </c>
      <c r="L398" s="4" t="n">
        <f aca="false">COUNTIF($B398:$J398, "NON_SPECIFIC")</f>
        <v>0</v>
      </c>
      <c r="M398" s="4" t="n">
        <f aca="false">COUNTIF($B398:$J398, "EARLY")</f>
        <v>0</v>
      </c>
      <c r="N398" s="4" t="n">
        <f aca="false">COUNTIF($B398:$J398, "ACTIVE")</f>
        <v>0</v>
      </c>
      <c r="O398" s="4" t="n">
        <f aca="false">COUNTIF($B398:$J398, "LATE")</f>
        <v>0</v>
      </c>
      <c r="P398" s="4" t="n">
        <f aca="false">COUNTIF($B398:$J398, "UNGRADABLE_QUALITY")</f>
        <v>0</v>
      </c>
      <c r="Q398" s="4" t="n">
        <f aca="false">COUNTIF($B398:$J398, "UNGRADABLE_CONDITION")</f>
        <v>0</v>
      </c>
      <c r="R398" s="4" t="n">
        <f aca="false">SUM(K398:Q398)</f>
        <v>3</v>
      </c>
      <c r="S398" s="3"/>
      <c r="T398" s="3"/>
    </row>
    <row r="399" customFormat="false" ht="13.8" hidden="false" customHeight="false" outlineLevel="0" collapsed="false">
      <c r="A399" s="3" t="s">
        <v>422</v>
      </c>
      <c r="B399" s="3"/>
      <c r="C399" s="3"/>
      <c r="D399" s="3" t="s">
        <v>20</v>
      </c>
      <c r="E399" s="3"/>
      <c r="F399" s="3" t="s">
        <v>20</v>
      </c>
      <c r="G399" s="3"/>
      <c r="H399" s="3"/>
      <c r="I399" s="3" t="s">
        <v>19</v>
      </c>
      <c r="J399" s="3"/>
      <c r="K399" s="4" t="n">
        <f aca="false">COUNTIF($B399:$J399, "NORMAL")</f>
        <v>2</v>
      </c>
      <c r="L399" s="4" t="n">
        <f aca="false">COUNTIF($B399:$J399, "NON_SPECIFIC")</f>
        <v>1</v>
      </c>
      <c r="M399" s="4" t="n">
        <f aca="false">COUNTIF($B399:$J399, "EARLY")</f>
        <v>0</v>
      </c>
      <c r="N399" s="4" t="n">
        <f aca="false">COUNTIF($B399:$J399, "ACTIVE")</f>
        <v>0</v>
      </c>
      <c r="O399" s="4" t="n">
        <f aca="false">COUNTIF($B399:$J399, "LATE")</f>
        <v>0</v>
      </c>
      <c r="P399" s="4" t="n">
        <f aca="false">COUNTIF($B399:$J399, "UNGRADABLE_QUALITY")</f>
        <v>0</v>
      </c>
      <c r="Q399" s="4" t="n">
        <f aca="false">COUNTIF($B399:$J399, "UNGRADABLE_CONDITION")</f>
        <v>0</v>
      </c>
      <c r="R399" s="4" t="n">
        <f aca="false">SUM(K399:Q399)</f>
        <v>3</v>
      </c>
      <c r="S399" s="5"/>
      <c r="T399" s="3"/>
    </row>
    <row r="400" customFormat="false" ht="13.8" hidden="false" customHeight="false" outlineLevel="0" collapsed="false">
      <c r="A400" s="3" t="s">
        <v>423</v>
      </c>
      <c r="B400" s="3"/>
      <c r="C400" s="3" t="s">
        <v>34</v>
      </c>
      <c r="D400" s="3"/>
      <c r="E400" s="3" t="s">
        <v>34</v>
      </c>
      <c r="F400" s="3"/>
      <c r="G400" s="3"/>
      <c r="H400" s="3"/>
      <c r="I400" s="3" t="s">
        <v>34</v>
      </c>
      <c r="J400" s="3"/>
      <c r="K400" s="4" t="n">
        <f aca="false">COUNTIF($B400:$J400, "NORMAL")</f>
        <v>0</v>
      </c>
      <c r="L400" s="4" t="n">
        <f aca="false">COUNTIF($B400:$J400, "NON_SPECIFIC")</f>
        <v>0</v>
      </c>
      <c r="M400" s="4" t="n">
        <f aca="false">COUNTIF($B400:$J400, "EARLY")</f>
        <v>0</v>
      </c>
      <c r="N400" s="4" t="n">
        <f aca="false">COUNTIF($B400:$J400, "ACTIVE")</f>
        <v>3</v>
      </c>
      <c r="O400" s="4" t="n">
        <f aca="false">COUNTIF($B400:$J400, "LATE")</f>
        <v>0</v>
      </c>
      <c r="P400" s="4" t="n">
        <f aca="false">COUNTIF($B400:$J400, "UNGRADABLE_QUALITY")</f>
        <v>0</v>
      </c>
      <c r="Q400" s="4" t="n">
        <f aca="false">COUNTIF($B400:$J400, "UNGRADABLE_CONDITION")</f>
        <v>0</v>
      </c>
      <c r="R400" s="4" t="n">
        <f aca="false">SUM(K400:Q400)</f>
        <v>3</v>
      </c>
      <c r="S400" s="5"/>
      <c r="T400" s="3"/>
    </row>
    <row r="401" customFormat="false" ht="13.8" hidden="false" customHeight="false" outlineLevel="0" collapsed="false">
      <c r="A401" s="3" t="s">
        <v>424</v>
      </c>
      <c r="B401" s="3"/>
      <c r="C401" s="3" t="s">
        <v>20</v>
      </c>
      <c r="D401" s="3"/>
      <c r="E401" s="3" t="s">
        <v>20</v>
      </c>
      <c r="F401" s="3"/>
      <c r="G401" s="3" t="s">
        <v>20</v>
      </c>
      <c r="H401" s="3"/>
      <c r="I401" s="3"/>
      <c r="J401" s="3"/>
      <c r="K401" s="4" t="n">
        <f aca="false">COUNTIF($B401:$J401, "NORMAL")</f>
        <v>3</v>
      </c>
      <c r="L401" s="4" t="n">
        <f aca="false">COUNTIF($B401:$J401, "NON_SPECIFIC")</f>
        <v>0</v>
      </c>
      <c r="M401" s="4" t="n">
        <f aca="false">COUNTIF($B401:$J401, "EARLY")</f>
        <v>0</v>
      </c>
      <c r="N401" s="4" t="n">
        <f aca="false">COUNTIF($B401:$J401, "ACTIVE")</f>
        <v>0</v>
      </c>
      <c r="O401" s="4" t="n">
        <f aca="false">COUNTIF($B401:$J401, "LATE")</f>
        <v>0</v>
      </c>
      <c r="P401" s="4" t="n">
        <f aca="false">COUNTIF($B401:$J401, "UNGRADABLE_QUALITY")</f>
        <v>0</v>
      </c>
      <c r="Q401" s="4" t="n">
        <f aca="false">COUNTIF($B401:$J401, "UNGRADABLE_CONDITION")</f>
        <v>0</v>
      </c>
      <c r="R401" s="4" t="n">
        <f aca="false">SUM(K401:Q401)</f>
        <v>3</v>
      </c>
      <c r="S401" s="3"/>
      <c r="T401" s="3"/>
    </row>
    <row r="402" customFormat="false" ht="13.8" hidden="false" customHeight="false" outlineLevel="0" collapsed="false">
      <c r="A402" s="3" t="s">
        <v>425</v>
      </c>
      <c r="B402" s="3"/>
      <c r="C402" s="3"/>
      <c r="D402" s="3"/>
      <c r="E402" s="3"/>
      <c r="F402" s="3"/>
      <c r="G402" s="3" t="s">
        <v>20</v>
      </c>
      <c r="H402" s="3" t="s">
        <v>20</v>
      </c>
      <c r="I402" s="3" t="s">
        <v>28</v>
      </c>
      <c r="J402" s="3"/>
      <c r="K402" s="4" t="n">
        <f aca="false">COUNTIF($B402:$J402, "NORMAL")</f>
        <v>2</v>
      </c>
      <c r="L402" s="4" t="n">
        <f aca="false">COUNTIF($B402:$J402, "NON_SPECIFIC")</f>
        <v>0</v>
      </c>
      <c r="M402" s="4" t="n">
        <f aca="false">COUNTIF($B402:$J402, "EARLY")</f>
        <v>0</v>
      </c>
      <c r="N402" s="4" t="n">
        <f aca="false">COUNTIF($B402:$J402, "ACTIVE")</f>
        <v>0</v>
      </c>
      <c r="O402" s="4" t="n">
        <f aca="false">COUNTIF($B402:$J402, "LATE")</f>
        <v>1</v>
      </c>
      <c r="P402" s="4" t="n">
        <f aca="false">COUNTIF($B402:$J402, "UNGRADABLE_QUALITY")</f>
        <v>0</v>
      </c>
      <c r="Q402" s="4" t="n">
        <f aca="false">COUNTIF($B402:$J402, "UNGRADABLE_CONDITION")</f>
        <v>0</v>
      </c>
      <c r="R402" s="4" t="n">
        <f aca="false">SUM(K402:Q402)</f>
        <v>3</v>
      </c>
      <c r="S402" s="5"/>
      <c r="T402" s="3"/>
    </row>
    <row r="403" customFormat="false" ht="13.8" hidden="false" customHeight="false" outlineLevel="0" collapsed="false">
      <c r="A403" s="3" t="s">
        <v>426</v>
      </c>
      <c r="B403" s="3"/>
      <c r="C403" s="3" t="s">
        <v>20</v>
      </c>
      <c r="D403" s="3"/>
      <c r="E403" s="3"/>
      <c r="F403" s="3" t="s">
        <v>19</v>
      </c>
      <c r="G403" s="3"/>
      <c r="H403" s="3"/>
      <c r="I403" s="3" t="s">
        <v>19</v>
      </c>
      <c r="J403" s="3"/>
      <c r="K403" s="4" t="n">
        <f aca="false">COUNTIF($B403:$J403, "NORMAL")</f>
        <v>1</v>
      </c>
      <c r="L403" s="4" t="n">
        <f aca="false">COUNTIF($B403:$J403, "NON_SPECIFIC")</f>
        <v>2</v>
      </c>
      <c r="M403" s="4" t="n">
        <f aca="false">COUNTIF($B403:$J403, "EARLY")</f>
        <v>0</v>
      </c>
      <c r="N403" s="4" t="n">
        <f aca="false">COUNTIF($B403:$J403, "ACTIVE")</f>
        <v>0</v>
      </c>
      <c r="O403" s="4" t="n">
        <f aca="false">COUNTIF($B403:$J403, "LATE")</f>
        <v>0</v>
      </c>
      <c r="P403" s="4" t="n">
        <f aca="false">COUNTIF($B403:$J403, "UNGRADABLE_QUALITY")</f>
        <v>0</v>
      </c>
      <c r="Q403" s="4" t="n">
        <f aca="false">COUNTIF($B403:$J403, "UNGRADABLE_CONDITION")</f>
        <v>0</v>
      </c>
      <c r="R403" s="4" t="n">
        <f aca="false">SUM(K403:Q403)</f>
        <v>3</v>
      </c>
      <c r="S403" s="5"/>
      <c r="T403" s="3"/>
    </row>
    <row r="404" customFormat="false" ht="13.8" hidden="false" customHeight="false" outlineLevel="0" collapsed="false">
      <c r="A404" s="3" t="s">
        <v>427</v>
      </c>
      <c r="B404" s="3" t="s">
        <v>20</v>
      </c>
      <c r="C404" s="3" t="s">
        <v>20</v>
      </c>
      <c r="D404" s="3"/>
      <c r="E404" s="3"/>
      <c r="F404" s="3"/>
      <c r="G404" s="3" t="s">
        <v>20</v>
      </c>
      <c r="H404" s="3"/>
      <c r="I404" s="3"/>
      <c r="J404" s="3"/>
      <c r="K404" s="4" t="n">
        <f aca="false">COUNTIF($B404:$J404, "NORMAL")</f>
        <v>3</v>
      </c>
      <c r="L404" s="4" t="n">
        <f aca="false">COUNTIF($B404:$J404, "NON_SPECIFIC")</f>
        <v>0</v>
      </c>
      <c r="M404" s="4" t="n">
        <f aca="false">COUNTIF($B404:$J404, "EARLY")</f>
        <v>0</v>
      </c>
      <c r="N404" s="4" t="n">
        <f aca="false">COUNTIF($B404:$J404, "ACTIVE")</f>
        <v>0</v>
      </c>
      <c r="O404" s="4" t="n">
        <f aca="false">COUNTIF($B404:$J404, "LATE")</f>
        <v>0</v>
      </c>
      <c r="P404" s="4" t="n">
        <f aca="false">COUNTIF($B404:$J404, "UNGRADABLE_QUALITY")</f>
        <v>0</v>
      </c>
      <c r="Q404" s="4" t="n">
        <f aca="false">COUNTIF($B404:$J404, "UNGRADABLE_CONDITION")</f>
        <v>0</v>
      </c>
      <c r="R404" s="4" t="n">
        <f aca="false">SUM(K404:Q404)</f>
        <v>3</v>
      </c>
      <c r="S404" s="3"/>
      <c r="T404" s="3"/>
    </row>
    <row r="405" customFormat="false" ht="13.8" hidden="false" customHeight="false" outlineLevel="0" collapsed="false">
      <c r="A405" s="3" t="s">
        <v>428</v>
      </c>
      <c r="B405" s="3"/>
      <c r="C405" s="3"/>
      <c r="D405" s="3" t="s">
        <v>20</v>
      </c>
      <c r="E405" s="3"/>
      <c r="F405" s="3"/>
      <c r="G405" s="3"/>
      <c r="H405" s="3" t="s">
        <v>20</v>
      </c>
      <c r="I405" s="3"/>
      <c r="J405" s="3" t="s">
        <v>20</v>
      </c>
      <c r="K405" s="4" t="n">
        <f aca="false">COUNTIF($B405:$J405, "NORMAL")</f>
        <v>3</v>
      </c>
      <c r="L405" s="4" t="n">
        <f aca="false">COUNTIF($B405:$J405, "NON_SPECIFIC")</f>
        <v>0</v>
      </c>
      <c r="M405" s="4" t="n">
        <f aca="false">COUNTIF($B405:$J405, "EARLY")</f>
        <v>0</v>
      </c>
      <c r="N405" s="4" t="n">
        <f aca="false">COUNTIF($B405:$J405, "ACTIVE")</f>
        <v>0</v>
      </c>
      <c r="O405" s="4" t="n">
        <f aca="false">COUNTIF($B405:$J405, "LATE")</f>
        <v>0</v>
      </c>
      <c r="P405" s="4" t="n">
        <f aca="false">COUNTIF($B405:$J405, "UNGRADABLE_QUALITY")</f>
        <v>0</v>
      </c>
      <c r="Q405" s="4" t="n">
        <f aca="false">COUNTIF($B405:$J405, "UNGRADABLE_CONDITION")</f>
        <v>0</v>
      </c>
      <c r="R405" s="4" t="n">
        <f aca="false">SUM(K405:Q405)</f>
        <v>3</v>
      </c>
      <c r="S405" s="3"/>
      <c r="T405" s="5"/>
    </row>
    <row r="406" customFormat="false" ht="13.8" hidden="false" customHeight="false" outlineLevel="0" collapsed="false">
      <c r="A406" s="3" t="s">
        <v>429</v>
      </c>
      <c r="B406" s="3" t="s">
        <v>20</v>
      </c>
      <c r="C406" s="3"/>
      <c r="D406" s="3"/>
      <c r="E406" s="3" t="s">
        <v>20</v>
      </c>
      <c r="F406" s="3"/>
      <c r="G406" s="3" t="s">
        <v>20</v>
      </c>
      <c r="H406" s="3"/>
      <c r="I406" s="3"/>
      <c r="J406" s="3"/>
      <c r="K406" s="4" t="n">
        <f aca="false">COUNTIF($B406:$J406, "NORMAL")</f>
        <v>3</v>
      </c>
      <c r="L406" s="4" t="n">
        <f aca="false">COUNTIF($B406:$J406, "NON_SPECIFIC")</f>
        <v>0</v>
      </c>
      <c r="M406" s="4" t="n">
        <f aca="false">COUNTIF($B406:$J406, "EARLY")</f>
        <v>0</v>
      </c>
      <c r="N406" s="4" t="n">
        <f aca="false">COUNTIF($B406:$J406, "ACTIVE")</f>
        <v>0</v>
      </c>
      <c r="O406" s="4" t="n">
        <f aca="false">COUNTIF($B406:$J406, "LATE")</f>
        <v>0</v>
      </c>
      <c r="P406" s="4" t="n">
        <f aca="false">COUNTIF($B406:$J406, "UNGRADABLE_QUALITY")</f>
        <v>0</v>
      </c>
      <c r="Q406" s="4" t="n">
        <f aca="false">COUNTIF($B406:$J406, "UNGRADABLE_CONDITION")</f>
        <v>0</v>
      </c>
      <c r="R406" s="4" t="n">
        <f aca="false">SUM(K406:Q406)</f>
        <v>3</v>
      </c>
      <c r="S406" s="3"/>
      <c r="T406" s="3"/>
    </row>
    <row r="407" customFormat="false" ht="13.8" hidden="false" customHeight="false" outlineLevel="0" collapsed="false">
      <c r="A407" s="3" t="s">
        <v>430</v>
      </c>
      <c r="B407" s="3" t="s">
        <v>34</v>
      </c>
      <c r="C407" s="3"/>
      <c r="D407" s="3"/>
      <c r="E407" s="3" t="s">
        <v>34</v>
      </c>
      <c r="F407" s="3"/>
      <c r="G407" s="3"/>
      <c r="H407" s="3"/>
      <c r="I407" s="3" t="s">
        <v>34</v>
      </c>
      <c r="J407" s="3"/>
      <c r="K407" s="4" t="n">
        <f aca="false">COUNTIF($B407:$J407, "NORMAL")</f>
        <v>0</v>
      </c>
      <c r="L407" s="4" t="n">
        <f aca="false">COUNTIF($B407:$J407, "NON_SPECIFIC")</f>
        <v>0</v>
      </c>
      <c r="M407" s="4" t="n">
        <f aca="false">COUNTIF($B407:$J407, "EARLY")</f>
        <v>0</v>
      </c>
      <c r="N407" s="4" t="n">
        <f aca="false">COUNTIF($B407:$J407, "ACTIVE")</f>
        <v>3</v>
      </c>
      <c r="O407" s="4" t="n">
        <f aca="false">COUNTIF($B407:$J407, "LATE")</f>
        <v>0</v>
      </c>
      <c r="P407" s="4" t="n">
        <f aca="false">COUNTIF($B407:$J407, "UNGRADABLE_QUALITY")</f>
        <v>0</v>
      </c>
      <c r="Q407" s="4" t="n">
        <f aca="false">COUNTIF($B407:$J407, "UNGRADABLE_CONDITION")</f>
        <v>0</v>
      </c>
      <c r="R407" s="4" t="n">
        <f aca="false">SUM(K407:Q407)</f>
        <v>3</v>
      </c>
      <c r="S407" s="5"/>
      <c r="T407" s="3"/>
    </row>
    <row r="408" customFormat="false" ht="13.8" hidden="false" customHeight="false" outlineLevel="0" collapsed="false">
      <c r="A408" s="3" t="s">
        <v>431</v>
      </c>
      <c r="B408" s="3"/>
      <c r="C408" s="3" t="s">
        <v>68</v>
      </c>
      <c r="D408" s="3" t="s">
        <v>24</v>
      </c>
      <c r="E408" s="3"/>
      <c r="F408" s="3"/>
      <c r="G408" s="3"/>
      <c r="H408" s="3"/>
      <c r="I408" s="3"/>
      <c r="J408" s="3" t="s">
        <v>34</v>
      </c>
      <c r="K408" s="4" t="n">
        <f aca="false">COUNTIF($B408:$J408, "NORMAL")</f>
        <v>0</v>
      </c>
      <c r="L408" s="4" t="n">
        <f aca="false">COUNTIF($B408:$J408, "NON_SPECIFIC")</f>
        <v>0</v>
      </c>
      <c r="M408" s="4" t="n">
        <f aca="false">COUNTIF($B408:$J408, "EARLY")</f>
        <v>0</v>
      </c>
      <c r="N408" s="4" t="n">
        <f aca="false">COUNTIF($B408:$J408, "ACTIVE")</f>
        <v>1</v>
      </c>
      <c r="O408" s="4" t="n">
        <f aca="false">COUNTIF($B408:$J408, "LATE")</f>
        <v>0</v>
      </c>
      <c r="P408" s="4" t="n">
        <f aca="false">COUNTIF($B408:$J408, "UNGRADABLE_QUALITY")</f>
        <v>1</v>
      </c>
      <c r="Q408" s="4" t="n">
        <f aca="false">COUNTIF($B408:$J408, "UNGRADABLE_CONDITION")</f>
        <v>1</v>
      </c>
      <c r="R408" s="4" t="n">
        <f aca="false">SUM(K408:Q408)</f>
        <v>3</v>
      </c>
      <c r="S408" s="3"/>
      <c r="T408" s="5"/>
    </row>
    <row r="409" customFormat="false" ht="13.8" hidden="false" customHeight="false" outlineLevel="0" collapsed="false">
      <c r="A409" s="3" t="s">
        <v>432</v>
      </c>
      <c r="B409" s="3" t="s">
        <v>22</v>
      </c>
      <c r="C409" s="3"/>
      <c r="D409" s="3"/>
      <c r="E409" s="3"/>
      <c r="F409" s="3" t="s">
        <v>19</v>
      </c>
      <c r="G409" s="3"/>
      <c r="H409" s="3" t="s">
        <v>19</v>
      </c>
      <c r="I409" s="3"/>
      <c r="J409" s="3"/>
      <c r="K409" s="4" t="n">
        <f aca="false">COUNTIF($B409:$J409, "NORMAL")</f>
        <v>0</v>
      </c>
      <c r="L409" s="4" t="n">
        <f aca="false">COUNTIF($B409:$J409, "NON_SPECIFIC")</f>
        <v>2</v>
      </c>
      <c r="M409" s="4" t="n">
        <f aca="false">COUNTIF($B409:$J409, "EARLY")</f>
        <v>1</v>
      </c>
      <c r="N409" s="4" t="n">
        <f aca="false">COUNTIF($B409:$J409, "ACTIVE")</f>
        <v>0</v>
      </c>
      <c r="O409" s="4" t="n">
        <f aca="false">COUNTIF($B409:$J409, "LATE")</f>
        <v>0</v>
      </c>
      <c r="P409" s="4" t="n">
        <f aca="false">COUNTIF($B409:$J409, "UNGRADABLE_QUALITY")</f>
        <v>0</v>
      </c>
      <c r="Q409" s="4" t="n">
        <f aca="false">COUNTIF($B409:$J409, "UNGRADABLE_CONDITION")</f>
        <v>0</v>
      </c>
      <c r="R409" s="4" t="n">
        <f aca="false">SUM(K409:Q409)</f>
        <v>3</v>
      </c>
      <c r="S409" s="3"/>
      <c r="T409" s="3"/>
    </row>
    <row r="410" customFormat="false" ht="13.8" hidden="false" customHeight="false" outlineLevel="0" collapsed="false">
      <c r="A410" s="3" t="s">
        <v>433</v>
      </c>
      <c r="B410" s="3" t="s">
        <v>19</v>
      </c>
      <c r="C410" s="3" t="s">
        <v>20</v>
      </c>
      <c r="D410" s="3" t="s">
        <v>24</v>
      </c>
      <c r="E410" s="3"/>
      <c r="F410" s="3"/>
      <c r="G410" s="3"/>
      <c r="H410" s="3"/>
      <c r="I410" s="3"/>
      <c r="J410" s="3"/>
      <c r="K410" s="4" t="n">
        <f aca="false">COUNTIF($B410:$J410, "NORMAL")</f>
        <v>1</v>
      </c>
      <c r="L410" s="4" t="n">
        <f aca="false">COUNTIF($B410:$J410, "NON_SPECIFIC")</f>
        <v>1</v>
      </c>
      <c r="M410" s="4" t="n">
        <f aca="false">COUNTIF($B410:$J410, "EARLY")</f>
        <v>0</v>
      </c>
      <c r="N410" s="4" t="n">
        <f aca="false">COUNTIF($B410:$J410, "ACTIVE")</f>
        <v>0</v>
      </c>
      <c r="O410" s="4" t="n">
        <f aca="false">COUNTIF($B410:$J410, "LATE")</f>
        <v>0</v>
      </c>
      <c r="P410" s="4" t="n">
        <f aca="false">COUNTIF($B410:$J410, "UNGRADABLE_QUALITY")</f>
        <v>1</v>
      </c>
      <c r="Q410" s="4" t="n">
        <f aca="false">COUNTIF($B410:$J410, "UNGRADABLE_CONDITION")</f>
        <v>0</v>
      </c>
      <c r="R410" s="4" t="n">
        <f aca="false">SUM(K410:Q410)</f>
        <v>3</v>
      </c>
      <c r="S410" s="3"/>
      <c r="T410" s="3"/>
    </row>
    <row r="411" customFormat="false" ht="13.8" hidden="false" customHeight="false" outlineLevel="0" collapsed="false">
      <c r="A411" s="3" t="s">
        <v>434</v>
      </c>
      <c r="B411" s="3" t="s">
        <v>34</v>
      </c>
      <c r="C411" s="3" t="s">
        <v>34</v>
      </c>
      <c r="D411" s="3"/>
      <c r="E411" s="3"/>
      <c r="F411" s="3"/>
      <c r="G411" s="3"/>
      <c r="H411" s="3"/>
      <c r="I411" s="3"/>
      <c r="J411" s="3" t="s">
        <v>34</v>
      </c>
      <c r="K411" s="4" t="n">
        <f aca="false">COUNTIF($B411:$J411, "NORMAL")</f>
        <v>0</v>
      </c>
      <c r="L411" s="4" t="n">
        <f aca="false">COUNTIF($B411:$J411, "NON_SPECIFIC")</f>
        <v>0</v>
      </c>
      <c r="M411" s="4" t="n">
        <f aca="false">COUNTIF($B411:$J411, "EARLY")</f>
        <v>0</v>
      </c>
      <c r="N411" s="4" t="n">
        <f aca="false">COUNTIF($B411:$J411, "ACTIVE")</f>
        <v>3</v>
      </c>
      <c r="O411" s="4" t="n">
        <f aca="false">COUNTIF($B411:$J411, "LATE")</f>
        <v>0</v>
      </c>
      <c r="P411" s="4" t="n">
        <f aca="false">COUNTIF($B411:$J411, "UNGRADABLE_QUALITY")</f>
        <v>0</v>
      </c>
      <c r="Q411" s="4" t="n">
        <f aca="false">COUNTIF($B411:$J411, "UNGRADABLE_CONDITION")</f>
        <v>0</v>
      </c>
      <c r="R411" s="4" t="n">
        <f aca="false">SUM(K411:Q411)</f>
        <v>3</v>
      </c>
      <c r="S411" s="3"/>
      <c r="T411" s="5"/>
    </row>
    <row r="412" customFormat="false" ht="13.8" hidden="false" customHeight="false" outlineLevel="0" collapsed="false">
      <c r="A412" s="3" t="s">
        <v>435</v>
      </c>
      <c r="B412" s="3"/>
      <c r="C412" s="3"/>
      <c r="D412" s="3" t="s">
        <v>22</v>
      </c>
      <c r="E412" s="3"/>
      <c r="F412" s="3" t="s">
        <v>24</v>
      </c>
      <c r="G412" s="3" t="s">
        <v>19</v>
      </c>
      <c r="H412" s="3"/>
      <c r="I412" s="3"/>
      <c r="J412" s="3"/>
      <c r="K412" s="4" t="n">
        <f aca="false">COUNTIF($B412:$J412, "NORMAL")</f>
        <v>0</v>
      </c>
      <c r="L412" s="4" t="n">
        <f aca="false">COUNTIF($B412:$J412, "NON_SPECIFIC")</f>
        <v>1</v>
      </c>
      <c r="M412" s="4" t="n">
        <f aca="false">COUNTIF($B412:$J412, "EARLY")</f>
        <v>1</v>
      </c>
      <c r="N412" s="4" t="n">
        <f aca="false">COUNTIF($B412:$J412, "ACTIVE")</f>
        <v>0</v>
      </c>
      <c r="O412" s="4" t="n">
        <f aca="false">COUNTIF($B412:$J412, "LATE")</f>
        <v>0</v>
      </c>
      <c r="P412" s="4" t="n">
        <f aca="false">COUNTIF($B412:$J412, "UNGRADABLE_QUALITY")</f>
        <v>1</v>
      </c>
      <c r="Q412" s="4" t="n">
        <f aca="false">COUNTIF($B412:$J412, "UNGRADABLE_CONDITION")</f>
        <v>0</v>
      </c>
      <c r="R412" s="4" t="n">
        <f aca="false">SUM(K412:Q412)</f>
        <v>3</v>
      </c>
      <c r="S412" s="3"/>
      <c r="T412" s="3"/>
    </row>
    <row r="413" customFormat="false" ht="13.8" hidden="false" customHeight="false" outlineLevel="0" collapsed="false">
      <c r="A413" s="3" t="s">
        <v>436</v>
      </c>
      <c r="B413" s="3"/>
      <c r="C413" s="3" t="s">
        <v>19</v>
      </c>
      <c r="D413" s="3" t="s">
        <v>24</v>
      </c>
      <c r="E413" s="3"/>
      <c r="F413" s="3"/>
      <c r="G413" s="3"/>
      <c r="H413" s="3" t="s">
        <v>20</v>
      </c>
      <c r="I413" s="3"/>
      <c r="J413" s="3"/>
      <c r="K413" s="4" t="n">
        <f aca="false">COUNTIF($B413:$J413, "NORMAL")</f>
        <v>1</v>
      </c>
      <c r="L413" s="4" t="n">
        <f aca="false">COUNTIF($B413:$J413, "NON_SPECIFIC")</f>
        <v>1</v>
      </c>
      <c r="M413" s="4" t="n">
        <f aca="false">COUNTIF($B413:$J413, "EARLY")</f>
        <v>0</v>
      </c>
      <c r="N413" s="4" t="n">
        <f aca="false">COUNTIF($B413:$J413, "ACTIVE")</f>
        <v>0</v>
      </c>
      <c r="O413" s="4" t="n">
        <f aca="false">COUNTIF($B413:$J413, "LATE")</f>
        <v>0</v>
      </c>
      <c r="P413" s="4" t="n">
        <f aca="false">COUNTIF($B413:$J413, "UNGRADABLE_QUALITY")</f>
        <v>1</v>
      </c>
      <c r="Q413" s="4" t="n">
        <f aca="false">COUNTIF($B413:$J413, "UNGRADABLE_CONDITION")</f>
        <v>0</v>
      </c>
      <c r="R413" s="4" t="n">
        <f aca="false">SUM(K413:Q413)</f>
        <v>3</v>
      </c>
      <c r="S413" s="3"/>
      <c r="T413" s="3"/>
    </row>
    <row r="414" customFormat="false" ht="13.8" hidden="false" customHeight="false" outlineLevel="0" collapsed="false">
      <c r="A414" s="3" t="s">
        <v>437</v>
      </c>
      <c r="B414" s="3" t="s">
        <v>20</v>
      </c>
      <c r="C414" s="3"/>
      <c r="D414" s="3"/>
      <c r="E414" s="3"/>
      <c r="F414" s="3"/>
      <c r="G414" s="3"/>
      <c r="H414" s="3"/>
      <c r="I414" s="3" t="s">
        <v>20</v>
      </c>
      <c r="J414" s="3" t="s">
        <v>20</v>
      </c>
      <c r="K414" s="4" t="n">
        <f aca="false">COUNTIF($B414:$J414, "NORMAL")</f>
        <v>3</v>
      </c>
      <c r="L414" s="4" t="n">
        <f aca="false">COUNTIF($B414:$J414, "NON_SPECIFIC")</f>
        <v>0</v>
      </c>
      <c r="M414" s="4" t="n">
        <f aca="false">COUNTIF($B414:$J414, "EARLY")</f>
        <v>0</v>
      </c>
      <c r="N414" s="4" t="n">
        <f aca="false">COUNTIF($B414:$J414, "ACTIVE")</f>
        <v>0</v>
      </c>
      <c r="O414" s="4" t="n">
        <f aca="false">COUNTIF($B414:$J414, "LATE")</f>
        <v>0</v>
      </c>
      <c r="P414" s="4" t="n">
        <f aca="false">COUNTIF($B414:$J414, "UNGRADABLE_QUALITY")</f>
        <v>0</v>
      </c>
      <c r="Q414" s="4" t="n">
        <f aca="false">COUNTIF($B414:$J414, "UNGRADABLE_CONDITION")</f>
        <v>0</v>
      </c>
      <c r="R414" s="4" t="n">
        <f aca="false">SUM(K414:Q414)</f>
        <v>3</v>
      </c>
      <c r="S414" s="5"/>
      <c r="T414" s="5"/>
    </row>
    <row r="415" customFormat="false" ht="13.8" hidden="false" customHeight="false" outlineLevel="0" collapsed="false">
      <c r="A415" s="3" t="s">
        <v>438</v>
      </c>
      <c r="B415" s="3"/>
      <c r="C415" s="3" t="s">
        <v>19</v>
      </c>
      <c r="D415" s="3"/>
      <c r="E415" s="3" t="s">
        <v>20</v>
      </c>
      <c r="F415" s="3"/>
      <c r="G415" s="3"/>
      <c r="H415" s="3"/>
      <c r="I415" s="3"/>
      <c r="J415" s="3" t="s">
        <v>19</v>
      </c>
      <c r="K415" s="4" t="n">
        <f aca="false">COUNTIF($B415:$J415, "NORMAL")</f>
        <v>1</v>
      </c>
      <c r="L415" s="4" t="n">
        <f aca="false">COUNTIF($B415:$J415, "NON_SPECIFIC")</f>
        <v>2</v>
      </c>
      <c r="M415" s="4" t="n">
        <f aca="false">COUNTIF($B415:$J415, "EARLY")</f>
        <v>0</v>
      </c>
      <c r="N415" s="4" t="n">
        <f aca="false">COUNTIF($B415:$J415, "ACTIVE")</f>
        <v>0</v>
      </c>
      <c r="O415" s="4" t="n">
        <f aca="false">COUNTIF($B415:$J415, "LATE")</f>
        <v>0</v>
      </c>
      <c r="P415" s="4" t="n">
        <f aca="false">COUNTIF($B415:$J415, "UNGRADABLE_QUALITY")</f>
        <v>0</v>
      </c>
      <c r="Q415" s="4" t="n">
        <f aca="false">COUNTIF($B415:$J415, "UNGRADABLE_CONDITION")</f>
        <v>0</v>
      </c>
      <c r="R415" s="4" t="n">
        <f aca="false">SUM(K415:Q415)</f>
        <v>3</v>
      </c>
      <c r="S415" s="3"/>
      <c r="T415" s="5"/>
    </row>
    <row r="416" customFormat="false" ht="13.8" hidden="false" customHeight="false" outlineLevel="0" collapsed="false">
      <c r="A416" s="3" t="s">
        <v>439</v>
      </c>
      <c r="B416" s="3" t="s">
        <v>22</v>
      </c>
      <c r="C416" s="3"/>
      <c r="D416" s="3"/>
      <c r="E416" s="3" t="s">
        <v>22</v>
      </c>
      <c r="F416" s="3"/>
      <c r="G416" s="3"/>
      <c r="H416" s="3"/>
      <c r="I416" s="3" t="s">
        <v>28</v>
      </c>
      <c r="J416" s="3" t="s">
        <v>34</v>
      </c>
      <c r="K416" s="4" t="n">
        <f aca="false">COUNTIF($B416:$J416, "NORMAL")</f>
        <v>0</v>
      </c>
      <c r="L416" s="4" t="n">
        <f aca="false">COUNTIF($B416:$J416, "NON_SPECIFIC")</f>
        <v>0</v>
      </c>
      <c r="M416" s="4" t="n">
        <f aca="false">COUNTIF($B416:$J416, "EARLY")</f>
        <v>2</v>
      </c>
      <c r="N416" s="4" t="n">
        <f aca="false">COUNTIF($B416:$J416, "ACTIVE")</f>
        <v>1</v>
      </c>
      <c r="O416" s="4" t="n">
        <f aca="false">COUNTIF($B416:$J416, "LATE")</f>
        <v>1</v>
      </c>
      <c r="P416" s="4" t="n">
        <f aca="false">COUNTIF($B416:$J416, "UNGRADABLE_QUALITY")</f>
        <v>0</v>
      </c>
      <c r="Q416" s="4" t="n">
        <f aca="false">COUNTIF($B416:$J416, "UNGRADABLE_CONDITION")</f>
        <v>0</v>
      </c>
      <c r="R416" s="4" t="n">
        <f aca="false">SUM(K416:Q416)</f>
        <v>4</v>
      </c>
      <c r="S416" s="5"/>
      <c r="T416" s="5"/>
    </row>
    <row r="417" customFormat="false" ht="13.8" hidden="false" customHeight="false" outlineLevel="0" collapsed="false">
      <c r="A417" s="3" t="s">
        <v>440</v>
      </c>
      <c r="B417" s="3"/>
      <c r="C417" s="3"/>
      <c r="D417" s="3" t="s">
        <v>19</v>
      </c>
      <c r="E417" s="3"/>
      <c r="F417" s="3"/>
      <c r="G417" s="3"/>
      <c r="H417" s="3"/>
      <c r="I417" s="3" t="s">
        <v>19</v>
      </c>
      <c r="J417" s="3" t="s">
        <v>34</v>
      </c>
      <c r="K417" s="4" t="n">
        <f aca="false">COUNTIF($B417:$J417, "NORMAL")</f>
        <v>0</v>
      </c>
      <c r="L417" s="4" t="n">
        <f aca="false">COUNTIF($B417:$J417, "NON_SPECIFIC")</f>
        <v>2</v>
      </c>
      <c r="M417" s="4" t="n">
        <f aca="false">COUNTIF($B417:$J417, "EARLY")</f>
        <v>0</v>
      </c>
      <c r="N417" s="4" t="n">
        <f aca="false">COUNTIF($B417:$J417, "ACTIVE")</f>
        <v>1</v>
      </c>
      <c r="O417" s="4" t="n">
        <f aca="false">COUNTIF($B417:$J417, "LATE")</f>
        <v>0</v>
      </c>
      <c r="P417" s="4" t="n">
        <f aca="false">COUNTIF($B417:$J417, "UNGRADABLE_QUALITY")</f>
        <v>0</v>
      </c>
      <c r="Q417" s="4" t="n">
        <f aca="false">COUNTIF($B417:$J417, "UNGRADABLE_CONDITION")</f>
        <v>0</v>
      </c>
      <c r="R417" s="4" t="n">
        <f aca="false">SUM(K417:Q417)</f>
        <v>3</v>
      </c>
      <c r="S417" s="5"/>
      <c r="T417" s="5"/>
    </row>
    <row r="418" customFormat="false" ht="13.8" hidden="false" customHeight="false" outlineLevel="0" collapsed="false">
      <c r="A418" s="3" t="s">
        <v>441</v>
      </c>
      <c r="B418" s="3" t="s">
        <v>19</v>
      </c>
      <c r="C418" s="3"/>
      <c r="D418" s="3"/>
      <c r="E418" s="3"/>
      <c r="F418" s="3" t="s">
        <v>19</v>
      </c>
      <c r="G418" s="3"/>
      <c r="H418" s="3"/>
      <c r="I418" s="3"/>
      <c r="J418" s="3" t="s">
        <v>22</v>
      </c>
      <c r="K418" s="4" t="n">
        <f aca="false">COUNTIF($B418:$J418, "NORMAL")</f>
        <v>0</v>
      </c>
      <c r="L418" s="4" t="n">
        <f aca="false">COUNTIF($B418:$J418, "NON_SPECIFIC")</f>
        <v>2</v>
      </c>
      <c r="M418" s="4" t="n">
        <f aca="false">COUNTIF($B418:$J418, "EARLY")</f>
        <v>1</v>
      </c>
      <c r="N418" s="4" t="n">
        <f aca="false">COUNTIF($B418:$J418, "ACTIVE")</f>
        <v>0</v>
      </c>
      <c r="O418" s="4" t="n">
        <f aca="false">COUNTIF($B418:$J418, "LATE")</f>
        <v>0</v>
      </c>
      <c r="P418" s="4" t="n">
        <f aca="false">COUNTIF($B418:$J418, "UNGRADABLE_QUALITY")</f>
        <v>0</v>
      </c>
      <c r="Q418" s="4" t="n">
        <f aca="false">COUNTIF($B418:$J418, "UNGRADABLE_CONDITION")</f>
        <v>0</v>
      </c>
      <c r="R418" s="4" t="n">
        <f aca="false">SUM(K418:Q418)</f>
        <v>3</v>
      </c>
      <c r="S418" s="3"/>
      <c r="T418" s="5"/>
    </row>
    <row r="419" customFormat="false" ht="13.8" hidden="false" customHeight="false" outlineLevel="0" collapsed="false">
      <c r="A419" s="3" t="s">
        <v>442</v>
      </c>
      <c r="B419" s="3"/>
      <c r="C419" s="3" t="s">
        <v>19</v>
      </c>
      <c r="D419" s="3"/>
      <c r="E419" s="3"/>
      <c r="F419" s="3"/>
      <c r="G419" s="3"/>
      <c r="H419" s="3" t="s">
        <v>19</v>
      </c>
      <c r="I419" s="3" t="s">
        <v>19</v>
      </c>
      <c r="J419" s="3"/>
      <c r="K419" s="4" t="n">
        <f aca="false">COUNTIF($B419:$J419, "NORMAL")</f>
        <v>0</v>
      </c>
      <c r="L419" s="4" t="n">
        <f aca="false">COUNTIF($B419:$J419, "NON_SPECIFIC")</f>
        <v>3</v>
      </c>
      <c r="M419" s="4" t="n">
        <f aca="false">COUNTIF($B419:$J419, "EARLY")</f>
        <v>0</v>
      </c>
      <c r="N419" s="4" t="n">
        <f aca="false">COUNTIF($B419:$J419, "ACTIVE")</f>
        <v>0</v>
      </c>
      <c r="O419" s="4" t="n">
        <f aca="false">COUNTIF($B419:$J419, "LATE")</f>
        <v>0</v>
      </c>
      <c r="P419" s="4" t="n">
        <f aca="false">COUNTIF($B419:$J419, "UNGRADABLE_QUALITY")</f>
        <v>0</v>
      </c>
      <c r="Q419" s="4" t="n">
        <f aca="false">COUNTIF($B419:$J419, "UNGRADABLE_CONDITION")</f>
        <v>0</v>
      </c>
      <c r="R419" s="4" t="n">
        <f aca="false">SUM(K419:Q419)</f>
        <v>3</v>
      </c>
      <c r="S419" s="5"/>
      <c r="T419" s="3"/>
    </row>
    <row r="420" customFormat="false" ht="13.8" hidden="false" customHeight="false" outlineLevel="0" collapsed="false">
      <c r="A420" s="3" t="s">
        <v>443</v>
      </c>
      <c r="B420" s="3" t="s">
        <v>19</v>
      </c>
      <c r="C420" s="3" t="s">
        <v>19</v>
      </c>
      <c r="D420" s="3"/>
      <c r="E420" s="3"/>
      <c r="F420" s="3"/>
      <c r="G420" s="3" t="s">
        <v>19</v>
      </c>
      <c r="H420" s="3"/>
      <c r="I420" s="3"/>
      <c r="J420" s="3"/>
      <c r="K420" s="4" t="n">
        <f aca="false">COUNTIF($B420:$J420, "NORMAL")</f>
        <v>0</v>
      </c>
      <c r="L420" s="4" t="n">
        <f aca="false">COUNTIF($B420:$J420, "NON_SPECIFIC")</f>
        <v>3</v>
      </c>
      <c r="M420" s="4" t="n">
        <f aca="false">COUNTIF($B420:$J420, "EARLY")</f>
        <v>0</v>
      </c>
      <c r="N420" s="4" t="n">
        <f aca="false">COUNTIF($B420:$J420, "ACTIVE")</f>
        <v>0</v>
      </c>
      <c r="O420" s="4" t="n">
        <f aca="false">COUNTIF($B420:$J420, "LATE")</f>
        <v>0</v>
      </c>
      <c r="P420" s="4" t="n">
        <f aca="false">COUNTIF($B420:$J420, "UNGRADABLE_QUALITY")</f>
        <v>0</v>
      </c>
      <c r="Q420" s="4" t="n">
        <f aca="false">COUNTIF($B420:$J420, "UNGRADABLE_CONDITION")</f>
        <v>0</v>
      </c>
      <c r="R420" s="4" t="n">
        <f aca="false">SUM(K420:Q420)</f>
        <v>3</v>
      </c>
      <c r="S420" s="3"/>
      <c r="T420" s="3"/>
    </row>
    <row r="421" customFormat="false" ht="13.8" hidden="false" customHeight="false" outlineLevel="0" collapsed="false">
      <c r="A421" s="3" t="s">
        <v>444</v>
      </c>
      <c r="B421" s="3"/>
      <c r="C421" s="3"/>
      <c r="D421" s="3" t="s">
        <v>68</v>
      </c>
      <c r="E421" s="3"/>
      <c r="F421" s="3" t="s">
        <v>24</v>
      </c>
      <c r="G421" s="3"/>
      <c r="H421" s="3"/>
      <c r="I421" s="3"/>
      <c r="J421" s="3" t="s">
        <v>34</v>
      </c>
      <c r="K421" s="4" t="n">
        <f aca="false">COUNTIF($B421:$J421, "NORMAL")</f>
        <v>0</v>
      </c>
      <c r="L421" s="4" t="n">
        <f aca="false">COUNTIF($B421:$J421, "NON_SPECIFIC")</f>
        <v>0</v>
      </c>
      <c r="M421" s="4" t="n">
        <f aca="false">COUNTIF($B421:$J421, "EARLY")</f>
        <v>0</v>
      </c>
      <c r="N421" s="4" t="n">
        <f aca="false">COUNTIF($B421:$J421, "ACTIVE")</f>
        <v>1</v>
      </c>
      <c r="O421" s="4" t="n">
        <f aca="false">COUNTIF($B421:$J421, "LATE")</f>
        <v>0</v>
      </c>
      <c r="P421" s="4" t="n">
        <f aca="false">COUNTIF($B421:$J421, "UNGRADABLE_QUALITY")</f>
        <v>1</v>
      </c>
      <c r="Q421" s="4" t="n">
        <f aca="false">COUNTIF($B421:$J421, "UNGRADABLE_CONDITION")</f>
        <v>1</v>
      </c>
      <c r="R421" s="4" t="n">
        <f aca="false">SUM(K421:Q421)</f>
        <v>3</v>
      </c>
      <c r="S421" s="3"/>
      <c r="T421" s="5"/>
    </row>
    <row r="422" customFormat="false" ht="13.8" hidden="false" customHeight="false" outlineLevel="0" collapsed="false">
      <c r="A422" s="3" t="s">
        <v>445</v>
      </c>
      <c r="B422" s="3" t="s">
        <v>20</v>
      </c>
      <c r="C422" s="3" t="s">
        <v>19</v>
      </c>
      <c r="D422" s="3"/>
      <c r="E422" s="3"/>
      <c r="F422" s="3" t="s">
        <v>24</v>
      </c>
      <c r="G422" s="3"/>
      <c r="H422" s="3"/>
      <c r="I422" s="3"/>
      <c r="J422" s="3"/>
      <c r="K422" s="4" t="n">
        <f aca="false">COUNTIF($B422:$J422, "NORMAL")</f>
        <v>1</v>
      </c>
      <c r="L422" s="4" t="n">
        <f aca="false">COUNTIF($B422:$J422, "NON_SPECIFIC")</f>
        <v>1</v>
      </c>
      <c r="M422" s="4" t="n">
        <f aca="false">COUNTIF($B422:$J422, "EARLY")</f>
        <v>0</v>
      </c>
      <c r="N422" s="4" t="n">
        <f aca="false">COUNTIF($B422:$J422, "ACTIVE")</f>
        <v>0</v>
      </c>
      <c r="O422" s="4" t="n">
        <f aca="false">COUNTIF($B422:$J422, "LATE")</f>
        <v>0</v>
      </c>
      <c r="P422" s="4" t="n">
        <f aca="false">COUNTIF($B422:$J422, "UNGRADABLE_QUALITY")</f>
        <v>1</v>
      </c>
      <c r="Q422" s="4" t="n">
        <f aca="false">COUNTIF($B422:$J422, "UNGRADABLE_CONDITION")</f>
        <v>0</v>
      </c>
      <c r="R422" s="4" t="n">
        <f aca="false">SUM(K422:Q422)</f>
        <v>3</v>
      </c>
      <c r="S422" s="3"/>
      <c r="T422" s="3"/>
    </row>
    <row r="423" customFormat="false" ht="13.8" hidden="false" customHeight="false" outlineLevel="0" collapsed="false">
      <c r="A423" s="3" t="s">
        <v>446</v>
      </c>
      <c r="B423" s="3" t="s">
        <v>19</v>
      </c>
      <c r="C423" s="3"/>
      <c r="D423" s="3"/>
      <c r="E423" s="3" t="s">
        <v>22</v>
      </c>
      <c r="F423" s="3"/>
      <c r="G423" s="3"/>
      <c r="H423" s="3" t="s">
        <v>20</v>
      </c>
      <c r="I423" s="3"/>
      <c r="J423" s="3"/>
      <c r="K423" s="4" t="n">
        <f aca="false">COUNTIF($B423:$J423, "NORMAL")</f>
        <v>1</v>
      </c>
      <c r="L423" s="4" t="n">
        <f aca="false">COUNTIF($B423:$J423, "NON_SPECIFIC")</f>
        <v>1</v>
      </c>
      <c r="M423" s="4" t="n">
        <f aca="false">COUNTIF($B423:$J423, "EARLY")</f>
        <v>1</v>
      </c>
      <c r="N423" s="4" t="n">
        <f aca="false">COUNTIF($B423:$J423, "ACTIVE")</f>
        <v>0</v>
      </c>
      <c r="O423" s="4" t="n">
        <f aca="false">COUNTIF($B423:$J423, "LATE")</f>
        <v>0</v>
      </c>
      <c r="P423" s="4" t="n">
        <f aca="false">COUNTIF($B423:$J423, "UNGRADABLE_QUALITY")</f>
        <v>0</v>
      </c>
      <c r="Q423" s="4" t="n">
        <f aca="false">COUNTIF($B423:$J423, "UNGRADABLE_CONDITION")</f>
        <v>0</v>
      </c>
      <c r="R423" s="4" t="n">
        <f aca="false">SUM(K423:Q423)</f>
        <v>3</v>
      </c>
      <c r="S423" s="3"/>
      <c r="T423" s="3"/>
    </row>
    <row r="424" customFormat="false" ht="13.8" hidden="false" customHeight="false" outlineLevel="0" collapsed="false">
      <c r="A424" s="3" t="s">
        <v>447</v>
      </c>
      <c r="B424" s="3"/>
      <c r="C424" s="3" t="s">
        <v>19</v>
      </c>
      <c r="D424" s="3"/>
      <c r="E424" s="3"/>
      <c r="F424" s="3" t="s">
        <v>19</v>
      </c>
      <c r="G424" s="3" t="s">
        <v>20</v>
      </c>
      <c r="H424" s="3"/>
      <c r="I424" s="3"/>
      <c r="J424" s="3"/>
      <c r="K424" s="4" t="n">
        <f aca="false">COUNTIF($B424:$J424, "NORMAL")</f>
        <v>1</v>
      </c>
      <c r="L424" s="4" t="n">
        <f aca="false">COUNTIF($B424:$J424, "NON_SPECIFIC")</f>
        <v>2</v>
      </c>
      <c r="M424" s="4" t="n">
        <f aca="false">COUNTIF($B424:$J424, "EARLY")</f>
        <v>0</v>
      </c>
      <c r="N424" s="4" t="n">
        <f aca="false">COUNTIF($B424:$J424, "ACTIVE")</f>
        <v>0</v>
      </c>
      <c r="O424" s="4" t="n">
        <f aca="false">COUNTIF($B424:$J424, "LATE")</f>
        <v>0</v>
      </c>
      <c r="P424" s="4" t="n">
        <f aca="false">COUNTIF($B424:$J424, "UNGRADABLE_QUALITY")</f>
        <v>0</v>
      </c>
      <c r="Q424" s="4" t="n">
        <f aca="false">COUNTIF($B424:$J424, "UNGRADABLE_CONDITION")</f>
        <v>0</v>
      </c>
      <c r="R424" s="4" t="n">
        <f aca="false">SUM(K424:Q424)</f>
        <v>3</v>
      </c>
      <c r="S424" s="3"/>
      <c r="T424" s="3"/>
    </row>
    <row r="425" customFormat="false" ht="13.8" hidden="false" customHeight="false" outlineLevel="0" collapsed="false">
      <c r="A425" s="3" t="s">
        <v>448</v>
      </c>
      <c r="B425" s="3" t="s">
        <v>20</v>
      </c>
      <c r="C425" s="3"/>
      <c r="D425" s="3"/>
      <c r="E425" s="3"/>
      <c r="F425" s="3" t="s">
        <v>19</v>
      </c>
      <c r="G425" s="3"/>
      <c r="H425" s="3" t="s">
        <v>24</v>
      </c>
      <c r="I425" s="3"/>
      <c r="J425" s="3"/>
      <c r="K425" s="4" t="n">
        <f aca="false">COUNTIF($B425:$J425, "NORMAL")</f>
        <v>1</v>
      </c>
      <c r="L425" s="4" t="n">
        <f aca="false">COUNTIF($B425:$J425, "NON_SPECIFIC")</f>
        <v>1</v>
      </c>
      <c r="M425" s="4" t="n">
        <f aca="false">COUNTIF($B425:$J425, "EARLY")</f>
        <v>0</v>
      </c>
      <c r="N425" s="4" t="n">
        <f aca="false">COUNTIF($B425:$J425, "ACTIVE")</f>
        <v>0</v>
      </c>
      <c r="O425" s="4" t="n">
        <f aca="false">COUNTIF($B425:$J425, "LATE")</f>
        <v>0</v>
      </c>
      <c r="P425" s="4" t="n">
        <f aca="false">COUNTIF($B425:$J425, "UNGRADABLE_QUALITY")</f>
        <v>1</v>
      </c>
      <c r="Q425" s="4" t="n">
        <f aca="false">COUNTIF($B425:$J425, "UNGRADABLE_CONDITION")</f>
        <v>0</v>
      </c>
      <c r="R425" s="4" t="n">
        <f aca="false">SUM(K425:Q425)</f>
        <v>3</v>
      </c>
      <c r="S425" s="3"/>
      <c r="T425" s="3"/>
    </row>
    <row r="426" customFormat="false" ht="13.8" hidden="false" customHeight="false" outlineLevel="0" collapsed="false">
      <c r="A426" s="3" t="s">
        <v>449</v>
      </c>
      <c r="B426" s="3" t="s">
        <v>19</v>
      </c>
      <c r="C426" s="3"/>
      <c r="D426" s="3"/>
      <c r="E426" s="3"/>
      <c r="F426" s="3" t="s">
        <v>19</v>
      </c>
      <c r="G426" s="3"/>
      <c r="H426" s="3"/>
      <c r="I426" s="3"/>
      <c r="J426" s="3" t="s">
        <v>22</v>
      </c>
      <c r="K426" s="4" t="n">
        <f aca="false">COUNTIF($B426:$J426, "NORMAL")</f>
        <v>0</v>
      </c>
      <c r="L426" s="4" t="n">
        <f aca="false">COUNTIF($B426:$J426, "NON_SPECIFIC")</f>
        <v>2</v>
      </c>
      <c r="M426" s="4" t="n">
        <f aca="false">COUNTIF($B426:$J426, "EARLY")</f>
        <v>1</v>
      </c>
      <c r="N426" s="4" t="n">
        <f aca="false">COUNTIF($B426:$J426, "ACTIVE")</f>
        <v>0</v>
      </c>
      <c r="O426" s="4" t="n">
        <f aca="false">COUNTIF($B426:$J426, "LATE")</f>
        <v>0</v>
      </c>
      <c r="P426" s="4" t="n">
        <f aca="false">COUNTIF($B426:$J426, "UNGRADABLE_QUALITY")</f>
        <v>0</v>
      </c>
      <c r="Q426" s="4" t="n">
        <f aca="false">COUNTIF($B426:$J426, "UNGRADABLE_CONDITION")</f>
        <v>0</v>
      </c>
      <c r="R426" s="4" t="n">
        <f aca="false">SUM(K426:Q426)</f>
        <v>3</v>
      </c>
      <c r="S426" s="3"/>
      <c r="T426" s="5"/>
    </row>
    <row r="427" customFormat="false" ht="13.8" hidden="false" customHeight="false" outlineLevel="0" collapsed="false">
      <c r="A427" s="3" t="s">
        <v>450</v>
      </c>
      <c r="B427" s="3" t="s">
        <v>34</v>
      </c>
      <c r="C427" s="3"/>
      <c r="D427" s="3" t="s">
        <v>34</v>
      </c>
      <c r="E427" s="3"/>
      <c r="F427" s="3" t="s">
        <v>22</v>
      </c>
      <c r="G427" s="3"/>
      <c r="H427" s="3"/>
      <c r="I427" s="3"/>
      <c r="J427" s="3"/>
      <c r="K427" s="4" t="n">
        <f aca="false">COUNTIF($B427:$J427, "NORMAL")</f>
        <v>0</v>
      </c>
      <c r="L427" s="4" t="n">
        <f aca="false">COUNTIF($B427:$J427, "NON_SPECIFIC")</f>
        <v>0</v>
      </c>
      <c r="M427" s="4" t="n">
        <f aca="false">COUNTIF($B427:$J427, "EARLY")</f>
        <v>1</v>
      </c>
      <c r="N427" s="4" t="n">
        <f aca="false">COUNTIF($B427:$J427, "ACTIVE")</f>
        <v>2</v>
      </c>
      <c r="O427" s="4" t="n">
        <f aca="false">COUNTIF($B427:$J427, "LATE")</f>
        <v>0</v>
      </c>
      <c r="P427" s="4" t="n">
        <f aca="false">COUNTIF($B427:$J427, "UNGRADABLE_QUALITY")</f>
        <v>0</v>
      </c>
      <c r="Q427" s="4" t="n">
        <f aca="false">COUNTIF($B427:$J427, "UNGRADABLE_CONDITION")</f>
        <v>0</v>
      </c>
      <c r="R427" s="4" t="n">
        <f aca="false">SUM(K427:Q427)</f>
        <v>3</v>
      </c>
      <c r="S427" s="3"/>
      <c r="T427" s="3"/>
    </row>
    <row r="428" customFormat="false" ht="13.8" hidden="false" customHeight="false" outlineLevel="0" collapsed="false">
      <c r="A428" s="3" t="s">
        <v>451</v>
      </c>
      <c r="B428" s="3" t="s">
        <v>34</v>
      </c>
      <c r="C428" s="3"/>
      <c r="D428" s="3" t="s">
        <v>19</v>
      </c>
      <c r="E428" s="3"/>
      <c r="F428" s="3"/>
      <c r="G428" s="3" t="s">
        <v>19</v>
      </c>
      <c r="H428" s="3"/>
      <c r="I428" s="3"/>
      <c r="J428" s="3"/>
      <c r="K428" s="4" t="n">
        <f aca="false">COUNTIF($B428:$J428, "NORMAL")</f>
        <v>0</v>
      </c>
      <c r="L428" s="4" t="n">
        <f aca="false">COUNTIF($B428:$J428, "NON_SPECIFIC")</f>
        <v>2</v>
      </c>
      <c r="M428" s="4" t="n">
        <f aca="false">COUNTIF($B428:$J428, "EARLY")</f>
        <v>0</v>
      </c>
      <c r="N428" s="4" t="n">
        <f aca="false">COUNTIF($B428:$J428, "ACTIVE")</f>
        <v>1</v>
      </c>
      <c r="O428" s="4" t="n">
        <f aca="false">COUNTIF($B428:$J428, "LATE")</f>
        <v>0</v>
      </c>
      <c r="P428" s="4" t="n">
        <f aca="false">COUNTIF($B428:$J428, "UNGRADABLE_QUALITY")</f>
        <v>0</v>
      </c>
      <c r="Q428" s="4" t="n">
        <f aca="false">COUNTIF($B428:$J428, "UNGRADABLE_CONDITION")</f>
        <v>0</v>
      </c>
      <c r="R428" s="4" t="n">
        <f aca="false">SUM(K428:Q428)</f>
        <v>3</v>
      </c>
      <c r="S428" s="3"/>
      <c r="T428" s="3"/>
    </row>
    <row r="429" customFormat="false" ht="13.8" hidden="false" customHeight="false" outlineLevel="0" collapsed="false">
      <c r="A429" s="3" t="s">
        <v>452</v>
      </c>
      <c r="B429" s="3" t="s">
        <v>19</v>
      </c>
      <c r="C429" s="3" t="s">
        <v>19</v>
      </c>
      <c r="D429" s="3"/>
      <c r="E429" s="3"/>
      <c r="F429" s="3"/>
      <c r="G429" s="3" t="s">
        <v>20</v>
      </c>
      <c r="H429" s="3"/>
      <c r="I429" s="3"/>
      <c r="J429" s="3"/>
      <c r="K429" s="4" t="n">
        <f aca="false">COUNTIF($B429:$J429, "NORMAL")</f>
        <v>1</v>
      </c>
      <c r="L429" s="4" t="n">
        <f aca="false">COUNTIF($B429:$J429, "NON_SPECIFIC")</f>
        <v>2</v>
      </c>
      <c r="M429" s="4" t="n">
        <f aca="false">COUNTIF($B429:$J429, "EARLY")</f>
        <v>0</v>
      </c>
      <c r="N429" s="4" t="n">
        <f aca="false">COUNTIF($B429:$J429, "ACTIVE")</f>
        <v>0</v>
      </c>
      <c r="O429" s="4" t="n">
        <f aca="false">COUNTIF($B429:$J429, "LATE")</f>
        <v>0</v>
      </c>
      <c r="P429" s="4" t="n">
        <f aca="false">COUNTIF($B429:$J429, "UNGRADABLE_QUALITY")</f>
        <v>0</v>
      </c>
      <c r="Q429" s="4" t="n">
        <f aca="false">COUNTIF($B429:$J429, "UNGRADABLE_CONDITION")</f>
        <v>0</v>
      </c>
      <c r="R429" s="4" t="n">
        <f aca="false">SUM(K429:Q429)</f>
        <v>3</v>
      </c>
      <c r="S429" s="3"/>
      <c r="T429" s="3"/>
    </row>
    <row r="430" customFormat="false" ht="13.8" hidden="false" customHeight="false" outlineLevel="0" collapsed="false">
      <c r="A430" s="3" t="s">
        <v>453</v>
      </c>
      <c r="B430" s="3"/>
      <c r="C430" s="3" t="s">
        <v>20</v>
      </c>
      <c r="D430" s="3"/>
      <c r="E430" s="3"/>
      <c r="F430" s="3" t="s">
        <v>19</v>
      </c>
      <c r="G430" s="3"/>
      <c r="H430" s="3" t="s">
        <v>20</v>
      </c>
      <c r="I430" s="3"/>
      <c r="J430" s="3"/>
      <c r="K430" s="4" t="n">
        <f aca="false">COUNTIF($B430:$J430, "NORMAL")</f>
        <v>2</v>
      </c>
      <c r="L430" s="4" t="n">
        <f aca="false">COUNTIF($B430:$J430, "NON_SPECIFIC")</f>
        <v>1</v>
      </c>
      <c r="M430" s="4" t="n">
        <f aca="false">COUNTIF($B430:$J430, "EARLY")</f>
        <v>0</v>
      </c>
      <c r="N430" s="4" t="n">
        <f aca="false">COUNTIF($B430:$J430, "ACTIVE")</f>
        <v>0</v>
      </c>
      <c r="O430" s="4" t="n">
        <f aca="false">COUNTIF($B430:$J430, "LATE")</f>
        <v>0</v>
      </c>
      <c r="P430" s="4" t="n">
        <f aca="false">COUNTIF($B430:$J430, "UNGRADABLE_QUALITY")</f>
        <v>0</v>
      </c>
      <c r="Q430" s="4" t="n">
        <f aca="false">COUNTIF($B430:$J430, "UNGRADABLE_CONDITION")</f>
        <v>0</v>
      </c>
      <c r="R430" s="4" t="n">
        <f aca="false">SUM(K430:Q430)</f>
        <v>3</v>
      </c>
      <c r="S430" s="3"/>
      <c r="T430" s="3"/>
    </row>
    <row r="431" customFormat="false" ht="13.8" hidden="false" customHeight="false" outlineLevel="0" collapsed="false">
      <c r="A431" s="3" t="s">
        <v>454</v>
      </c>
      <c r="B431" s="3"/>
      <c r="C431" s="3"/>
      <c r="D431" s="3" t="s">
        <v>34</v>
      </c>
      <c r="E431" s="3"/>
      <c r="F431" s="3"/>
      <c r="G431" s="3"/>
      <c r="H431" s="3" t="s">
        <v>19</v>
      </c>
      <c r="I431" s="3"/>
      <c r="J431" s="3" t="s">
        <v>22</v>
      </c>
      <c r="K431" s="4" t="n">
        <f aca="false">COUNTIF($B431:$J431, "NORMAL")</f>
        <v>0</v>
      </c>
      <c r="L431" s="4" t="n">
        <f aca="false">COUNTIF($B431:$J431, "NON_SPECIFIC")</f>
        <v>1</v>
      </c>
      <c r="M431" s="4" t="n">
        <f aca="false">COUNTIF($B431:$J431, "EARLY")</f>
        <v>1</v>
      </c>
      <c r="N431" s="4" t="n">
        <f aca="false">COUNTIF($B431:$J431, "ACTIVE")</f>
        <v>1</v>
      </c>
      <c r="O431" s="4" t="n">
        <f aca="false">COUNTIF($B431:$J431, "LATE")</f>
        <v>0</v>
      </c>
      <c r="P431" s="4" t="n">
        <f aca="false">COUNTIF($B431:$J431, "UNGRADABLE_QUALITY")</f>
        <v>0</v>
      </c>
      <c r="Q431" s="4" t="n">
        <f aca="false">COUNTIF($B431:$J431, "UNGRADABLE_CONDITION")</f>
        <v>0</v>
      </c>
      <c r="R431" s="4" t="n">
        <f aca="false">SUM(K431:Q431)</f>
        <v>3</v>
      </c>
      <c r="S431" s="3"/>
      <c r="T431" s="5"/>
    </row>
    <row r="432" customFormat="false" ht="13.8" hidden="false" customHeight="false" outlineLevel="0" collapsed="false">
      <c r="A432" s="3" t="s">
        <v>455</v>
      </c>
      <c r="B432" s="3"/>
      <c r="C432" s="3" t="s">
        <v>20</v>
      </c>
      <c r="D432" s="3"/>
      <c r="E432" s="3"/>
      <c r="F432" s="3" t="s">
        <v>19</v>
      </c>
      <c r="G432" s="3"/>
      <c r="H432" s="3" t="s">
        <v>20</v>
      </c>
      <c r="I432" s="3"/>
      <c r="J432" s="3"/>
      <c r="K432" s="4" t="n">
        <f aca="false">COUNTIF($B432:$J432, "NORMAL")</f>
        <v>2</v>
      </c>
      <c r="L432" s="4" t="n">
        <f aca="false">COUNTIF($B432:$J432, "NON_SPECIFIC")</f>
        <v>1</v>
      </c>
      <c r="M432" s="4" t="n">
        <f aca="false">COUNTIF($B432:$J432, "EARLY")</f>
        <v>0</v>
      </c>
      <c r="N432" s="4" t="n">
        <f aca="false">COUNTIF($B432:$J432, "ACTIVE")</f>
        <v>0</v>
      </c>
      <c r="O432" s="4" t="n">
        <f aca="false">COUNTIF($B432:$J432, "LATE")</f>
        <v>0</v>
      </c>
      <c r="P432" s="4" t="n">
        <f aca="false">COUNTIF($B432:$J432, "UNGRADABLE_QUALITY")</f>
        <v>0</v>
      </c>
      <c r="Q432" s="4" t="n">
        <f aca="false">COUNTIF($B432:$J432, "UNGRADABLE_CONDITION")</f>
        <v>0</v>
      </c>
      <c r="R432" s="4" t="n">
        <f aca="false">SUM(K432:Q432)</f>
        <v>3</v>
      </c>
      <c r="S432" s="3"/>
      <c r="T432" s="3"/>
    </row>
    <row r="433" customFormat="false" ht="13.8" hidden="false" customHeight="false" outlineLevel="0" collapsed="false">
      <c r="A433" s="3" t="s">
        <v>456</v>
      </c>
      <c r="B433" s="3"/>
      <c r="C433" s="3" t="s">
        <v>19</v>
      </c>
      <c r="D433" s="3"/>
      <c r="E433" s="3"/>
      <c r="F433" s="3" t="s">
        <v>19</v>
      </c>
      <c r="G433" s="3"/>
      <c r="H433" s="3" t="s">
        <v>19</v>
      </c>
      <c r="I433" s="3"/>
      <c r="J433" s="3"/>
      <c r="K433" s="4" t="n">
        <f aca="false">COUNTIF($B433:$J433, "NORMAL")</f>
        <v>0</v>
      </c>
      <c r="L433" s="4" t="n">
        <f aca="false">COUNTIF($B433:$J433, "NON_SPECIFIC")</f>
        <v>3</v>
      </c>
      <c r="M433" s="4" t="n">
        <f aca="false">COUNTIF($B433:$J433, "EARLY")</f>
        <v>0</v>
      </c>
      <c r="N433" s="4" t="n">
        <f aca="false">COUNTIF($B433:$J433, "ACTIVE")</f>
        <v>0</v>
      </c>
      <c r="O433" s="4" t="n">
        <f aca="false">COUNTIF($B433:$J433, "LATE")</f>
        <v>0</v>
      </c>
      <c r="P433" s="4" t="n">
        <f aca="false">COUNTIF($B433:$J433, "UNGRADABLE_QUALITY")</f>
        <v>0</v>
      </c>
      <c r="Q433" s="4" t="n">
        <f aca="false">COUNTIF($B433:$J433, "UNGRADABLE_CONDITION")</f>
        <v>0</v>
      </c>
      <c r="R433" s="4" t="n">
        <f aca="false">SUM(K433:Q433)</f>
        <v>3</v>
      </c>
      <c r="S433" s="3"/>
      <c r="T433" s="3"/>
    </row>
    <row r="434" customFormat="false" ht="13.8" hidden="false" customHeight="false" outlineLevel="0" collapsed="false">
      <c r="A434" s="3" t="s">
        <v>457</v>
      </c>
      <c r="B434" s="3"/>
      <c r="C434" s="3"/>
      <c r="D434" s="3" t="s">
        <v>34</v>
      </c>
      <c r="E434" s="3"/>
      <c r="F434" s="3" t="s">
        <v>22</v>
      </c>
      <c r="G434" s="3"/>
      <c r="H434" s="3"/>
      <c r="I434" s="3" t="s">
        <v>22</v>
      </c>
      <c r="J434" s="3"/>
      <c r="K434" s="4" t="n">
        <f aca="false">COUNTIF($B434:$J434, "NORMAL")</f>
        <v>0</v>
      </c>
      <c r="L434" s="4" t="n">
        <f aca="false">COUNTIF($B434:$J434, "NON_SPECIFIC")</f>
        <v>0</v>
      </c>
      <c r="M434" s="4" t="n">
        <f aca="false">COUNTIF($B434:$J434, "EARLY")</f>
        <v>2</v>
      </c>
      <c r="N434" s="4" t="n">
        <f aca="false">COUNTIF($B434:$J434, "ACTIVE")</f>
        <v>1</v>
      </c>
      <c r="O434" s="4" t="n">
        <f aca="false">COUNTIF($B434:$J434, "LATE")</f>
        <v>0</v>
      </c>
      <c r="P434" s="4" t="n">
        <f aca="false">COUNTIF($B434:$J434, "UNGRADABLE_QUALITY")</f>
        <v>0</v>
      </c>
      <c r="Q434" s="4" t="n">
        <f aca="false">COUNTIF($B434:$J434, "UNGRADABLE_CONDITION")</f>
        <v>0</v>
      </c>
      <c r="R434" s="4" t="n">
        <f aca="false">SUM(K434:Q434)</f>
        <v>3</v>
      </c>
      <c r="S434" s="5"/>
      <c r="T434" s="3"/>
    </row>
    <row r="435" customFormat="false" ht="13.8" hidden="false" customHeight="false" outlineLevel="0" collapsed="false">
      <c r="A435" s="3" t="s">
        <v>458</v>
      </c>
      <c r="B435" s="3" t="s">
        <v>19</v>
      </c>
      <c r="C435" s="3" t="s">
        <v>22</v>
      </c>
      <c r="D435" s="3" t="s">
        <v>19</v>
      </c>
      <c r="E435" s="3"/>
      <c r="F435" s="3"/>
      <c r="G435" s="3"/>
      <c r="H435" s="3"/>
      <c r="I435" s="3"/>
      <c r="J435" s="3"/>
      <c r="K435" s="4" t="n">
        <f aca="false">COUNTIF($B435:$J435, "NORMAL")</f>
        <v>0</v>
      </c>
      <c r="L435" s="4" t="n">
        <f aca="false">COUNTIF($B435:$J435, "NON_SPECIFIC")</f>
        <v>2</v>
      </c>
      <c r="M435" s="4" t="n">
        <f aca="false">COUNTIF($B435:$J435, "EARLY")</f>
        <v>1</v>
      </c>
      <c r="N435" s="4" t="n">
        <f aca="false">COUNTIF($B435:$J435, "ACTIVE")</f>
        <v>0</v>
      </c>
      <c r="O435" s="4" t="n">
        <f aca="false">COUNTIF($B435:$J435, "LATE")</f>
        <v>0</v>
      </c>
      <c r="P435" s="4" t="n">
        <f aca="false">COUNTIF($B435:$J435, "UNGRADABLE_QUALITY")</f>
        <v>0</v>
      </c>
      <c r="Q435" s="4" t="n">
        <f aca="false">COUNTIF($B435:$J435, "UNGRADABLE_CONDITION")</f>
        <v>0</v>
      </c>
      <c r="R435" s="4" t="n">
        <f aca="false">SUM(K435:Q435)</f>
        <v>3</v>
      </c>
      <c r="S435" s="3"/>
      <c r="T435" s="3"/>
    </row>
    <row r="436" customFormat="false" ht="13.8" hidden="false" customHeight="false" outlineLevel="0" collapsed="false">
      <c r="A436" s="3" t="s">
        <v>459</v>
      </c>
      <c r="B436" s="3" t="s">
        <v>19</v>
      </c>
      <c r="C436" s="3" t="s">
        <v>19</v>
      </c>
      <c r="D436" s="3"/>
      <c r="E436" s="3" t="s">
        <v>20</v>
      </c>
      <c r="F436" s="3"/>
      <c r="G436" s="3"/>
      <c r="H436" s="3"/>
      <c r="I436" s="3"/>
      <c r="J436" s="3"/>
      <c r="K436" s="4" t="n">
        <f aca="false">COUNTIF($B436:$J436, "NORMAL")</f>
        <v>1</v>
      </c>
      <c r="L436" s="4" t="n">
        <f aca="false">COUNTIF($B436:$J436, "NON_SPECIFIC")</f>
        <v>2</v>
      </c>
      <c r="M436" s="4" t="n">
        <f aca="false">COUNTIF($B436:$J436, "EARLY")</f>
        <v>0</v>
      </c>
      <c r="N436" s="4" t="n">
        <f aca="false">COUNTIF($B436:$J436, "ACTIVE")</f>
        <v>0</v>
      </c>
      <c r="O436" s="4" t="n">
        <f aca="false">COUNTIF($B436:$J436, "LATE")</f>
        <v>0</v>
      </c>
      <c r="P436" s="4" t="n">
        <f aca="false">COUNTIF($B436:$J436, "UNGRADABLE_QUALITY")</f>
        <v>0</v>
      </c>
      <c r="Q436" s="4" t="n">
        <f aca="false">COUNTIF($B436:$J436, "UNGRADABLE_CONDITION")</f>
        <v>0</v>
      </c>
      <c r="R436" s="4" t="n">
        <f aca="false">SUM(K436:Q436)</f>
        <v>3</v>
      </c>
      <c r="S436" s="3"/>
      <c r="T436" s="3"/>
    </row>
    <row r="437" customFormat="false" ht="13.8" hidden="false" customHeight="false" outlineLevel="0" collapsed="false">
      <c r="A437" s="3" t="s">
        <v>460</v>
      </c>
      <c r="B437" s="3" t="s">
        <v>22</v>
      </c>
      <c r="C437" s="3"/>
      <c r="D437" s="3"/>
      <c r="E437" s="3" t="s">
        <v>19</v>
      </c>
      <c r="F437" s="3"/>
      <c r="G437" s="3"/>
      <c r="H437" s="3"/>
      <c r="I437" s="3" t="s">
        <v>22</v>
      </c>
      <c r="J437" s="3"/>
      <c r="K437" s="4" t="n">
        <f aca="false">COUNTIF($B437:$J437, "NORMAL")</f>
        <v>0</v>
      </c>
      <c r="L437" s="4" t="n">
        <f aca="false">COUNTIF($B437:$J437, "NON_SPECIFIC")</f>
        <v>1</v>
      </c>
      <c r="M437" s="4" t="n">
        <f aca="false">COUNTIF($B437:$J437, "EARLY")</f>
        <v>2</v>
      </c>
      <c r="N437" s="4" t="n">
        <f aca="false">COUNTIF($B437:$J437, "ACTIVE")</f>
        <v>0</v>
      </c>
      <c r="O437" s="4" t="n">
        <f aca="false">COUNTIF($B437:$J437, "LATE")</f>
        <v>0</v>
      </c>
      <c r="P437" s="4" t="n">
        <f aca="false">COUNTIF($B437:$J437, "UNGRADABLE_QUALITY")</f>
        <v>0</v>
      </c>
      <c r="Q437" s="4" t="n">
        <f aca="false">COUNTIF($B437:$J437, "UNGRADABLE_CONDITION")</f>
        <v>0</v>
      </c>
      <c r="R437" s="4" t="n">
        <f aca="false">SUM(K437:Q437)</f>
        <v>3</v>
      </c>
      <c r="S437" s="5"/>
      <c r="T437" s="3"/>
    </row>
    <row r="438" customFormat="false" ht="13.8" hidden="false" customHeight="false" outlineLevel="0" collapsed="false">
      <c r="A438" s="3" t="s">
        <v>461</v>
      </c>
      <c r="B438" s="3"/>
      <c r="C438" s="3" t="s">
        <v>19</v>
      </c>
      <c r="D438" s="3" t="s">
        <v>20</v>
      </c>
      <c r="E438" s="3"/>
      <c r="F438" s="3"/>
      <c r="G438" s="3"/>
      <c r="H438" s="3"/>
      <c r="I438" s="3" t="s">
        <v>19</v>
      </c>
      <c r="J438" s="3"/>
      <c r="K438" s="4" t="n">
        <f aca="false">COUNTIF($B438:$J438, "NORMAL")</f>
        <v>1</v>
      </c>
      <c r="L438" s="4" t="n">
        <f aca="false">COUNTIF($B438:$J438, "NON_SPECIFIC")</f>
        <v>2</v>
      </c>
      <c r="M438" s="4" t="n">
        <f aca="false">COUNTIF($B438:$J438, "EARLY")</f>
        <v>0</v>
      </c>
      <c r="N438" s="4" t="n">
        <f aca="false">COUNTIF($B438:$J438, "ACTIVE")</f>
        <v>0</v>
      </c>
      <c r="O438" s="4" t="n">
        <f aca="false">COUNTIF($B438:$J438, "LATE")</f>
        <v>0</v>
      </c>
      <c r="P438" s="4" t="n">
        <f aca="false">COUNTIF($B438:$J438, "UNGRADABLE_QUALITY")</f>
        <v>0</v>
      </c>
      <c r="Q438" s="4" t="n">
        <f aca="false">COUNTIF($B438:$J438, "UNGRADABLE_CONDITION")</f>
        <v>0</v>
      </c>
      <c r="R438" s="4" t="n">
        <f aca="false">SUM(K438:Q438)</f>
        <v>3</v>
      </c>
      <c r="S438" s="5"/>
      <c r="T438" s="3"/>
    </row>
    <row r="439" customFormat="false" ht="13.8" hidden="false" customHeight="false" outlineLevel="0" collapsed="false">
      <c r="A439" s="3" t="s">
        <v>462</v>
      </c>
      <c r="B439" s="3" t="s">
        <v>20</v>
      </c>
      <c r="C439" s="3"/>
      <c r="D439" s="3"/>
      <c r="E439" s="3"/>
      <c r="F439" s="3"/>
      <c r="G439" s="3" t="s">
        <v>20</v>
      </c>
      <c r="H439" s="3" t="s">
        <v>20</v>
      </c>
      <c r="I439" s="3"/>
      <c r="J439" s="3"/>
      <c r="K439" s="4" t="n">
        <f aca="false">COUNTIF($B439:$J439, "NORMAL")</f>
        <v>3</v>
      </c>
      <c r="L439" s="4" t="n">
        <f aca="false">COUNTIF($B439:$J439, "NON_SPECIFIC")</f>
        <v>0</v>
      </c>
      <c r="M439" s="4" t="n">
        <f aca="false">COUNTIF($B439:$J439, "EARLY")</f>
        <v>0</v>
      </c>
      <c r="N439" s="4" t="n">
        <f aca="false">COUNTIF($B439:$J439, "ACTIVE")</f>
        <v>0</v>
      </c>
      <c r="O439" s="4" t="n">
        <f aca="false">COUNTIF($B439:$J439, "LATE")</f>
        <v>0</v>
      </c>
      <c r="P439" s="4" t="n">
        <f aca="false">COUNTIF($B439:$J439, "UNGRADABLE_QUALITY")</f>
        <v>0</v>
      </c>
      <c r="Q439" s="4" t="n">
        <f aca="false">COUNTIF($B439:$J439, "UNGRADABLE_CONDITION")</f>
        <v>0</v>
      </c>
      <c r="R439" s="4" t="n">
        <f aca="false">SUM(K439:Q439)</f>
        <v>3</v>
      </c>
      <c r="S439" s="3"/>
      <c r="T439" s="3"/>
    </row>
    <row r="440" customFormat="false" ht="13.8" hidden="false" customHeight="false" outlineLevel="0" collapsed="false">
      <c r="A440" s="3" t="s">
        <v>463</v>
      </c>
      <c r="B440" s="3" t="s">
        <v>19</v>
      </c>
      <c r="C440" s="3"/>
      <c r="D440" s="3" t="s">
        <v>19</v>
      </c>
      <c r="E440" s="3"/>
      <c r="F440" s="3" t="s">
        <v>19</v>
      </c>
      <c r="G440" s="3"/>
      <c r="H440" s="3"/>
      <c r="I440" s="3"/>
      <c r="J440" s="3"/>
      <c r="K440" s="4" t="n">
        <f aca="false">COUNTIF($B440:$J440, "NORMAL")</f>
        <v>0</v>
      </c>
      <c r="L440" s="4" t="n">
        <f aca="false">COUNTIF($B440:$J440, "NON_SPECIFIC")</f>
        <v>3</v>
      </c>
      <c r="M440" s="4" t="n">
        <f aca="false">COUNTIF($B440:$J440, "EARLY")</f>
        <v>0</v>
      </c>
      <c r="N440" s="4" t="n">
        <f aca="false">COUNTIF($B440:$J440, "ACTIVE")</f>
        <v>0</v>
      </c>
      <c r="O440" s="4" t="n">
        <f aca="false">COUNTIF($B440:$J440, "LATE")</f>
        <v>0</v>
      </c>
      <c r="P440" s="4" t="n">
        <f aca="false">COUNTIF($B440:$J440, "UNGRADABLE_QUALITY")</f>
        <v>0</v>
      </c>
      <c r="Q440" s="4" t="n">
        <f aca="false">COUNTIF($B440:$J440, "UNGRADABLE_CONDITION")</f>
        <v>0</v>
      </c>
      <c r="R440" s="4" t="n">
        <f aca="false">SUM(K440:Q440)</f>
        <v>3</v>
      </c>
      <c r="S440" s="3"/>
      <c r="T440" s="3"/>
    </row>
    <row r="441" customFormat="false" ht="13.8" hidden="false" customHeight="false" outlineLevel="0" collapsed="false">
      <c r="A441" s="3" t="s">
        <v>464</v>
      </c>
      <c r="B441" s="3" t="s">
        <v>24</v>
      </c>
      <c r="C441" s="3" t="s">
        <v>19</v>
      </c>
      <c r="D441" s="3"/>
      <c r="E441" s="3" t="s">
        <v>20</v>
      </c>
      <c r="F441" s="3"/>
      <c r="G441" s="3"/>
      <c r="H441" s="3"/>
      <c r="I441" s="3"/>
      <c r="J441" s="3"/>
      <c r="K441" s="4" t="n">
        <f aca="false">COUNTIF($B441:$J441, "NORMAL")</f>
        <v>1</v>
      </c>
      <c r="L441" s="4" t="n">
        <f aca="false">COUNTIF($B441:$J441, "NON_SPECIFIC")</f>
        <v>1</v>
      </c>
      <c r="M441" s="4" t="n">
        <f aca="false">COUNTIF($B441:$J441, "EARLY")</f>
        <v>0</v>
      </c>
      <c r="N441" s="4" t="n">
        <f aca="false">COUNTIF($B441:$J441, "ACTIVE")</f>
        <v>0</v>
      </c>
      <c r="O441" s="4" t="n">
        <f aca="false">COUNTIF($B441:$J441, "LATE")</f>
        <v>0</v>
      </c>
      <c r="P441" s="4" t="n">
        <f aca="false">COUNTIF($B441:$J441, "UNGRADABLE_QUALITY")</f>
        <v>1</v>
      </c>
      <c r="Q441" s="4" t="n">
        <f aca="false">COUNTIF($B441:$J441, "UNGRADABLE_CONDITION")</f>
        <v>0</v>
      </c>
      <c r="R441" s="4" t="n">
        <f aca="false">SUM(K441:Q441)</f>
        <v>3</v>
      </c>
      <c r="S441" s="3"/>
      <c r="T441" s="3"/>
    </row>
    <row r="442" customFormat="false" ht="13.8" hidden="false" customHeight="false" outlineLevel="0" collapsed="false">
      <c r="A442" s="3" t="s">
        <v>465</v>
      </c>
      <c r="B442" s="3" t="s">
        <v>28</v>
      </c>
      <c r="C442" s="3"/>
      <c r="D442" s="3" t="s">
        <v>28</v>
      </c>
      <c r="E442" s="3" t="s">
        <v>28</v>
      </c>
      <c r="F442" s="3"/>
      <c r="G442" s="3" t="s">
        <v>28</v>
      </c>
      <c r="H442" s="3"/>
      <c r="I442" s="3"/>
      <c r="J442" s="3"/>
      <c r="K442" s="4" t="n">
        <f aca="false">COUNTIF($B442:$J442, "NORMAL")</f>
        <v>0</v>
      </c>
      <c r="L442" s="4" t="n">
        <f aca="false">COUNTIF($B442:$J442, "NON_SPECIFIC")</f>
        <v>0</v>
      </c>
      <c r="M442" s="4" t="n">
        <f aca="false">COUNTIF($B442:$J442, "EARLY")</f>
        <v>0</v>
      </c>
      <c r="N442" s="4" t="n">
        <f aca="false">COUNTIF($B442:$J442, "ACTIVE")</f>
        <v>0</v>
      </c>
      <c r="O442" s="4" t="n">
        <f aca="false">COUNTIF($B442:$J442, "LATE")</f>
        <v>4</v>
      </c>
      <c r="P442" s="4" t="n">
        <f aca="false">COUNTIF($B442:$J442, "UNGRADABLE_QUALITY")</f>
        <v>0</v>
      </c>
      <c r="Q442" s="4" t="n">
        <f aca="false">COUNTIF($B442:$J442, "UNGRADABLE_CONDITION")</f>
        <v>0</v>
      </c>
      <c r="R442" s="4" t="n">
        <f aca="false">SUM(K442:Q442)</f>
        <v>4</v>
      </c>
      <c r="S442" s="3"/>
      <c r="T442" s="3"/>
    </row>
    <row r="443" customFormat="false" ht="13.8" hidden="false" customHeight="false" outlineLevel="0" collapsed="false">
      <c r="A443" s="3" t="s">
        <v>466</v>
      </c>
      <c r="B443" s="3"/>
      <c r="C443" s="3"/>
      <c r="D443" s="3"/>
      <c r="E443" s="3"/>
      <c r="F443" s="3" t="s">
        <v>34</v>
      </c>
      <c r="G443" s="3"/>
      <c r="H443" s="3" t="s">
        <v>19</v>
      </c>
      <c r="I443" s="3"/>
      <c r="J443" s="3" t="s">
        <v>22</v>
      </c>
      <c r="K443" s="4" t="n">
        <f aca="false">COUNTIF($B443:$J443, "NORMAL")</f>
        <v>0</v>
      </c>
      <c r="L443" s="4" t="n">
        <f aca="false">COUNTIF($B443:$J443, "NON_SPECIFIC")</f>
        <v>1</v>
      </c>
      <c r="M443" s="4" t="n">
        <f aca="false">COUNTIF($B443:$J443, "EARLY")</f>
        <v>1</v>
      </c>
      <c r="N443" s="4" t="n">
        <f aca="false">COUNTIF($B443:$J443, "ACTIVE")</f>
        <v>1</v>
      </c>
      <c r="O443" s="4" t="n">
        <f aca="false">COUNTIF($B443:$J443, "LATE")</f>
        <v>0</v>
      </c>
      <c r="P443" s="4" t="n">
        <f aca="false">COUNTIF($B443:$J443, "UNGRADABLE_QUALITY")</f>
        <v>0</v>
      </c>
      <c r="Q443" s="4" t="n">
        <f aca="false">COUNTIF($B443:$J443, "UNGRADABLE_CONDITION")</f>
        <v>0</v>
      </c>
      <c r="R443" s="4" t="n">
        <f aca="false">SUM(K443:Q443)</f>
        <v>3</v>
      </c>
      <c r="S443" s="3"/>
      <c r="T443" s="5"/>
    </row>
    <row r="444" customFormat="false" ht="13.8" hidden="false" customHeight="false" outlineLevel="0" collapsed="false">
      <c r="A444" s="3" t="s">
        <v>467</v>
      </c>
      <c r="B444" s="3"/>
      <c r="C444" s="3"/>
      <c r="D444" s="3" t="s">
        <v>22</v>
      </c>
      <c r="E444" s="3" t="s">
        <v>19</v>
      </c>
      <c r="F444" s="3"/>
      <c r="G444" s="3" t="s">
        <v>22</v>
      </c>
      <c r="H444" s="3" t="s">
        <v>19</v>
      </c>
      <c r="I444" s="3"/>
      <c r="J444" s="3"/>
      <c r="K444" s="4" t="n">
        <f aca="false">COUNTIF($B444:$J444, "NORMAL")</f>
        <v>0</v>
      </c>
      <c r="L444" s="4" t="n">
        <f aca="false">COUNTIF($B444:$J444, "NON_SPECIFIC")</f>
        <v>2</v>
      </c>
      <c r="M444" s="4" t="n">
        <f aca="false">COUNTIF($B444:$J444, "EARLY")</f>
        <v>2</v>
      </c>
      <c r="N444" s="4" t="n">
        <f aca="false">COUNTIF($B444:$J444, "ACTIVE")</f>
        <v>0</v>
      </c>
      <c r="O444" s="4" t="n">
        <f aca="false">COUNTIF($B444:$J444, "LATE")</f>
        <v>0</v>
      </c>
      <c r="P444" s="4" t="n">
        <f aca="false">COUNTIF($B444:$J444, "UNGRADABLE_QUALITY")</f>
        <v>0</v>
      </c>
      <c r="Q444" s="4" t="n">
        <f aca="false">COUNTIF($B444:$J444, "UNGRADABLE_CONDITION")</f>
        <v>0</v>
      </c>
      <c r="R444" s="4" t="n">
        <f aca="false">SUM(K444:Q444)</f>
        <v>4</v>
      </c>
      <c r="S444" s="3"/>
      <c r="T444" s="3"/>
    </row>
    <row r="445" customFormat="false" ht="13.8" hidden="false" customHeight="false" outlineLevel="0" collapsed="false">
      <c r="A445" s="3" t="s">
        <v>468</v>
      </c>
      <c r="B445" s="3"/>
      <c r="C445" s="3"/>
      <c r="D445" s="3"/>
      <c r="E445" s="3" t="s">
        <v>22</v>
      </c>
      <c r="F445" s="3"/>
      <c r="G445" s="3" t="s">
        <v>24</v>
      </c>
      <c r="H445" s="3" t="s">
        <v>34</v>
      </c>
      <c r="I445" s="3"/>
      <c r="J445" s="3" t="s">
        <v>34</v>
      </c>
      <c r="K445" s="4" t="n">
        <f aca="false">COUNTIF($B445:$J445, "NORMAL")</f>
        <v>0</v>
      </c>
      <c r="L445" s="4" t="n">
        <f aca="false">COUNTIF($B445:$J445, "NON_SPECIFIC")</f>
        <v>0</v>
      </c>
      <c r="M445" s="4" t="n">
        <f aca="false">COUNTIF($B445:$J445, "EARLY")</f>
        <v>1</v>
      </c>
      <c r="N445" s="4" t="n">
        <f aca="false">COUNTIF($B445:$J445, "ACTIVE")</f>
        <v>2</v>
      </c>
      <c r="O445" s="4" t="n">
        <f aca="false">COUNTIF($B445:$J445, "LATE")</f>
        <v>0</v>
      </c>
      <c r="P445" s="4" t="n">
        <f aca="false">COUNTIF($B445:$J445, "UNGRADABLE_QUALITY")</f>
        <v>1</v>
      </c>
      <c r="Q445" s="4" t="n">
        <f aca="false">COUNTIF($B445:$J445, "UNGRADABLE_CONDITION")</f>
        <v>0</v>
      </c>
      <c r="R445" s="4" t="n">
        <f aca="false">SUM(K445:Q445)</f>
        <v>4</v>
      </c>
      <c r="S445" s="3"/>
      <c r="T445" s="5"/>
    </row>
    <row r="446" customFormat="false" ht="13.8" hidden="false" customHeight="false" outlineLevel="0" collapsed="false">
      <c r="A446" s="3" t="s">
        <v>469</v>
      </c>
      <c r="B446" s="3" t="s">
        <v>19</v>
      </c>
      <c r="C446" s="3" t="s">
        <v>19</v>
      </c>
      <c r="D446" s="3"/>
      <c r="E446" s="3"/>
      <c r="F446" s="3"/>
      <c r="G446" s="3" t="s">
        <v>20</v>
      </c>
      <c r="H446" s="3"/>
      <c r="I446" s="3"/>
      <c r="J446" s="3"/>
      <c r="K446" s="4" t="n">
        <f aca="false">COUNTIF($B446:$J446, "NORMAL")</f>
        <v>1</v>
      </c>
      <c r="L446" s="4" t="n">
        <f aca="false">COUNTIF($B446:$J446, "NON_SPECIFIC")</f>
        <v>2</v>
      </c>
      <c r="M446" s="4" t="n">
        <f aca="false">COUNTIF($B446:$J446, "EARLY")</f>
        <v>0</v>
      </c>
      <c r="N446" s="4" t="n">
        <f aca="false">COUNTIF($B446:$J446, "ACTIVE")</f>
        <v>0</v>
      </c>
      <c r="O446" s="4" t="n">
        <f aca="false">COUNTIF($B446:$J446, "LATE")</f>
        <v>0</v>
      </c>
      <c r="P446" s="4" t="n">
        <f aca="false">COUNTIF($B446:$J446, "UNGRADABLE_QUALITY")</f>
        <v>0</v>
      </c>
      <c r="Q446" s="4" t="n">
        <f aca="false">COUNTIF($B446:$J446, "UNGRADABLE_CONDITION")</f>
        <v>0</v>
      </c>
      <c r="R446" s="4" t="n">
        <f aca="false">SUM(K446:Q446)</f>
        <v>3</v>
      </c>
      <c r="S446" s="3"/>
      <c r="T446" s="3"/>
    </row>
    <row r="447" customFormat="false" ht="13.8" hidden="false" customHeight="false" outlineLevel="0" collapsed="false">
      <c r="A447" s="3" t="s">
        <v>470</v>
      </c>
      <c r="B447" s="3" t="s">
        <v>34</v>
      </c>
      <c r="C447" s="3"/>
      <c r="D447" s="3"/>
      <c r="E447" s="3"/>
      <c r="F447" s="3" t="s">
        <v>22</v>
      </c>
      <c r="G447" s="3"/>
      <c r="H447" s="3"/>
      <c r="I447" s="3" t="s">
        <v>22</v>
      </c>
      <c r="J447" s="3"/>
      <c r="K447" s="4" t="n">
        <f aca="false">COUNTIF($B447:$J447, "NORMAL")</f>
        <v>0</v>
      </c>
      <c r="L447" s="4" t="n">
        <f aca="false">COUNTIF($B447:$J447, "NON_SPECIFIC")</f>
        <v>0</v>
      </c>
      <c r="M447" s="4" t="n">
        <f aca="false">COUNTIF($B447:$J447, "EARLY")</f>
        <v>2</v>
      </c>
      <c r="N447" s="4" t="n">
        <f aca="false">COUNTIF($B447:$J447, "ACTIVE")</f>
        <v>1</v>
      </c>
      <c r="O447" s="4" t="n">
        <f aca="false">COUNTIF($B447:$J447, "LATE")</f>
        <v>0</v>
      </c>
      <c r="P447" s="4" t="n">
        <f aca="false">COUNTIF($B447:$J447, "UNGRADABLE_QUALITY")</f>
        <v>0</v>
      </c>
      <c r="Q447" s="4" t="n">
        <f aca="false">COUNTIF($B447:$J447, "UNGRADABLE_CONDITION")</f>
        <v>0</v>
      </c>
      <c r="R447" s="4" t="n">
        <f aca="false">SUM(K447:Q447)</f>
        <v>3</v>
      </c>
      <c r="S447" s="5"/>
      <c r="T447" s="3"/>
    </row>
    <row r="448" customFormat="false" ht="13.8" hidden="false" customHeight="false" outlineLevel="0" collapsed="false">
      <c r="A448" s="3" t="s">
        <v>471</v>
      </c>
      <c r="B448" s="3" t="s">
        <v>20</v>
      </c>
      <c r="C448" s="3" t="s">
        <v>20</v>
      </c>
      <c r="D448" s="3"/>
      <c r="E448" s="3"/>
      <c r="F448" s="3"/>
      <c r="G448" s="3" t="s">
        <v>20</v>
      </c>
      <c r="H448" s="3"/>
      <c r="I448" s="3"/>
      <c r="J448" s="3"/>
      <c r="K448" s="4" t="n">
        <f aca="false">COUNTIF($B448:$J448, "NORMAL")</f>
        <v>3</v>
      </c>
      <c r="L448" s="4" t="n">
        <f aca="false">COUNTIF($B448:$J448, "NON_SPECIFIC")</f>
        <v>0</v>
      </c>
      <c r="M448" s="4" t="n">
        <f aca="false">COUNTIF($B448:$J448, "EARLY")</f>
        <v>0</v>
      </c>
      <c r="N448" s="4" t="n">
        <f aca="false">COUNTIF($B448:$J448, "ACTIVE")</f>
        <v>0</v>
      </c>
      <c r="O448" s="4" t="n">
        <f aca="false">COUNTIF($B448:$J448, "LATE")</f>
        <v>0</v>
      </c>
      <c r="P448" s="4" t="n">
        <f aca="false">COUNTIF($B448:$J448, "UNGRADABLE_QUALITY")</f>
        <v>0</v>
      </c>
      <c r="Q448" s="4" t="n">
        <f aca="false">COUNTIF($B448:$J448, "UNGRADABLE_CONDITION")</f>
        <v>0</v>
      </c>
      <c r="R448" s="4" t="n">
        <f aca="false">SUM(K448:Q448)</f>
        <v>3</v>
      </c>
      <c r="S448" s="3"/>
      <c r="T448" s="3"/>
    </row>
    <row r="449" customFormat="false" ht="13.8" hidden="false" customHeight="false" outlineLevel="0" collapsed="false">
      <c r="A449" s="3" t="s">
        <v>472</v>
      </c>
      <c r="B449" s="3"/>
      <c r="C449" s="3" t="s">
        <v>28</v>
      </c>
      <c r="D449" s="3"/>
      <c r="E449" s="3"/>
      <c r="F449" s="3"/>
      <c r="G449" s="3" t="s">
        <v>34</v>
      </c>
      <c r="H449" s="3" t="s">
        <v>34</v>
      </c>
      <c r="I449" s="3"/>
      <c r="J449" s="3"/>
      <c r="K449" s="4" t="n">
        <f aca="false">COUNTIF($B449:$J449, "NORMAL")</f>
        <v>0</v>
      </c>
      <c r="L449" s="4" t="n">
        <f aca="false">COUNTIF($B449:$J449, "NON_SPECIFIC")</f>
        <v>0</v>
      </c>
      <c r="M449" s="4" t="n">
        <f aca="false">COUNTIF($B449:$J449, "EARLY")</f>
        <v>0</v>
      </c>
      <c r="N449" s="4" t="n">
        <f aca="false">COUNTIF($B449:$J449, "ACTIVE")</f>
        <v>2</v>
      </c>
      <c r="O449" s="4" t="n">
        <f aca="false">COUNTIF($B449:$J449, "LATE")</f>
        <v>1</v>
      </c>
      <c r="P449" s="4" t="n">
        <f aca="false">COUNTIF($B449:$J449, "UNGRADABLE_QUALITY")</f>
        <v>0</v>
      </c>
      <c r="Q449" s="4" t="n">
        <f aca="false">COUNTIF($B449:$J449, "UNGRADABLE_CONDITION")</f>
        <v>0</v>
      </c>
      <c r="R449" s="4" t="n">
        <f aca="false">SUM(K449:Q449)</f>
        <v>3</v>
      </c>
      <c r="S449" s="3"/>
      <c r="T449" s="3"/>
    </row>
    <row r="450" customFormat="false" ht="13.8" hidden="false" customHeight="false" outlineLevel="0" collapsed="false">
      <c r="A450" s="3" t="s">
        <v>473</v>
      </c>
      <c r="B450" s="3" t="s">
        <v>20</v>
      </c>
      <c r="C450" s="3" t="s">
        <v>19</v>
      </c>
      <c r="D450" s="3"/>
      <c r="E450" s="3"/>
      <c r="F450" s="3"/>
      <c r="G450" s="3"/>
      <c r="H450" s="3"/>
      <c r="I450" s="3"/>
      <c r="J450" s="3" t="s">
        <v>24</v>
      </c>
      <c r="K450" s="4" t="n">
        <f aca="false">COUNTIF($B450:$J450, "NORMAL")</f>
        <v>1</v>
      </c>
      <c r="L450" s="4" t="n">
        <f aca="false">COUNTIF($B450:$J450, "NON_SPECIFIC")</f>
        <v>1</v>
      </c>
      <c r="M450" s="4" t="n">
        <f aca="false">COUNTIF($B450:$J450, "EARLY")</f>
        <v>0</v>
      </c>
      <c r="N450" s="4" t="n">
        <f aca="false">COUNTIF($B450:$J450, "ACTIVE")</f>
        <v>0</v>
      </c>
      <c r="O450" s="4" t="n">
        <f aca="false">COUNTIF($B450:$J450, "LATE")</f>
        <v>0</v>
      </c>
      <c r="P450" s="4" t="n">
        <f aca="false">COUNTIF($B450:$J450, "UNGRADABLE_QUALITY")</f>
        <v>1</v>
      </c>
      <c r="Q450" s="4" t="n">
        <f aca="false">COUNTIF($B450:$J450, "UNGRADABLE_CONDITION")</f>
        <v>0</v>
      </c>
      <c r="R450" s="4" t="n">
        <f aca="false">SUM(K450:Q450)</f>
        <v>3</v>
      </c>
      <c r="S450" s="3"/>
      <c r="T450" s="5"/>
    </row>
    <row r="451" customFormat="false" ht="13.8" hidden="false" customHeight="false" outlineLevel="0" collapsed="false">
      <c r="A451" s="3" t="s">
        <v>474</v>
      </c>
      <c r="B451" s="3"/>
      <c r="C451" s="3" t="s">
        <v>19</v>
      </c>
      <c r="D451" s="3" t="s">
        <v>68</v>
      </c>
      <c r="E451" s="3"/>
      <c r="F451" s="3"/>
      <c r="G451" s="3" t="s">
        <v>28</v>
      </c>
      <c r="H451" s="3"/>
      <c r="I451" s="3"/>
      <c r="J451" s="3"/>
      <c r="K451" s="4" t="n">
        <f aca="false">COUNTIF($B451:$J451, "NORMAL")</f>
        <v>0</v>
      </c>
      <c r="L451" s="4" t="n">
        <f aca="false">COUNTIF($B451:$J451, "NON_SPECIFIC")</f>
        <v>1</v>
      </c>
      <c r="M451" s="4" t="n">
        <f aca="false">COUNTIF($B451:$J451, "EARLY")</f>
        <v>0</v>
      </c>
      <c r="N451" s="4" t="n">
        <f aca="false">COUNTIF($B451:$J451, "ACTIVE")</f>
        <v>0</v>
      </c>
      <c r="O451" s="4" t="n">
        <f aca="false">COUNTIF($B451:$J451, "LATE")</f>
        <v>1</v>
      </c>
      <c r="P451" s="4" t="n">
        <f aca="false">COUNTIF($B451:$J451, "UNGRADABLE_QUALITY")</f>
        <v>0</v>
      </c>
      <c r="Q451" s="4" t="n">
        <f aca="false">COUNTIF($B451:$J451, "UNGRADABLE_CONDITION")</f>
        <v>1</v>
      </c>
      <c r="R451" s="4" t="n">
        <f aca="false">SUM(K451:Q451)</f>
        <v>3</v>
      </c>
      <c r="S451" s="3"/>
      <c r="T451" s="3"/>
    </row>
    <row r="452" customFormat="false" ht="13.8" hidden="false" customHeight="false" outlineLevel="0" collapsed="false">
      <c r="A452" s="3" t="s">
        <v>475</v>
      </c>
      <c r="B452" s="3"/>
      <c r="C452" s="3" t="s">
        <v>19</v>
      </c>
      <c r="D452" s="3"/>
      <c r="E452" s="3"/>
      <c r="F452" s="3"/>
      <c r="G452" s="3" t="s">
        <v>22</v>
      </c>
      <c r="H452" s="3"/>
      <c r="I452" s="3"/>
      <c r="J452" s="3" t="s">
        <v>22</v>
      </c>
      <c r="K452" s="4" t="n">
        <f aca="false">COUNTIF($B452:$J452, "NORMAL")</f>
        <v>0</v>
      </c>
      <c r="L452" s="4" t="n">
        <f aca="false">COUNTIF($B452:$J452, "NON_SPECIFIC")</f>
        <v>1</v>
      </c>
      <c r="M452" s="4" t="n">
        <f aca="false">COUNTIF($B452:$J452, "EARLY")</f>
        <v>2</v>
      </c>
      <c r="N452" s="4" t="n">
        <f aca="false">COUNTIF($B452:$J452, "ACTIVE")</f>
        <v>0</v>
      </c>
      <c r="O452" s="4" t="n">
        <f aca="false">COUNTIF($B452:$J452, "LATE")</f>
        <v>0</v>
      </c>
      <c r="P452" s="4" t="n">
        <f aca="false">COUNTIF($B452:$J452, "UNGRADABLE_QUALITY")</f>
        <v>0</v>
      </c>
      <c r="Q452" s="4" t="n">
        <f aca="false">COUNTIF($B452:$J452, "UNGRADABLE_CONDITION")</f>
        <v>0</v>
      </c>
      <c r="R452" s="4" t="n">
        <f aca="false">SUM(K452:Q452)</f>
        <v>3</v>
      </c>
      <c r="S452" s="3"/>
      <c r="T452" s="5"/>
    </row>
    <row r="453" customFormat="false" ht="13.8" hidden="false" customHeight="false" outlineLevel="0" collapsed="false">
      <c r="A453" s="3" t="s">
        <v>476</v>
      </c>
      <c r="B453" s="3"/>
      <c r="C453" s="3" t="s">
        <v>28</v>
      </c>
      <c r="D453" s="3" t="s">
        <v>28</v>
      </c>
      <c r="E453" s="3"/>
      <c r="F453" s="3"/>
      <c r="G453" s="3"/>
      <c r="H453" s="3"/>
      <c r="I453" s="3" t="s">
        <v>28</v>
      </c>
      <c r="J453" s="3"/>
      <c r="K453" s="4" t="n">
        <f aca="false">COUNTIF($B453:$J453, "NORMAL")</f>
        <v>0</v>
      </c>
      <c r="L453" s="4" t="n">
        <f aca="false">COUNTIF($B453:$J453, "NON_SPECIFIC")</f>
        <v>0</v>
      </c>
      <c r="M453" s="4" t="n">
        <f aca="false">COUNTIF($B453:$J453, "EARLY")</f>
        <v>0</v>
      </c>
      <c r="N453" s="4" t="n">
        <f aca="false">COUNTIF($B453:$J453, "ACTIVE")</f>
        <v>0</v>
      </c>
      <c r="O453" s="4" t="n">
        <f aca="false">COUNTIF($B453:$J453, "LATE")</f>
        <v>3</v>
      </c>
      <c r="P453" s="4" t="n">
        <f aca="false">COUNTIF($B453:$J453, "UNGRADABLE_QUALITY")</f>
        <v>0</v>
      </c>
      <c r="Q453" s="4" t="n">
        <f aca="false">COUNTIF($B453:$J453, "UNGRADABLE_CONDITION")</f>
        <v>0</v>
      </c>
      <c r="R453" s="4" t="n">
        <f aca="false">SUM(K453:Q453)</f>
        <v>3</v>
      </c>
      <c r="S453" s="5"/>
      <c r="T453" s="3"/>
    </row>
    <row r="454" customFormat="false" ht="13.8" hidden="false" customHeight="false" outlineLevel="0" collapsed="false">
      <c r="A454" s="3" t="s">
        <v>477</v>
      </c>
      <c r="B454" s="3"/>
      <c r="C454" s="3"/>
      <c r="D454" s="3" t="s">
        <v>19</v>
      </c>
      <c r="E454" s="3"/>
      <c r="F454" s="3"/>
      <c r="G454" s="3" t="s">
        <v>20</v>
      </c>
      <c r="H454" s="3"/>
      <c r="I454" s="3" t="s">
        <v>19</v>
      </c>
      <c r="J454" s="3"/>
      <c r="K454" s="4" t="n">
        <f aca="false">COUNTIF($B454:$J454, "NORMAL")</f>
        <v>1</v>
      </c>
      <c r="L454" s="4" t="n">
        <f aca="false">COUNTIF($B454:$J454, "NON_SPECIFIC")</f>
        <v>2</v>
      </c>
      <c r="M454" s="4" t="n">
        <f aca="false">COUNTIF($B454:$J454, "EARLY")</f>
        <v>0</v>
      </c>
      <c r="N454" s="4" t="n">
        <f aca="false">COUNTIF($B454:$J454, "ACTIVE")</f>
        <v>0</v>
      </c>
      <c r="O454" s="4" t="n">
        <f aca="false">COUNTIF($B454:$J454, "LATE")</f>
        <v>0</v>
      </c>
      <c r="P454" s="4" t="n">
        <f aca="false">COUNTIF($B454:$J454, "UNGRADABLE_QUALITY")</f>
        <v>0</v>
      </c>
      <c r="Q454" s="4" t="n">
        <f aca="false">COUNTIF($B454:$J454, "UNGRADABLE_CONDITION")</f>
        <v>0</v>
      </c>
      <c r="R454" s="4" t="n">
        <f aca="false">SUM(K454:Q454)</f>
        <v>3</v>
      </c>
      <c r="S454" s="5"/>
      <c r="T454" s="3"/>
    </row>
    <row r="455" customFormat="false" ht="13.8" hidden="false" customHeight="false" outlineLevel="0" collapsed="false">
      <c r="A455" s="3" t="s">
        <v>478</v>
      </c>
      <c r="B455" s="3"/>
      <c r="C455" s="3"/>
      <c r="D455" s="3" t="s">
        <v>19</v>
      </c>
      <c r="E455" s="3"/>
      <c r="F455" s="3" t="s">
        <v>20</v>
      </c>
      <c r="G455" s="3"/>
      <c r="H455" s="3" t="s">
        <v>20</v>
      </c>
      <c r="I455" s="3"/>
      <c r="J455" s="3"/>
      <c r="K455" s="4" t="n">
        <f aca="false">COUNTIF($B455:$J455, "NORMAL")</f>
        <v>2</v>
      </c>
      <c r="L455" s="4" t="n">
        <f aca="false">COUNTIF($B455:$J455, "NON_SPECIFIC")</f>
        <v>1</v>
      </c>
      <c r="M455" s="4" t="n">
        <f aca="false">COUNTIF($B455:$J455, "EARLY")</f>
        <v>0</v>
      </c>
      <c r="N455" s="4" t="n">
        <f aca="false">COUNTIF($B455:$J455, "ACTIVE")</f>
        <v>0</v>
      </c>
      <c r="O455" s="4" t="n">
        <f aca="false">COUNTIF($B455:$J455, "LATE")</f>
        <v>0</v>
      </c>
      <c r="P455" s="4" t="n">
        <f aca="false">COUNTIF($B455:$J455, "UNGRADABLE_QUALITY")</f>
        <v>0</v>
      </c>
      <c r="Q455" s="4" t="n">
        <f aca="false">COUNTIF($B455:$J455, "UNGRADABLE_CONDITION")</f>
        <v>0</v>
      </c>
      <c r="R455" s="4" t="n">
        <f aca="false">SUM(K455:Q455)</f>
        <v>3</v>
      </c>
      <c r="S455" s="3"/>
      <c r="T455" s="3"/>
    </row>
    <row r="456" customFormat="false" ht="13.8" hidden="false" customHeight="false" outlineLevel="0" collapsed="false">
      <c r="A456" s="3" t="s">
        <v>479</v>
      </c>
      <c r="B456" s="3" t="s">
        <v>34</v>
      </c>
      <c r="C456" s="3"/>
      <c r="D456" s="3"/>
      <c r="E456" s="3"/>
      <c r="F456" s="3"/>
      <c r="G456" s="3"/>
      <c r="H456" s="3"/>
      <c r="I456" s="3" t="s">
        <v>28</v>
      </c>
      <c r="J456" s="3" t="s">
        <v>28</v>
      </c>
      <c r="K456" s="4" t="n">
        <f aca="false">COUNTIF($B456:$J456, "NORMAL")</f>
        <v>0</v>
      </c>
      <c r="L456" s="4" t="n">
        <f aca="false">COUNTIF($B456:$J456, "NON_SPECIFIC")</f>
        <v>0</v>
      </c>
      <c r="M456" s="4" t="n">
        <f aca="false">COUNTIF($B456:$J456, "EARLY")</f>
        <v>0</v>
      </c>
      <c r="N456" s="4" t="n">
        <f aca="false">COUNTIF($B456:$J456, "ACTIVE")</f>
        <v>1</v>
      </c>
      <c r="O456" s="4" t="n">
        <f aca="false">COUNTIF($B456:$J456, "LATE")</f>
        <v>2</v>
      </c>
      <c r="P456" s="4" t="n">
        <f aca="false">COUNTIF($B456:$J456, "UNGRADABLE_QUALITY")</f>
        <v>0</v>
      </c>
      <c r="Q456" s="4" t="n">
        <f aca="false">COUNTIF($B456:$J456, "UNGRADABLE_CONDITION")</f>
        <v>0</v>
      </c>
      <c r="R456" s="4" t="n">
        <f aca="false">SUM(K456:Q456)</f>
        <v>3</v>
      </c>
      <c r="S456" s="5"/>
      <c r="T456" s="5"/>
    </row>
    <row r="457" customFormat="false" ht="13.8" hidden="false" customHeight="false" outlineLevel="0" collapsed="false">
      <c r="A457" s="3" t="s">
        <v>480</v>
      </c>
      <c r="B457" s="3" t="s">
        <v>34</v>
      </c>
      <c r="C457" s="3"/>
      <c r="D457" s="3"/>
      <c r="E457" s="3"/>
      <c r="F457" s="3" t="s">
        <v>22</v>
      </c>
      <c r="G457" s="3" t="s">
        <v>34</v>
      </c>
      <c r="H457" s="3"/>
      <c r="I457" s="3"/>
      <c r="J457" s="3"/>
      <c r="K457" s="4" t="n">
        <f aca="false">COUNTIF($B457:$J457, "NORMAL")</f>
        <v>0</v>
      </c>
      <c r="L457" s="4" t="n">
        <f aca="false">COUNTIF($B457:$J457, "NON_SPECIFIC")</f>
        <v>0</v>
      </c>
      <c r="M457" s="4" t="n">
        <f aca="false">COUNTIF($B457:$J457, "EARLY")</f>
        <v>1</v>
      </c>
      <c r="N457" s="4" t="n">
        <f aca="false">COUNTIF($B457:$J457, "ACTIVE")</f>
        <v>2</v>
      </c>
      <c r="O457" s="4" t="n">
        <f aca="false">COUNTIF($B457:$J457, "LATE")</f>
        <v>0</v>
      </c>
      <c r="P457" s="4" t="n">
        <f aca="false">COUNTIF($B457:$J457, "UNGRADABLE_QUALITY")</f>
        <v>0</v>
      </c>
      <c r="Q457" s="4" t="n">
        <f aca="false">COUNTIF($B457:$J457, "UNGRADABLE_CONDITION")</f>
        <v>0</v>
      </c>
      <c r="R457" s="4" t="n">
        <f aca="false">SUM(K457:Q457)</f>
        <v>3</v>
      </c>
      <c r="S457" s="3"/>
      <c r="T457" s="3"/>
    </row>
    <row r="458" customFormat="false" ht="13.8" hidden="false" customHeight="false" outlineLevel="0" collapsed="false">
      <c r="A458" s="3" t="s">
        <v>481</v>
      </c>
      <c r="B458" s="3" t="s">
        <v>19</v>
      </c>
      <c r="C458" s="3"/>
      <c r="D458" s="3"/>
      <c r="E458" s="3"/>
      <c r="F458" s="3" t="s">
        <v>19</v>
      </c>
      <c r="G458" s="3" t="s">
        <v>22</v>
      </c>
      <c r="H458" s="3"/>
      <c r="I458" s="3"/>
      <c r="J458" s="3"/>
      <c r="K458" s="4" t="n">
        <f aca="false">COUNTIF($B458:$J458, "NORMAL")</f>
        <v>0</v>
      </c>
      <c r="L458" s="4" t="n">
        <f aca="false">COUNTIF($B458:$J458, "NON_SPECIFIC")</f>
        <v>2</v>
      </c>
      <c r="M458" s="4" t="n">
        <f aca="false">COUNTIF($B458:$J458, "EARLY")</f>
        <v>1</v>
      </c>
      <c r="N458" s="4" t="n">
        <f aca="false">COUNTIF($B458:$J458, "ACTIVE")</f>
        <v>0</v>
      </c>
      <c r="O458" s="4" t="n">
        <f aca="false">COUNTIF($B458:$J458, "LATE")</f>
        <v>0</v>
      </c>
      <c r="P458" s="4" t="n">
        <f aca="false">COUNTIF($B458:$J458, "UNGRADABLE_QUALITY")</f>
        <v>0</v>
      </c>
      <c r="Q458" s="4" t="n">
        <f aca="false">COUNTIF($B458:$J458, "UNGRADABLE_CONDITION")</f>
        <v>0</v>
      </c>
      <c r="R458" s="4" t="n">
        <f aca="false">SUM(K458:Q458)</f>
        <v>3</v>
      </c>
      <c r="S458" s="3"/>
      <c r="T458" s="3"/>
    </row>
    <row r="459" customFormat="false" ht="13.8" hidden="false" customHeight="false" outlineLevel="0" collapsed="false">
      <c r="A459" s="3" t="s">
        <v>482</v>
      </c>
      <c r="B459" s="3"/>
      <c r="C459" s="3"/>
      <c r="D459" s="3"/>
      <c r="E459" s="3" t="s">
        <v>20</v>
      </c>
      <c r="F459" s="3" t="s">
        <v>20</v>
      </c>
      <c r="G459" s="3"/>
      <c r="H459" s="3" t="s">
        <v>19</v>
      </c>
      <c r="I459" s="3"/>
      <c r="J459" s="3"/>
      <c r="K459" s="4" t="n">
        <f aca="false">COUNTIF($B459:$J459, "NORMAL")</f>
        <v>2</v>
      </c>
      <c r="L459" s="4" t="n">
        <f aca="false">COUNTIF($B459:$J459, "NON_SPECIFIC")</f>
        <v>1</v>
      </c>
      <c r="M459" s="4" t="n">
        <f aca="false">COUNTIF($B459:$J459, "EARLY")</f>
        <v>0</v>
      </c>
      <c r="N459" s="4" t="n">
        <f aca="false">COUNTIF($B459:$J459, "ACTIVE")</f>
        <v>0</v>
      </c>
      <c r="O459" s="4" t="n">
        <f aca="false">COUNTIF($B459:$J459, "LATE")</f>
        <v>0</v>
      </c>
      <c r="P459" s="4" t="n">
        <f aca="false">COUNTIF($B459:$J459, "UNGRADABLE_QUALITY")</f>
        <v>0</v>
      </c>
      <c r="Q459" s="4" t="n">
        <f aca="false">COUNTIF($B459:$J459, "UNGRADABLE_CONDITION")</f>
        <v>0</v>
      </c>
      <c r="R459" s="4" t="n">
        <f aca="false">SUM(K459:Q459)</f>
        <v>3</v>
      </c>
      <c r="S459" s="3"/>
      <c r="T459" s="3"/>
    </row>
    <row r="460" customFormat="false" ht="13.8" hidden="false" customHeight="false" outlineLevel="0" collapsed="false">
      <c r="A460" s="3" t="s">
        <v>483</v>
      </c>
      <c r="B460" s="3" t="s">
        <v>22</v>
      </c>
      <c r="C460" s="3"/>
      <c r="D460" s="3"/>
      <c r="E460" s="3"/>
      <c r="F460" s="3"/>
      <c r="G460" s="3"/>
      <c r="H460" s="3" t="s">
        <v>22</v>
      </c>
      <c r="I460" s="3"/>
      <c r="J460" s="3" t="s">
        <v>34</v>
      </c>
      <c r="K460" s="4" t="n">
        <f aca="false">COUNTIF($B460:$J460, "NORMAL")</f>
        <v>0</v>
      </c>
      <c r="L460" s="4" t="n">
        <f aca="false">COUNTIF($B460:$J460, "NON_SPECIFIC")</f>
        <v>0</v>
      </c>
      <c r="M460" s="4" t="n">
        <f aca="false">COUNTIF($B460:$J460, "EARLY")</f>
        <v>2</v>
      </c>
      <c r="N460" s="4" t="n">
        <f aca="false">COUNTIF($B460:$J460, "ACTIVE")</f>
        <v>1</v>
      </c>
      <c r="O460" s="4" t="n">
        <f aca="false">COUNTIF($B460:$J460, "LATE")</f>
        <v>0</v>
      </c>
      <c r="P460" s="4" t="n">
        <f aca="false">COUNTIF($B460:$J460, "UNGRADABLE_QUALITY")</f>
        <v>0</v>
      </c>
      <c r="Q460" s="4" t="n">
        <f aca="false">COUNTIF($B460:$J460, "UNGRADABLE_CONDITION")</f>
        <v>0</v>
      </c>
      <c r="R460" s="4" t="n">
        <f aca="false">SUM(K460:Q460)</f>
        <v>3</v>
      </c>
      <c r="S460" s="3"/>
      <c r="T460" s="5"/>
    </row>
    <row r="461" customFormat="false" ht="13.8" hidden="false" customHeight="false" outlineLevel="0" collapsed="false">
      <c r="A461" s="3" t="s">
        <v>484</v>
      </c>
      <c r="B461" s="3"/>
      <c r="C461" s="3" t="s">
        <v>19</v>
      </c>
      <c r="D461" s="3" t="s">
        <v>22</v>
      </c>
      <c r="E461" s="3" t="s">
        <v>22</v>
      </c>
      <c r="F461" s="3"/>
      <c r="G461" s="3"/>
      <c r="H461" s="3"/>
      <c r="I461" s="3"/>
      <c r="J461" s="3"/>
      <c r="K461" s="4" t="n">
        <f aca="false">COUNTIF($B461:$J461, "NORMAL")</f>
        <v>0</v>
      </c>
      <c r="L461" s="4" t="n">
        <f aca="false">COUNTIF($B461:$J461, "NON_SPECIFIC")</f>
        <v>1</v>
      </c>
      <c r="M461" s="4" t="n">
        <f aca="false">COUNTIF($B461:$J461, "EARLY")</f>
        <v>2</v>
      </c>
      <c r="N461" s="4" t="n">
        <f aca="false">COUNTIF($B461:$J461, "ACTIVE")</f>
        <v>0</v>
      </c>
      <c r="O461" s="4" t="n">
        <f aca="false">COUNTIF($B461:$J461, "LATE")</f>
        <v>0</v>
      </c>
      <c r="P461" s="4" t="n">
        <f aca="false">COUNTIF($B461:$J461, "UNGRADABLE_QUALITY")</f>
        <v>0</v>
      </c>
      <c r="Q461" s="4" t="n">
        <f aca="false">COUNTIF($B461:$J461, "UNGRADABLE_CONDITION")</f>
        <v>0</v>
      </c>
      <c r="R461" s="4" t="n">
        <f aca="false">SUM(K461:Q461)</f>
        <v>3</v>
      </c>
      <c r="S461" s="3"/>
      <c r="T461" s="3"/>
    </row>
    <row r="462" customFormat="false" ht="13.8" hidden="false" customHeight="false" outlineLevel="0" collapsed="false">
      <c r="A462" s="3" t="s">
        <v>485</v>
      </c>
      <c r="B462" s="3" t="s">
        <v>24</v>
      </c>
      <c r="C462" s="3" t="s">
        <v>24</v>
      </c>
      <c r="D462" s="3"/>
      <c r="E462" s="3" t="s">
        <v>24</v>
      </c>
      <c r="F462" s="3"/>
      <c r="G462" s="3"/>
      <c r="H462" s="3"/>
      <c r="I462" s="3"/>
      <c r="J462" s="3"/>
      <c r="K462" s="4" t="n">
        <f aca="false">COUNTIF($B462:$J462, "NORMAL")</f>
        <v>0</v>
      </c>
      <c r="L462" s="4" t="n">
        <f aca="false">COUNTIF($B462:$J462, "NON_SPECIFIC")</f>
        <v>0</v>
      </c>
      <c r="M462" s="4" t="n">
        <f aca="false">COUNTIF($B462:$J462, "EARLY")</f>
        <v>0</v>
      </c>
      <c r="N462" s="4" t="n">
        <f aca="false">COUNTIF($B462:$J462, "ACTIVE")</f>
        <v>0</v>
      </c>
      <c r="O462" s="4" t="n">
        <f aca="false">COUNTIF($B462:$J462, "LATE")</f>
        <v>0</v>
      </c>
      <c r="P462" s="4" t="n">
        <f aca="false">COUNTIF($B462:$J462, "UNGRADABLE_QUALITY")</f>
        <v>3</v>
      </c>
      <c r="Q462" s="4" t="n">
        <f aca="false">COUNTIF($B462:$J462, "UNGRADABLE_CONDITION")</f>
        <v>0</v>
      </c>
      <c r="R462" s="4" t="n">
        <f aca="false">SUM(K462:Q462)</f>
        <v>3</v>
      </c>
      <c r="S462" s="3"/>
      <c r="T462" s="3"/>
    </row>
    <row r="463" customFormat="false" ht="13.8" hidden="false" customHeight="false" outlineLevel="0" collapsed="false">
      <c r="A463" s="3" t="s">
        <v>486</v>
      </c>
      <c r="B463" s="3"/>
      <c r="C463" s="3"/>
      <c r="D463" s="3"/>
      <c r="E463" s="3"/>
      <c r="F463" s="3" t="s">
        <v>19</v>
      </c>
      <c r="G463" s="3" t="s">
        <v>20</v>
      </c>
      <c r="H463" s="3"/>
      <c r="I463" s="3" t="s">
        <v>19</v>
      </c>
      <c r="J463" s="3"/>
      <c r="K463" s="4" t="n">
        <f aca="false">COUNTIF($B463:$J463, "NORMAL")</f>
        <v>1</v>
      </c>
      <c r="L463" s="4" t="n">
        <f aca="false">COUNTIF($B463:$J463, "NON_SPECIFIC")</f>
        <v>2</v>
      </c>
      <c r="M463" s="4" t="n">
        <f aca="false">COUNTIF($B463:$J463, "EARLY")</f>
        <v>0</v>
      </c>
      <c r="N463" s="4" t="n">
        <f aca="false">COUNTIF($B463:$J463, "ACTIVE")</f>
        <v>0</v>
      </c>
      <c r="O463" s="4" t="n">
        <f aca="false">COUNTIF($B463:$J463, "LATE")</f>
        <v>0</v>
      </c>
      <c r="P463" s="4" t="n">
        <f aca="false">COUNTIF($B463:$J463, "UNGRADABLE_QUALITY")</f>
        <v>0</v>
      </c>
      <c r="Q463" s="4" t="n">
        <f aca="false">COUNTIF($B463:$J463, "UNGRADABLE_CONDITION")</f>
        <v>0</v>
      </c>
      <c r="R463" s="4" t="n">
        <f aca="false">SUM(K463:Q463)</f>
        <v>3</v>
      </c>
      <c r="S463" s="5"/>
      <c r="T463" s="3"/>
    </row>
    <row r="464" customFormat="false" ht="13.8" hidden="false" customHeight="false" outlineLevel="0" collapsed="false">
      <c r="A464" s="3" t="s">
        <v>487</v>
      </c>
      <c r="B464" s="3"/>
      <c r="C464" s="3" t="s">
        <v>22</v>
      </c>
      <c r="D464" s="3"/>
      <c r="E464" s="3" t="s">
        <v>22</v>
      </c>
      <c r="F464" s="3"/>
      <c r="G464" s="3"/>
      <c r="H464" s="3"/>
      <c r="I464" s="3"/>
      <c r="J464" s="3" t="s">
        <v>34</v>
      </c>
      <c r="K464" s="4" t="n">
        <f aca="false">COUNTIF($B464:$J464, "NORMAL")</f>
        <v>0</v>
      </c>
      <c r="L464" s="4" t="n">
        <f aca="false">COUNTIF($B464:$J464, "NON_SPECIFIC")</f>
        <v>0</v>
      </c>
      <c r="M464" s="4" t="n">
        <f aca="false">COUNTIF($B464:$J464, "EARLY")</f>
        <v>2</v>
      </c>
      <c r="N464" s="4" t="n">
        <f aca="false">COUNTIF($B464:$J464, "ACTIVE")</f>
        <v>1</v>
      </c>
      <c r="O464" s="4" t="n">
        <f aca="false">COUNTIF($B464:$J464, "LATE")</f>
        <v>0</v>
      </c>
      <c r="P464" s="4" t="n">
        <f aca="false">COUNTIF($B464:$J464, "UNGRADABLE_QUALITY")</f>
        <v>0</v>
      </c>
      <c r="Q464" s="4" t="n">
        <f aca="false">COUNTIF($B464:$J464, "UNGRADABLE_CONDITION")</f>
        <v>0</v>
      </c>
      <c r="R464" s="4" t="n">
        <f aca="false">SUM(K464:Q464)</f>
        <v>3</v>
      </c>
      <c r="S464" s="3"/>
      <c r="T464" s="5"/>
    </row>
    <row r="465" customFormat="false" ht="13.8" hidden="false" customHeight="false" outlineLevel="0" collapsed="false">
      <c r="A465" s="3" t="s">
        <v>488</v>
      </c>
      <c r="B465" s="3"/>
      <c r="C465" s="3"/>
      <c r="D465" s="3" t="s">
        <v>24</v>
      </c>
      <c r="E465" s="3"/>
      <c r="F465" s="3" t="s">
        <v>24</v>
      </c>
      <c r="G465" s="3" t="s">
        <v>28</v>
      </c>
      <c r="H465" s="3"/>
      <c r="I465" s="3"/>
      <c r="J465" s="3"/>
      <c r="K465" s="4" t="n">
        <f aca="false">COUNTIF($B465:$J465, "NORMAL")</f>
        <v>0</v>
      </c>
      <c r="L465" s="4" t="n">
        <f aca="false">COUNTIF($B465:$J465, "NON_SPECIFIC")</f>
        <v>0</v>
      </c>
      <c r="M465" s="4" t="n">
        <f aca="false">COUNTIF($B465:$J465, "EARLY")</f>
        <v>0</v>
      </c>
      <c r="N465" s="4" t="n">
        <f aca="false">COUNTIF($B465:$J465, "ACTIVE")</f>
        <v>0</v>
      </c>
      <c r="O465" s="4" t="n">
        <f aca="false">COUNTIF($B465:$J465, "LATE")</f>
        <v>1</v>
      </c>
      <c r="P465" s="4" t="n">
        <f aca="false">COUNTIF($B465:$J465, "UNGRADABLE_QUALITY")</f>
        <v>2</v>
      </c>
      <c r="Q465" s="4" t="n">
        <f aca="false">COUNTIF($B465:$J465, "UNGRADABLE_CONDITION")</f>
        <v>0</v>
      </c>
      <c r="R465" s="4" t="n">
        <f aca="false">SUM(K465:Q465)</f>
        <v>3</v>
      </c>
      <c r="S465" s="3"/>
      <c r="T465" s="3"/>
    </row>
    <row r="466" customFormat="false" ht="13.8" hidden="false" customHeight="false" outlineLevel="0" collapsed="false">
      <c r="A466" s="3" t="s">
        <v>489</v>
      </c>
      <c r="B466" s="3"/>
      <c r="C466" s="3"/>
      <c r="D466" s="3" t="s">
        <v>22</v>
      </c>
      <c r="E466" s="3" t="s">
        <v>22</v>
      </c>
      <c r="F466" s="3" t="s">
        <v>22</v>
      </c>
      <c r="G466" s="3"/>
      <c r="H466" s="3"/>
      <c r="I466" s="3"/>
      <c r="J466" s="3" t="s">
        <v>34</v>
      </c>
      <c r="K466" s="4" t="n">
        <f aca="false">COUNTIF($B466:$J466, "NORMAL")</f>
        <v>0</v>
      </c>
      <c r="L466" s="4" t="n">
        <f aca="false">COUNTIF($B466:$J466, "NON_SPECIFIC")</f>
        <v>0</v>
      </c>
      <c r="M466" s="4" t="n">
        <f aca="false">COUNTIF($B466:$J466, "EARLY")</f>
        <v>3</v>
      </c>
      <c r="N466" s="4" t="n">
        <f aca="false">COUNTIF($B466:$J466, "ACTIVE")</f>
        <v>1</v>
      </c>
      <c r="O466" s="4" t="n">
        <f aca="false">COUNTIF($B466:$J466, "LATE")</f>
        <v>0</v>
      </c>
      <c r="P466" s="4" t="n">
        <f aca="false">COUNTIF($B466:$J466, "UNGRADABLE_QUALITY")</f>
        <v>0</v>
      </c>
      <c r="Q466" s="4" t="n">
        <f aca="false">COUNTIF($B466:$J466, "UNGRADABLE_CONDITION")</f>
        <v>0</v>
      </c>
      <c r="R466" s="4" t="n">
        <f aca="false">SUM(K466:Q466)</f>
        <v>4</v>
      </c>
      <c r="S466" s="3"/>
      <c r="T466" s="5"/>
    </row>
    <row r="467" customFormat="false" ht="13.8" hidden="false" customHeight="false" outlineLevel="0" collapsed="false">
      <c r="A467" s="3" t="s">
        <v>490</v>
      </c>
      <c r="B467" s="3"/>
      <c r="C467" s="3"/>
      <c r="D467" s="3" t="s">
        <v>34</v>
      </c>
      <c r="E467" s="3"/>
      <c r="F467" s="3"/>
      <c r="G467" s="3"/>
      <c r="H467" s="3"/>
      <c r="I467" s="3" t="s">
        <v>22</v>
      </c>
      <c r="J467" s="3" t="s">
        <v>22</v>
      </c>
      <c r="K467" s="4" t="n">
        <f aca="false">COUNTIF($B467:$J467, "NORMAL")</f>
        <v>0</v>
      </c>
      <c r="L467" s="4" t="n">
        <f aca="false">COUNTIF($B467:$J467, "NON_SPECIFIC")</f>
        <v>0</v>
      </c>
      <c r="M467" s="4" t="n">
        <f aca="false">COUNTIF($B467:$J467, "EARLY")</f>
        <v>2</v>
      </c>
      <c r="N467" s="4" t="n">
        <f aca="false">COUNTIF($B467:$J467, "ACTIVE")</f>
        <v>1</v>
      </c>
      <c r="O467" s="4" t="n">
        <f aca="false">COUNTIF($B467:$J467, "LATE")</f>
        <v>0</v>
      </c>
      <c r="P467" s="4" t="n">
        <f aca="false">COUNTIF($B467:$J467, "UNGRADABLE_QUALITY")</f>
        <v>0</v>
      </c>
      <c r="Q467" s="4" t="n">
        <f aca="false">COUNTIF($B467:$J467, "UNGRADABLE_CONDITION")</f>
        <v>0</v>
      </c>
      <c r="R467" s="4" t="n">
        <f aca="false">SUM(K467:Q467)</f>
        <v>3</v>
      </c>
      <c r="S467" s="5"/>
      <c r="T467" s="5"/>
    </row>
    <row r="468" customFormat="false" ht="13.8" hidden="false" customHeight="false" outlineLevel="0" collapsed="false">
      <c r="A468" s="3" t="s">
        <v>491</v>
      </c>
      <c r="B468" s="3"/>
      <c r="C468" s="3"/>
      <c r="D468" s="3" t="s">
        <v>19</v>
      </c>
      <c r="E468" s="3" t="s">
        <v>22</v>
      </c>
      <c r="F468" s="3"/>
      <c r="G468" s="3"/>
      <c r="H468" s="3" t="s">
        <v>19</v>
      </c>
      <c r="I468" s="3"/>
      <c r="J468" s="3"/>
      <c r="K468" s="4" t="n">
        <f aca="false">COUNTIF($B468:$J468, "NORMAL")</f>
        <v>0</v>
      </c>
      <c r="L468" s="4" t="n">
        <f aca="false">COUNTIF($B468:$J468, "NON_SPECIFIC")</f>
        <v>2</v>
      </c>
      <c r="M468" s="4" t="n">
        <f aca="false">COUNTIF($B468:$J468, "EARLY")</f>
        <v>1</v>
      </c>
      <c r="N468" s="4" t="n">
        <f aca="false">COUNTIF($B468:$J468, "ACTIVE")</f>
        <v>0</v>
      </c>
      <c r="O468" s="4" t="n">
        <f aca="false">COUNTIF($B468:$J468, "LATE")</f>
        <v>0</v>
      </c>
      <c r="P468" s="4" t="n">
        <f aca="false">COUNTIF($B468:$J468, "UNGRADABLE_QUALITY")</f>
        <v>0</v>
      </c>
      <c r="Q468" s="4" t="n">
        <f aca="false">COUNTIF($B468:$J468, "UNGRADABLE_CONDITION")</f>
        <v>0</v>
      </c>
      <c r="R468" s="4" t="n">
        <f aca="false">SUM(K468:Q468)</f>
        <v>3</v>
      </c>
      <c r="S468" s="3"/>
      <c r="T468" s="3"/>
    </row>
    <row r="469" customFormat="false" ht="13.8" hidden="false" customHeight="false" outlineLevel="0" collapsed="false">
      <c r="A469" s="3" t="s">
        <v>492</v>
      </c>
      <c r="B469" s="3"/>
      <c r="C469" s="3" t="s">
        <v>19</v>
      </c>
      <c r="D469" s="3"/>
      <c r="E469" s="3"/>
      <c r="F469" s="3"/>
      <c r="G469" s="3"/>
      <c r="H469" s="3"/>
      <c r="I469" s="3" t="s">
        <v>19</v>
      </c>
      <c r="J469" s="3" t="s">
        <v>22</v>
      </c>
      <c r="K469" s="4" t="n">
        <f aca="false">COUNTIF($B469:$J469, "NORMAL")</f>
        <v>0</v>
      </c>
      <c r="L469" s="4" t="n">
        <f aca="false">COUNTIF($B469:$J469, "NON_SPECIFIC")</f>
        <v>2</v>
      </c>
      <c r="M469" s="4" t="n">
        <f aca="false">COUNTIF($B469:$J469, "EARLY")</f>
        <v>1</v>
      </c>
      <c r="N469" s="4" t="n">
        <f aca="false">COUNTIF($B469:$J469, "ACTIVE")</f>
        <v>0</v>
      </c>
      <c r="O469" s="4" t="n">
        <f aca="false">COUNTIF($B469:$J469, "LATE")</f>
        <v>0</v>
      </c>
      <c r="P469" s="4" t="n">
        <f aca="false">COUNTIF($B469:$J469, "UNGRADABLE_QUALITY")</f>
        <v>0</v>
      </c>
      <c r="Q469" s="4" t="n">
        <f aca="false">COUNTIF($B469:$J469, "UNGRADABLE_CONDITION")</f>
        <v>0</v>
      </c>
      <c r="R469" s="4" t="n">
        <f aca="false">SUM(K469:Q469)</f>
        <v>3</v>
      </c>
      <c r="S469" s="5"/>
      <c r="T469" s="5"/>
    </row>
    <row r="470" customFormat="false" ht="13.8" hidden="false" customHeight="false" outlineLevel="0" collapsed="false">
      <c r="A470" s="3" t="s">
        <v>493</v>
      </c>
      <c r="B470" s="3" t="s">
        <v>34</v>
      </c>
      <c r="C470" s="3" t="s">
        <v>34</v>
      </c>
      <c r="D470" s="3"/>
      <c r="E470" s="3" t="s">
        <v>34</v>
      </c>
      <c r="F470" s="3"/>
      <c r="G470" s="3"/>
      <c r="H470" s="3" t="s">
        <v>34</v>
      </c>
      <c r="I470" s="3"/>
      <c r="J470" s="3"/>
      <c r="K470" s="4" t="n">
        <f aca="false">COUNTIF($B470:$J470, "NORMAL")</f>
        <v>0</v>
      </c>
      <c r="L470" s="4" t="n">
        <f aca="false">COUNTIF($B470:$J470, "NON_SPECIFIC")</f>
        <v>0</v>
      </c>
      <c r="M470" s="4" t="n">
        <f aca="false">COUNTIF($B470:$J470, "EARLY")</f>
        <v>0</v>
      </c>
      <c r="N470" s="4" t="n">
        <f aca="false">COUNTIF($B470:$J470, "ACTIVE")</f>
        <v>4</v>
      </c>
      <c r="O470" s="4" t="n">
        <f aca="false">COUNTIF($B470:$J470, "LATE")</f>
        <v>0</v>
      </c>
      <c r="P470" s="4" t="n">
        <f aca="false">COUNTIF($B470:$J470, "UNGRADABLE_QUALITY")</f>
        <v>0</v>
      </c>
      <c r="Q470" s="4" t="n">
        <f aca="false">COUNTIF($B470:$J470, "UNGRADABLE_CONDITION")</f>
        <v>0</v>
      </c>
      <c r="R470" s="4" t="n">
        <f aca="false">SUM(K470:Q470)</f>
        <v>4</v>
      </c>
      <c r="S470" s="3"/>
      <c r="T470" s="3"/>
    </row>
    <row r="471" customFormat="false" ht="13.8" hidden="false" customHeight="false" outlineLevel="0" collapsed="false">
      <c r="A471" s="3" t="s">
        <v>494</v>
      </c>
      <c r="B471" s="3" t="s">
        <v>22</v>
      </c>
      <c r="C471" s="3"/>
      <c r="D471" s="3"/>
      <c r="E471" s="3"/>
      <c r="F471" s="3" t="s">
        <v>22</v>
      </c>
      <c r="G471" s="3"/>
      <c r="H471" s="3"/>
      <c r="I471" s="3" t="s">
        <v>22</v>
      </c>
      <c r="J471" s="3"/>
      <c r="K471" s="4" t="n">
        <f aca="false">COUNTIF($B471:$J471, "NORMAL")</f>
        <v>0</v>
      </c>
      <c r="L471" s="4" t="n">
        <f aca="false">COUNTIF($B471:$J471, "NON_SPECIFIC")</f>
        <v>0</v>
      </c>
      <c r="M471" s="4" t="n">
        <f aca="false">COUNTIF($B471:$J471, "EARLY")</f>
        <v>3</v>
      </c>
      <c r="N471" s="4" t="n">
        <f aca="false">COUNTIF($B471:$J471, "ACTIVE")</f>
        <v>0</v>
      </c>
      <c r="O471" s="4" t="n">
        <f aca="false">COUNTIF($B471:$J471, "LATE")</f>
        <v>0</v>
      </c>
      <c r="P471" s="4" t="n">
        <f aca="false">COUNTIF($B471:$J471, "UNGRADABLE_QUALITY")</f>
        <v>0</v>
      </c>
      <c r="Q471" s="4" t="n">
        <f aca="false">COUNTIF($B471:$J471, "UNGRADABLE_CONDITION")</f>
        <v>0</v>
      </c>
      <c r="R471" s="4" t="n">
        <f aca="false">SUM(K471:Q471)</f>
        <v>3</v>
      </c>
      <c r="S471" s="5"/>
      <c r="T471" s="3"/>
    </row>
    <row r="472" customFormat="false" ht="13.8" hidden="false" customHeight="false" outlineLevel="0" collapsed="false">
      <c r="A472" s="3" t="s">
        <v>495</v>
      </c>
      <c r="B472" s="3"/>
      <c r="C472" s="3" t="s">
        <v>22</v>
      </c>
      <c r="D472" s="3"/>
      <c r="E472" s="3"/>
      <c r="F472" s="3" t="s">
        <v>22</v>
      </c>
      <c r="G472" s="3" t="s">
        <v>34</v>
      </c>
      <c r="H472" s="3"/>
      <c r="I472" s="3"/>
      <c r="J472" s="3"/>
      <c r="K472" s="4" t="n">
        <f aca="false">COUNTIF($B472:$J472, "NORMAL")</f>
        <v>0</v>
      </c>
      <c r="L472" s="4" t="n">
        <f aca="false">COUNTIF($B472:$J472, "NON_SPECIFIC")</f>
        <v>0</v>
      </c>
      <c r="M472" s="4" t="n">
        <f aca="false">COUNTIF($B472:$J472, "EARLY")</f>
        <v>2</v>
      </c>
      <c r="N472" s="4" t="n">
        <f aca="false">COUNTIF($B472:$J472, "ACTIVE")</f>
        <v>1</v>
      </c>
      <c r="O472" s="4" t="n">
        <f aca="false">COUNTIF($B472:$J472, "LATE")</f>
        <v>0</v>
      </c>
      <c r="P472" s="4" t="n">
        <f aca="false">COUNTIF($B472:$J472, "UNGRADABLE_QUALITY")</f>
        <v>0</v>
      </c>
      <c r="Q472" s="4" t="n">
        <f aca="false">COUNTIF($B472:$J472, "UNGRADABLE_CONDITION")</f>
        <v>0</v>
      </c>
      <c r="R472" s="4" t="n">
        <f aca="false">SUM(K472:Q472)</f>
        <v>3</v>
      </c>
      <c r="S472" s="3"/>
      <c r="T472" s="3"/>
    </row>
    <row r="473" customFormat="false" ht="13.8" hidden="false" customHeight="false" outlineLevel="0" collapsed="false">
      <c r="A473" s="3" t="s">
        <v>496</v>
      </c>
      <c r="B473" s="3"/>
      <c r="C473" s="3" t="s">
        <v>19</v>
      </c>
      <c r="D473" s="3" t="s">
        <v>19</v>
      </c>
      <c r="E473" s="3"/>
      <c r="F473" s="3"/>
      <c r="G473" s="3"/>
      <c r="H473" s="3"/>
      <c r="I473" s="3" t="s">
        <v>19</v>
      </c>
      <c r="J473" s="3"/>
      <c r="K473" s="4" t="n">
        <f aca="false">COUNTIF($B473:$J473, "NORMAL")</f>
        <v>0</v>
      </c>
      <c r="L473" s="4" t="n">
        <f aca="false">COUNTIF($B473:$J473, "NON_SPECIFIC")</f>
        <v>3</v>
      </c>
      <c r="M473" s="4" t="n">
        <f aca="false">COUNTIF($B473:$J473, "EARLY")</f>
        <v>0</v>
      </c>
      <c r="N473" s="4" t="n">
        <f aca="false">COUNTIF($B473:$J473, "ACTIVE")</f>
        <v>0</v>
      </c>
      <c r="O473" s="4" t="n">
        <f aca="false">COUNTIF($B473:$J473, "LATE")</f>
        <v>0</v>
      </c>
      <c r="P473" s="4" t="n">
        <f aca="false">COUNTIF($B473:$J473, "UNGRADABLE_QUALITY")</f>
        <v>0</v>
      </c>
      <c r="Q473" s="4" t="n">
        <f aca="false">COUNTIF($B473:$J473, "UNGRADABLE_CONDITION")</f>
        <v>0</v>
      </c>
      <c r="R473" s="4" t="n">
        <f aca="false">SUM(K473:Q473)</f>
        <v>3</v>
      </c>
      <c r="S473" s="5"/>
      <c r="T473" s="3"/>
    </row>
    <row r="474" customFormat="false" ht="13.8" hidden="false" customHeight="false" outlineLevel="0" collapsed="false">
      <c r="A474" s="3" t="s">
        <v>497</v>
      </c>
      <c r="B474" s="3"/>
      <c r="C474" s="3"/>
      <c r="D474" s="3" t="s">
        <v>19</v>
      </c>
      <c r="E474" s="3" t="s">
        <v>19</v>
      </c>
      <c r="F474" s="3"/>
      <c r="G474" s="3" t="s">
        <v>20</v>
      </c>
      <c r="H474" s="3"/>
      <c r="I474" s="3"/>
      <c r="J474" s="3"/>
      <c r="K474" s="4" t="n">
        <f aca="false">COUNTIF($B474:$J474, "NORMAL")</f>
        <v>1</v>
      </c>
      <c r="L474" s="4" t="n">
        <f aca="false">COUNTIF($B474:$J474, "NON_SPECIFIC")</f>
        <v>2</v>
      </c>
      <c r="M474" s="4" t="n">
        <f aca="false">COUNTIF($B474:$J474, "EARLY")</f>
        <v>0</v>
      </c>
      <c r="N474" s="4" t="n">
        <f aca="false">COUNTIF($B474:$J474, "ACTIVE")</f>
        <v>0</v>
      </c>
      <c r="O474" s="4" t="n">
        <f aca="false">COUNTIF($B474:$J474, "LATE")</f>
        <v>0</v>
      </c>
      <c r="P474" s="4" t="n">
        <f aca="false">COUNTIF($B474:$J474, "UNGRADABLE_QUALITY")</f>
        <v>0</v>
      </c>
      <c r="Q474" s="4" t="n">
        <f aca="false">COUNTIF($B474:$J474, "UNGRADABLE_CONDITION")</f>
        <v>0</v>
      </c>
      <c r="R474" s="4" t="n">
        <f aca="false">SUM(K474:Q474)</f>
        <v>3</v>
      </c>
      <c r="S474" s="3"/>
      <c r="T474" s="3"/>
    </row>
    <row r="475" customFormat="false" ht="13.8" hidden="false" customHeight="false" outlineLevel="0" collapsed="false">
      <c r="A475" s="3" t="s">
        <v>498</v>
      </c>
      <c r="B475" s="3" t="s">
        <v>19</v>
      </c>
      <c r="C475" s="3" t="s">
        <v>19</v>
      </c>
      <c r="D475" s="3"/>
      <c r="E475" s="3"/>
      <c r="F475" s="3"/>
      <c r="G475" s="3"/>
      <c r="H475" s="3"/>
      <c r="I475" s="3" t="s">
        <v>19</v>
      </c>
      <c r="J475" s="3"/>
      <c r="K475" s="4" t="n">
        <f aca="false">COUNTIF($B475:$J475, "NORMAL")</f>
        <v>0</v>
      </c>
      <c r="L475" s="4" t="n">
        <f aca="false">COUNTIF($B475:$J475, "NON_SPECIFIC")</f>
        <v>3</v>
      </c>
      <c r="M475" s="4" t="n">
        <f aca="false">COUNTIF($B475:$J475, "EARLY")</f>
        <v>0</v>
      </c>
      <c r="N475" s="4" t="n">
        <f aca="false">COUNTIF($B475:$J475, "ACTIVE")</f>
        <v>0</v>
      </c>
      <c r="O475" s="4" t="n">
        <f aca="false">COUNTIF($B475:$J475, "LATE")</f>
        <v>0</v>
      </c>
      <c r="P475" s="4" t="n">
        <f aca="false">COUNTIF($B475:$J475, "UNGRADABLE_QUALITY")</f>
        <v>0</v>
      </c>
      <c r="Q475" s="4" t="n">
        <f aca="false">COUNTIF($B475:$J475, "UNGRADABLE_CONDITION")</f>
        <v>0</v>
      </c>
      <c r="R475" s="4" t="n">
        <f aca="false">SUM(K475:Q475)</f>
        <v>3</v>
      </c>
      <c r="S475" s="5"/>
      <c r="T475" s="3"/>
    </row>
    <row r="476" customFormat="false" ht="13.8" hidden="false" customHeight="false" outlineLevel="0" collapsed="false">
      <c r="A476" s="3" t="s">
        <v>499</v>
      </c>
      <c r="B476" s="3"/>
      <c r="C476" s="3" t="s">
        <v>28</v>
      </c>
      <c r="D476" s="3"/>
      <c r="E476" s="3" t="s">
        <v>28</v>
      </c>
      <c r="F476" s="3"/>
      <c r="G476" s="3"/>
      <c r="H476" s="3" t="s">
        <v>34</v>
      </c>
      <c r="I476" s="3"/>
      <c r="J476" s="3"/>
      <c r="K476" s="4" t="n">
        <f aca="false">COUNTIF($B476:$J476, "NORMAL")</f>
        <v>0</v>
      </c>
      <c r="L476" s="4" t="n">
        <f aca="false">COUNTIF($B476:$J476, "NON_SPECIFIC")</f>
        <v>0</v>
      </c>
      <c r="M476" s="4" t="n">
        <f aca="false">COUNTIF($B476:$J476, "EARLY")</f>
        <v>0</v>
      </c>
      <c r="N476" s="4" t="n">
        <f aca="false">COUNTIF($B476:$J476, "ACTIVE")</f>
        <v>1</v>
      </c>
      <c r="O476" s="4" t="n">
        <f aca="false">COUNTIF($B476:$J476, "LATE")</f>
        <v>2</v>
      </c>
      <c r="P476" s="4" t="n">
        <f aca="false">COUNTIF($B476:$J476, "UNGRADABLE_QUALITY")</f>
        <v>0</v>
      </c>
      <c r="Q476" s="4" t="n">
        <f aca="false">COUNTIF($B476:$J476, "UNGRADABLE_CONDITION")</f>
        <v>0</v>
      </c>
      <c r="R476" s="4" t="n">
        <f aca="false">SUM(K476:Q476)</f>
        <v>3</v>
      </c>
      <c r="S476" s="3"/>
      <c r="T476" s="3"/>
    </row>
    <row r="477" customFormat="false" ht="13.8" hidden="false" customHeight="false" outlineLevel="0" collapsed="false">
      <c r="A477" s="3" t="s">
        <v>500</v>
      </c>
      <c r="B477" s="3"/>
      <c r="C477" s="3"/>
      <c r="D477" s="3" t="s">
        <v>19</v>
      </c>
      <c r="E477" s="3"/>
      <c r="F477" s="3" t="s">
        <v>19</v>
      </c>
      <c r="G477" s="3"/>
      <c r="H477" s="3" t="s">
        <v>19</v>
      </c>
      <c r="I477" s="3"/>
      <c r="J477" s="3"/>
      <c r="K477" s="4" t="n">
        <f aca="false">COUNTIF($B477:$J477, "NORMAL")</f>
        <v>0</v>
      </c>
      <c r="L477" s="4" t="n">
        <f aca="false">COUNTIF($B477:$J477, "NON_SPECIFIC")</f>
        <v>3</v>
      </c>
      <c r="M477" s="4" t="n">
        <f aca="false">COUNTIF($B477:$J477, "EARLY")</f>
        <v>0</v>
      </c>
      <c r="N477" s="4" t="n">
        <f aca="false">COUNTIF($B477:$J477, "ACTIVE")</f>
        <v>0</v>
      </c>
      <c r="O477" s="4" t="n">
        <f aca="false">COUNTIF($B477:$J477, "LATE")</f>
        <v>0</v>
      </c>
      <c r="P477" s="4" t="n">
        <f aca="false">COUNTIF($B477:$J477, "UNGRADABLE_QUALITY")</f>
        <v>0</v>
      </c>
      <c r="Q477" s="4" t="n">
        <f aca="false">COUNTIF($B477:$J477, "UNGRADABLE_CONDITION")</f>
        <v>0</v>
      </c>
      <c r="R477" s="4" t="n">
        <f aca="false">SUM(K477:Q477)</f>
        <v>3</v>
      </c>
      <c r="S477" s="3"/>
      <c r="T477" s="3"/>
    </row>
    <row r="478" customFormat="false" ht="13.8" hidden="false" customHeight="false" outlineLevel="0" collapsed="false">
      <c r="A478" s="3" t="s">
        <v>501</v>
      </c>
      <c r="B478" s="3"/>
      <c r="C478" s="3" t="s">
        <v>34</v>
      </c>
      <c r="D478" s="3"/>
      <c r="E478" s="3"/>
      <c r="F478" s="3" t="s">
        <v>22</v>
      </c>
      <c r="G478" s="3"/>
      <c r="H478" s="3"/>
      <c r="I478" s="3"/>
      <c r="J478" s="3" t="s">
        <v>22</v>
      </c>
      <c r="K478" s="4" t="n">
        <f aca="false">COUNTIF($B478:$J478, "NORMAL")</f>
        <v>0</v>
      </c>
      <c r="L478" s="4" t="n">
        <f aca="false">COUNTIF($B478:$J478, "NON_SPECIFIC")</f>
        <v>0</v>
      </c>
      <c r="M478" s="4" t="n">
        <f aca="false">COUNTIF($B478:$J478, "EARLY")</f>
        <v>2</v>
      </c>
      <c r="N478" s="4" t="n">
        <f aca="false">COUNTIF($B478:$J478, "ACTIVE")</f>
        <v>1</v>
      </c>
      <c r="O478" s="4" t="n">
        <f aca="false">COUNTIF($B478:$J478, "LATE")</f>
        <v>0</v>
      </c>
      <c r="P478" s="4" t="n">
        <f aca="false">COUNTIF($B478:$J478, "UNGRADABLE_QUALITY")</f>
        <v>0</v>
      </c>
      <c r="Q478" s="4" t="n">
        <f aca="false">COUNTIF($B478:$J478, "UNGRADABLE_CONDITION")</f>
        <v>0</v>
      </c>
      <c r="R478" s="4" t="n">
        <f aca="false">SUM(K478:Q478)</f>
        <v>3</v>
      </c>
      <c r="S478" s="3"/>
      <c r="T478" s="5"/>
    </row>
    <row r="479" customFormat="false" ht="13.8" hidden="false" customHeight="false" outlineLevel="0" collapsed="false">
      <c r="A479" s="3" t="s">
        <v>502</v>
      </c>
      <c r="B479" s="3" t="s">
        <v>24</v>
      </c>
      <c r="C479" s="3"/>
      <c r="D479" s="3"/>
      <c r="E479" s="3" t="s">
        <v>28</v>
      </c>
      <c r="F479" s="3"/>
      <c r="G479" s="3" t="s">
        <v>34</v>
      </c>
      <c r="H479" s="3"/>
      <c r="I479" s="3"/>
      <c r="J479" s="3" t="s">
        <v>34</v>
      </c>
      <c r="K479" s="4" t="n">
        <f aca="false">COUNTIF($B479:$J479, "NORMAL")</f>
        <v>0</v>
      </c>
      <c r="L479" s="4" t="n">
        <f aca="false">COUNTIF($B479:$J479, "NON_SPECIFIC")</f>
        <v>0</v>
      </c>
      <c r="M479" s="4" t="n">
        <f aca="false">COUNTIF($B479:$J479, "EARLY")</f>
        <v>0</v>
      </c>
      <c r="N479" s="4" t="n">
        <f aca="false">COUNTIF($B479:$J479, "ACTIVE")</f>
        <v>2</v>
      </c>
      <c r="O479" s="4" t="n">
        <f aca="false">COUNTIF($B479:$J479, "LATE")</f>
        <v>1</v>
      </c>
      <c r="P479" s="4" t="n">
        <f aca="false">COUNTIF($B479:$J479, "UNGRADABLE_QUALITY")</f>
        <v>1</v>
      </c>
      <c r="Q479" s="4" t="n">
        <f aca="false">COUNTIF($B479:$J479, "UNGRADABLE_CONDITION")</f>
        <v>0</v>
      </c>
      <c r="R479" s="4" t="n">
        <f aca="false">SUM(K479:Q479)</f>
        <v>4</v>
      </c>
      <c r="S479" s="3"/>
      <c r="T479" s="5"/>
    </row>
    <row r="480" customFormat="false" ht="13.8" hidden="false" customHeight="false" outlineLevel="0" collapsed="false">
      <c r="A480" s="3" t="s">
        <v>503</v>
      </c>
      <c r="B480" s="3" t="s">
        <v>34</v>
      </c>
      <c r="C480" s="3"/>
      <c r="D480" s="3"/>
      <c r="E480" s="3"/>
      <c r="F480" s="3"/>
      <c r="G480" s="3" t="s">
        <v>34</v>
      </c>
      <c r="H480" s="3" t="s">
        <v>22</v>
      </c>
      <c r="I480" s="3"/>
      <c r="J480" s="3"/>
      <c r="K480" s="4" t="n">
        <f aca="false">COUNTIF($B480:$J480, "NORMAL")</f>
        <v>0</v>
      </c>
      <c r="L480" s="4" t="n">
        <f aca="false">COUNTIF($B480:$J480, "NON_SPECIFIC")</f>
        <v>0</v>
      </c>
      <c r="M480" s="4" t="n">
        <f aca="false">COUNTIF($B480:$J480, "EARLY")</f>
        <v>1</v>
      </c>
      <c r="N480" s="4" t="n">
        <f aca="false">COUNTIF($B480:$J480, "ACTIVE")</f>
        <v>2</v>
      </c>
      <c r="O480" s="4" t="n">
        <f aca="false">COUNTIF($B480:$J480, "LATE")</f>
        <v>0</v>
      </c>
      <c r="P480" s="4" t="n">
        <f aca="false">COUNTIF($B480:$J480, "UNGRADABLE_QUALITY")</f>
        <v>0</v>
      </c>
      <c r="Q480" s="4" t="n">
        <f aca="false">COUNTIF($B480:$J480, "UNGRADABLE_CONDITION")</f>
        <v>0</v>
      </c>
      <c r="R480" s="4" t="n">
        <f aca="false">SUM(K480:Q480)</f>
        <v>3</v>
      </c>
      <c r="S480" s="3"/>
      <c r="T480" s="3"/>
    </row>
    <row r="481" customFormat="false" ht="13.8" hidden="false" customHeight="false" outlineLevel="0" collapsed="false">
      <c r="A481" s="3" t="s">
        <v>504</v>
      </c>
      <c r="B481" s="3" t="s">
        <v>34</v>
      </c>
      <c r="C481" s="3"/>
      <c r="D481" s="3" t="s">
        <v>34</v>
      </c>
      <c r="E481" s="3" t="s">
        <v>34</v>
      </c>
      <c r="F481" s="3"/>
      <c r="G481" s="3"/>
      <c r="H481" s="3"/>
      <c r="I481" s="3"/>
      <c r="J481" s="3" t="s">
        <v>34</v>
      </c>
      <c r="K481" s="4" t="n">
        <f aca="false">COUNTIF($B481:$J481, "NORMAL")</f>
        <v>0</v>
      </c>
      <c r="L481" s="4" t="n">
        <f aca="false">COUNTIF($B481:$J481, "NON_SPECIFIC")</f>
        <v>0</v>
      </c>
      <c r="M481" s="4" t="n">
        <f aca="false">COUNTIF($B481:$J481, "EARLY")</f>
        <v>0</v>
      </c>
      <c r="N481" s="4" t="n">
        <f aca="false">COUNTIF($B481:$J481, "ACTIVE")</f>
        <v>4</v>
      </c>
      <c r="O481" s="4" t="n">
        <f aca="false">COUNTIF($B481:$J481, "LATE")</f>
        <v>0</v>
      </c>
      <c r="P481" s="4" t="n">
        <f aca="false">COUNTIF($B481:$J481, "UNGRADABLE_QUALITY")</f>
        <v>0</v>
      </c>
      <c r="Q481" s="4" t="n">
        <f aca="false">COUNTIF($B481:$J481, "UNGRADABLE_CONDITION")</f>
        <v>0</v>
      </c>
      <c r="R481" s="4" t="n">
        <f aca="false">SUM(K481:Q481)</f>
        <v>4</v>
      </c>
      <c r="S481" s="3"/>
      <c r="T481" s="5"/>
    </row>
    <row r="482" customFormat="false" ht="13.8" hidden="false" customHeight="false" outlineLevel="0" collapsed="false">
      <c r="A482" s="3" t="s">
        <v>505</v>
      </c>
      <c r="B482" s="3" t="s">
        <v>19</v>
      </c>
      <c r="C482" s="3"/>
      <c r="D482" s="3"/>
      <c r="E482" s="3"/>
      <c r="F482" s="3"/>
      <c r="G482" s="3" t="s">
        <v>20</v>
      </c>
      <c r="H482" s="3" t="s">
        <v>19</v>
      </c>
      <c r="I482" s="3"/>
      <c r="J482" s="3"/>
      <c r="K482" s="4" t="n">
        <f aca="false">COUNTIF($B482:$J482, "NORMAL")</f>
        <v>1</v>
      </c>
      <c r="L482" s="4" t="n">
        <f aca="false">COUNTIF($B482:$J482, "NON_SPECIFIC")</f>
        <v>2</v>
      </c>
      <c r="M482" s="4" t="n">
        <f aca="false">COUNTIF($B482:$J482, "EARLY")</f>
        <v>0</v>
      </c>
      <c r="N482" s="4" t="n">
        <f aca="false">COUNTIF($B482:$J482, "ACTIVE")</f>
        <v>0</v>
      </c>
      <c r="O482" s="4" t="n">
        <f aca="false">COUNTIF($B482:$J482, "LATE")</f>
        <v>0</v>
      </c>
      <c r="P482" s="4" t="n">
        <f aca="false">COUNTIF($B482:$J482, "UNGRADABLE_QUALITY")</f>
        <v>0</v>
      </c>
      <c r="Q482" s="4" t="n">
        <f aca="false">COUNTIF($B482:$J482, "UNGRADABLE_CONDITION")</f>
        <v>0</v>
      </c>
      <c r="R482" s="4" t="n">
        <f aca="false">SUM(K482:Q482)</f>
        <v>3</v>
      </c>
      <c r="S482" s="3"/>
      <c r="T482" s="3"/>
    </row>
    <row r="483" customFormat="false" ht="13.8" hidden="false" customHeight="false" outlineLevel="0" collapsed="false">
      <c r="A483" s="3" t="s">
        <v>506</v>
      </c>
      <c r="B483" s="3"/>
      <c r="C483" s="3"/>
      <c r="D483" s="3"/>
      <c r="E483" s="3"/>
      <c r="F483" s="3" t="s">
        <v>34</v>
      </c>
      <c r="G483" s="3"/>
      <c r="H483" s="3" t="s">
        <v>34</v>
      </c>
      <c r="I483" s="3"/>
      <c r="J483" s="3" t="s">
        <v>34</v>
      </c>
      <c r="K483" s="4" t="n">
        <f aca="false">COUNTIF($B483:$J483, "NORMAL")</f>
        <v>0</v>
      </c>
      <c r="L483" s="4" t="n">
        <f aca="false">COUNTIF($B483:$J483, "NON_SPECIFIC")</f>
        <v>0</v>
      </c>
      <c r="M483" s="4" t="n">
        <f aca="false">COUNTIF($B483:$J483, "EARLY")</f>
        <v>0</v>
      </c>
      <c r="N483" s="4" t="n">
        <f aca="false">COUNTIF($B483:$J483, "ACTIVE")</f>
        <v>3</v>
      </c>
      <c r="O483" s="4" t="n">
        <f aca="false">COUNTIF($B483:$J483, "LATE")</f>
        <v>0</v>
      </c>
      <c r="P483" s="4" t="n">
        <f aca="false">COUNTIF($B483:$J483, "UNGRADABLE_QUALITY")</f>
        <v>0</v>
      </c>
      <c r="Q483" s="4" t="n">
        <f aca="false">COUNTIF($B483:$J483, "UNGRADABLE_CONDITION")</f>
        <v>0</v>
      </c>
      <c r="R483" s="4" t="n">
        <f aca="false">SUM(K483:Q483)</f>
        <v>3</v>
      </c>
      <c r="S483" s="3"/>
      <c r="T483" s="5"/>
    </row>
    <row r="484" customFormat="false" ht="13.8" hidden="false" customHeight="false" outlineLevel="0" collapsed="false">
      <c r="A484" s="3" t="s">
        <v>507</v>
      </c>
      <c r="B484" s="3"/>
      <c r="C484" s="3" t="s">
        <v>19</v>
      </c>
      <c r="D484" s="3"/>
      <c r="E484" s="3"/>
      <c r="F484" s="3" t="s">
        <v>20</v>
      </c>
      <c r="G484" s="3"/>
      <c r="H484" s="3" t="s">
        <v>19</v>
      </c>
      <c r="I484" s="3"/>
      <c r="J484" s="3"/>
      <c r="K484" s="4" t="n">
        <f aca="false">COUNTIF($B484:$J484, "NORMAL")</f>
        <v>1</v>
      </c>
      <c r="L484" s="4" t="n">
        <f aca="false">COUNTIF($B484:$J484, "NON_SPECIFIC")</f>
        <v>2</v>
      </c>
      <c r="M484" s="4" t="n">
        <f aca="false">COUNTIF($B484:$J484, "EARLY")</f>
        <v>0</v>
      </c>
      <c r="N484" s="4" t="n">
        <f aca="false">COUNTIF($B484:$J484, "ACTIVE")</f>
        <v>0</v>
      </c>
      <c r="O484" s="4" t="n">
        <f aca="false">COUNTIF($B484:$J484, "LATE")</f>
        <v>0</v>
      </c>
      <c r="P484" s="4" t="n">
        <f aca="false">COUNTIF($B484:$J484, "UNGRADABLE_QUALITY")</f>
        <v>0</v>
      </c>
      <c r="Q484" s="4" t="n">
        <f aca="false">COUNTIF($B484:$J484, "UNGRADABLE_CONDITION")</f>
        <v>0</v>
      </c>
      <c r="R484" s="4" t="n">
        <f aca="false">SUM(K484:Q484)</f>
        <v>3</v>
      </c>
      <c r="S484" s="3"/>
      <c r="T484" s="3"/>
    </row>
    <row r="485" customFormat="false" ht="13.8" hidden="false" customHeight="false" outlineLevel="0" collapsed="false">
      <c r="A485" s="3" t="s">
        <v>508</v>
      </c>
      <c r="B485" s="3"/>
      <c r="C485" s="3"/>
      <c r="D485" s="3" t="s">
        <v>19</v>
      </c>
      <c r="E485" s="3"/>
      <c r="F485" s="3"/>
      <c r="G485" s="3" t="s">
        <v>19</v>
      </c>
      <c r="H485" s="3" t="s">
        <v>19</v>
      </c>
      <c r="I485" s="3"/>
      <c r="J485" s="3"/>
      <c r="K485" s="4" t="n">
        <f aca="false">COUNTIF($B485:$J485, "NORMAL")</f>
        <v>0</v>
      </c>
      <c r="L485" s="4" t="n">
        <f aca="false">COUNTIF($B485:$J485, "NON_SPECIFIC")</f>
        <v>3</v>
      </c>
      <c r="M485" s="4" t="n">
        <f aca="false">COUNTIF($B485:$J485, "EARLY")</f>
        <v>0</v>
      </c>
      <c r="N485" s="4" t="n">
        <f aca="false">COUNTIF($B485:$J485, "ACTIVE")</f>
        <v>0</v>
      </c>
      <c r="O485" s="4" t="n">
        <f aca="false">COUNTIF($B485:$J485, "LATE")</f>
        <v>0</v>
      </c>
      <c r="P485" s="4" t="n">
        <f aca="false">COUNTIF($B485:$J485, "UNGRADABLE_QUALITY")</f>
        <v>0</v>
      </c>
      <c r="Q485" s="4" t="n">
        <f aca="false">COUNTIF($B485:$J485, "UNGRADABLE_CONDITION")</f>
        <v>0</v>
      </c>
      <c r="R485" s="4" t="n">
        <f aca="false">SUM(K485:Q485)</f>
        <v>3</v>
      </c>
      <c r="S485" s="3"/>
      <c r="T485" s="3"/>
    </row>
    <row r="486" customFormat="false" ht="13.8" hidden="false" customHeight="false" outlineLevel="0" collapsed="false">
      <c r="A486" s="3" t="s">
        <v>509</v>
      </c>
      <c r="B486" s="3"/>
      <c r="C486" s="3"/>
      <c r="D486" s="3"/>
      <c r="E486" s="3" t="s">
        <v>22</v>
      </c>
      <c r="F486" s="3" t="s">
        <v>34</v>
      </c>
      <c r="G486" s="3" t="s">
        <v>34</v>
      </c>
      <c r="H486" s="3"/>
      <c r="I486" s="3"/>
      <c r="J486" s="3"/>
      <c r="K486" s="4" t="n">
        <f aca="false">COUNTIF($B486:$J486, "NORMAL")</f>
        <v>0</v>
      </c>
      <c r="L486" s="4" t="n">
        <f aca="false">COUNTIF($B486:$J486, "NON_SPECIFIC")</f>
        <v>0</v>
      </c>
      <c r="M486" s="4" t="n">
        <f aca="false">COUNTIF($B486:$J486, "EARLY")</f>
        <v>1</v>
      </c>
      <c r="N486" s="4" t="n">
        <f aca="false">COUNTIF($B486:$J486, "ACTIVE")</f>
        <v>2</v>
      </c>
      <c r="O486" s="4" t="n">
        <f aca="false">COUNTIF($B486:$J486, "LATE")</f>
        <v>0</v>
      </c>
      <c r="P486" s="4" t="n">
        <f aca="false">COUNTIF($B486:$J486, "UNGRADABLE_QUALITY")</f>
        <v>0</v>
      </c>
      <c r="Q486" s="4" t="n">
        <f aca="false">COUNTIF($B486:$J486, "UNGRADABLE_CONDITION")</f>
        <v>0</v>
      </c>
      <c r="R486" s="4" t="n">
        <f aca="false">SUM(K486:Q486)</f>
        <v>3</v>
      </c>
      <c r="S486" s="3"/>
      <c r="T486" s="3"/>
    </row>
    <row r="487" customFormat="false" ht="13.8" hidden="false" customHeight="false" outlineLevel="0" collapsed="false">
      <c r="A487" s="3" t="s">
        <v>510</v>
      </c>
      <c r="B487" s="3"/>
      <c r="C487" s="3" t="s">
        <v>20</v>
      </c>
      <c r="D487" s="3"/>
      <c r="E487" s="3" t="s">
        <v>20</v>
      </c>
      <c r="F487" s="3"/>
      <c r="G487" s="3"/>
      <c r="H487" s="3" t="s">
        <v>20</v>
      </c>
      <c r="I487" s="3"/>
      <c r="J487" s="3" t="s">
        <v>20</v>
      </c>
      <c r="K487" s="4" t="n">
        <f aca="false">COUNTIF($B487:$J487, "NORMAL")</f>
        <v>4</v>
      </c>
      <c r="L487" s="4" t="n">
        <f aca="false">COUNTIF($B487:$J487, "NON_SPECIFIC")</f>
        <v>0</v>
      </c>
      <c r="M487" s="4" t="n">
        <f aca="false">COUNTIF($B487:$J487, "EARLY")</f>
        <v>0</v>
      </c>
      <c r="N487" s="4" t="n">
        <f aca="false">COUNTIF($B487:$J487, "ACTIVE")</f>
        <v>0</v>
      </c>
      <c r="O487" s="4" t="n">
        <f aca="false">COUNTIF($B487:$J487, "LATE")</f>
        <v>0</v>
      </c>
      <c r="P487" s="4" t="n">
        <f aca="false">COUNTIF($B487:$J487, "UNGRADABLE_QUALITY")</f>
        <v>0</v>
      </c>
      <c r="Q487" s="4" t="n">
        <f aca="false">COUNTIF($B487:$J487, "UNGRADABLE_CONDITION")</f>
        <v>0</v>
      </c>
      <c r="R487" s="4" t="n">
        <f aca="false">SUM(K487:Q487)</f>
        <v>4</v>
      </c>
      <c r="S487" s="3"/>
      <c r="T487" s="5"/>
    </row>
    <row r="488" customFormat="false" ht="13.8" hidden="false" customHeight="false" outlineLevel="0" collapsed="false">
      <c r="A488" s="3" t="s">
        <v>511</v>
      </c>
      <c r="B488" s="3" t="s">
        <v>19</v>
      </c>
      <c r="C488" s="3"/>
      <c r="D488" s="3"/>
      <c r="E488" s="3" t="s">
        <v>20</v>
      </c>
      <c r="F488" s="3"/>
      <c r="G488" s="3"/>
      <c r="H488" s="3"/>
      <c r="I488" s="3"/>
      <c r="J488" s="3" t="s">
        <v>22</v>
      </c>
      <c r="K488" s="4" t="n">
        <f aca="false">COUNTIF($B488:$J488, "NORMAL")</f>
        <v>1</v>
      </c>
      <c r="L488" s="4" t="n">
        <f aca="false">COUNTIF($B488:$J488, "NON_SPECIFIC")</f>
        <v>1</v>
      </c>
      <c r="M488" s="4" t="n">
        <f aca="false">COUNTIF($B488:$J488, "EARLY")</f>
        <v>1</v>
      </c>
      <c r="N488" s="4" t="n">
        <f aca="false">COUNTIF($B488:$J488, "ACTIVE")</f>
        <v>0</v>
      </c>
      <c r="O488" s="4" t="n">
        <f aca="false">COUNTIF($B488:$J488, "LATE")</f>
        <v>0</v>
      </c>
      <c r="P488" s="4" t="n">
        <f aca="false">COUNTIF($B488:$J488, "UNGRADABLE_QUALITY")</f>
        <v>0</v>
      </c>
      <c r="Q488" s="4" t="n">
        <f aca="false">COUNTIF($B488:$J488, "UNGRADABLE_CONDITION")</f>
        <v>0</v>
      </c>
      <c r="R488" s="4" t="n">
        <f aca="false">SUM(K488:Q488)</f>
        <v>3</v>
      </c>
      <c r="S488" s="3"/>
      <c r="T488" s="5"/>
    </row>
    <row r="489" customFormat="false" ht="13.8" hidden="false" customHeight="false" outlineLevel="0" collapsed="false">
      <c r="A489" s="3" t="s">
        <v>512</v>
      </c>
      <c r="B489" s="3"/>
      <c r="C489" s="3"/>
      <c r="D489" s="3"/>
      <c r="E489" s="3"/>
      <c r="F489" s="3"/>
      <c r="G489" s="3"/>
      <c r="H489" s="3" t="s">
        <v>22</v>
      </c>
      <c r="I489" s="3" t="s">
        <v>22</v>
      </c>
      <c r="J489" s="3" t="s">
        <v>22</v>
      </c>
      <c r="K489" s="4" t="n">
        <f aca="false">COUNTIF($B489:$J489, "NORMAL")</f>
        <v>0</v>
      </c>
      <c r="L489" s="4" t="n">
        <f aca="false">COUNTIF($B489:$J489, "NON_SPECIFIC")</f>
        <v>0</v>
      </c>
      <c r="M489" s="4" t="n">
        <f aca="false">COUNTIF($B489:$J489, "EARLY")</f>
        <v>3</v>
      </c>
      <c r="N489" s="4" t="n">
        <f aca="false">COUNTIF($B489:$J489, "ACTIVE")</f>
        <v>0</v>
      </c>
      <c r="O489" s="4" t="n">
        <f aca="false">COUNTIF($B489:$J489, "LATE")</f>
        <v>0</v>
      </c>
      <c r="P489" s="4" t="n">
        <f aca="false">COUNTIF($B489:$J489, "UNGRADABLE_QUALITY")</f>
        <v>0</v>
      </c>
      <c r="Q489" s="4" t="n">
        <f aca="false">COUNTIF($B489:$J489, "UNGRADABLE_CONDITION")</f>
        <v>0</v>
      </c>
      <c r="R489" s="4" t="n">
        <f aca="false">SUM(K489:Q489)</f>
        <v>3</v>
      </c>
      <c r="S489" s="5"/>
      <c r="T489" s="5"/>
    </row>
    <row r="490" customFormat="false" ht="13.8" hidden="false" customHeight="false" outlineLevel="0" collapsed="false">
      <c r="A490" s="3" t="s">
        <v>513</v>
      </c>
      <c r="B490" s="3" t="s">
        <v>22</v>
      </c>
      <c r="C490" s="3"/>
      <c r="D490" s="3" t="s">
        <v>22</v>
      </c>
      <c r="E490" s="3"/>
      <c r="F490" s="3"/>
      <c r="G490" s="3" t="s">
        <v>22</v>
      </c>
      <c r="H490" s="3"/>
      <c r="I490" s="3"/>
      <c r="J490" s="3"/>
      <c r="K490" s="4" t="n">
        <f aca="false">COUNTIF($B490:$J490, "NORMAL")</f>
        <v>0</v>
      </c>
      <c r="L490" s="4" t="n">
        <f aca="false">COUNTIF($B490:$J490, "NON_SPECIFIC")</f>
        <v>0</v>
      </c>
      <c r="M490" s="4" t="n">
        <f aca="false">COUNTIF($B490:$J490, "EARLY")</f>
        <v>3</v>
      </c>
      <c r="N490" s="4" t="n">
        <f aca="false">COUNTIF($B490:$J490, "ACTIVE")</f>
        <v>0</v>
      </c>
      <c r="O490" s="4" t="n">
        <f aca="false">COUNTIF($B490:$J490, "LATE")</f>
        <v>0</v>
      </c>
      <c r="P490" s="4" t="n">
        <f aca="false">COUNTIF($B490:$J490, "UNGRADABLE_QUALITY")</f>
        <v>0</v>
      </c>
      <c r="Q490" s="4" t="n">
        <f aca="false">COUNTIF($B490:$J490, "UNGRADABLE_CONDITION")</f>
        <v>0</v>
      </c>
      <c r="R490" s="4" t="n">
        <f aca="false">SUM(K490:Q490)</f>
        <v>3</v>
      </c>
      <c r="S490" s="3"/>
      <c r="T490" s="3"/>
    </row>
    <row r="491" customFormat="false" ht="13.8" hidden="false" customHeight="false" outlineLevel="0" collapsed="false">
      <c r="A491" s="3" t="s">
        <v>514</v>
      </c>
      <c r="B491" s="3"/>
      <c r="C491" s="3"/>
      <c r="D491" s="3"/>
      <c r="E491" s="3"/>
      <c r="F491" s="3"/>
      <c r="G491" s="3"/>
      <c r="H491" s="3" t="s">
        <v>19</v>
      </c>
      <c r="I491" s="3" t="s">
        <v>19</v>
      </c>
      <c r="J491" s="3" t="s">
        <v>20</v>
      </c>
      <c r="K491" s="4" t="n">
        <f aca="false">COUNTIF($B491:$J491, "NORMAL")</f>
        <v>1</v>
      </c>
      <c r="L491" s="4" t="n">
        <f aca="false">COUNTIF($B491:$J491, "NON_SPECIFIC")</f>
        <v>2</v>
      </c>
      <c r="M491" s="4" t="n">
        <f aca="false">COUNTIF($B491:$J491, "EARLY")</f>
        <v>0</v>
      </c>
      <c r="N491" s="4" t="n">
        <f aca="false">COUNTIF($B491:$J491, "ACTIVE")</f>
        <v>0</v>
      </c>
      <c r="O491" s="4" t="n">
        <f aca="false">COUNTIF($B491:$J491, "LATE")</f>
        <v>0</v>
      </c>
      <c r="P491" s="4" t="n">
        <f aca="false">COUNTIF($B491:$J491, "UNGRADABLE_QUALITY")</f>
        <v>0</v>
      </c>
      <c r="Q491" s="4" t="n">
        <f aca="false">COUNTIF($B491:$J491, "UNGRADABLE_CONDITION")</f>
        <v>0</v>
      </c>
      <c r="R491" s="4" t="n">
        <f aca="false">SUM(K491:Q491)</f>
        <v>3</v>
      </c>
      <c r="S491" s="5"/>
      <c r="T491" s="5"/>
    </row>
    <row r="492" customFormat="false" ht="13.8" hidden="false" customHeight="false" outlineLevel="0" collapsed="false">
      <c r="A492" s="3" t="s">
        <v>515</v>
      </c>
      <c r="B492" s="3"/>
      <c r="C492" s="3"/>
      <c r="D492" s="3" t="s">
        <v>19</v>
      </c>
      <c r="E492" s="3"/>
      <c r="F492" s="3" t="s">
        <v>19</v>
      </c>
      <c r="G492" s="3"/>
      <c r="H492" s="3" t="s">
        <v>19</v>
      </c>
      <c r="I492" s="3"/>
      <c r="J492" s="3"/>
      <c r="K492" s="4" t="n">
        <f aca="false">COUNTIF($B492:$J492, "NORMAL")</f>
        <v>0</v>
      </c>
      <c r="L492" s="4" t="n">
        <f aca="false">COUNTIF($B492:$J492, "NON_SPECIFIC")</f>
        <v>3</v>
      </c>
      <c r="M492" s="4" t="n">
        <f aca="false">COUNTIF($B492:$J492, "EARLY")</f>
        <v>0</v>
      </c>
      <c r="N492" s="4" t="n">
        <f aca="false">COUNTIF($B492:$J492, "ACTIVE")</f>
        <v>0</v>
      </c>
      <c r="O492" s="4" t="n">
        <f aca="false">COUNTIF($B492:$J492, "LATE")</f>
        <v>0</v>
      </c>
      <c r="P492" s="4" t="n">
        <f aca="false">COUNTIF($B492:$J492, "UNGRADABLE_QUALITY")</f>
        <v>0</v>
      </c>
      <c r="Q492" s="4" t="n">
        <f aca="false">COUNTIF($B492:$J492, "UNGRADABLE_CONDITION")</f>
        <v>0</v>
      </c>
      <c r="R492" s="4" t="n">
        <f aca="false">SUM(K492:Q492)</f>
        <v>3</v>
      </c>
      <c r="S492" s="3"/>
      <c r="T492" s="3"/>
    </row>
    <row r="493" customFormat="false" ht="13.8" hidden="false" customHeight="false" outlineLevel="0" collapsed="false">
      <c r="A493" s="3" t="s">
        <v>516</v>
      </c>
      <c r="B493" s="3" t="s">
        <v>20</v>
      </c>
      <c r="C493" s="3" t="s">
        <v>19</v>
      </c>
      <c r="D493" s="3"/>
      <c r="E493" s="3"/>
      <c r="F493" s="3"/>
      <c r="G493" s="3"/>
      <c r="H493" s="3" t="s">
        <v>22</v>
      </c>
      <c r="I493" s="3"/>
      <c r="J493" s="3"/>
      <c r="K493" s="4" t="n">
        <f aca="false">COUNTIF($B493:$J493, "NORMAL")</f>
        <v>1</v>
      </c>
      <c r="L493" s="4" t="n">
        <f aca="false">COUNTIF($B493:$J493, "NON_SPECIFIC")</f>
        <v>1</v>
      </c>
      <c r="M493" s="4" t="n">
        <f aca="false">COUNTIF($B493:$J493, "EARLY")</f>
        <v>1</v>
      </c>
      <c r="N493" s="4" t="n">
        <f aca="false">COUNTIF($B493:$J493, "ACTIVE")</f>
        <v>0</v>
      </c>
      <c r="O493" s="4" t="n">
        <f aca="false">COUNTIF($B493:$J493, "LATE")</f>
        <v>0</v>
      </c>
      <c r="P493" s="4" t="n">
        <f aca="false">COUNTIF($B493:$J493, "UNGRADABLE_QUALITY")</f>
        <v>0</v>
      </c>
      <c r="Q493" s="4" t="n">
        <f aca="false">COUNTIF($B493:$J493, "UNGRADABLE_CONDITION")</f>
        <v>0</v>
      </c>
      <c r="R493" s="4" t="n">
        <f aca="false">SUM(K493:Q493)</f>
        <v>3</v>
      </c>
      <c r="S493" s="3"/>
      <c r="T493" s="3"/>
    </row>
    <row r="494" customFormat="false" ht="13.8" hidden="false" customHeight="false" outlineLevel="0" collapsed="false">
      <c r="A494" s="3" t="s">
        <v>517</v>
      </c>
      <c r="B494" s="3" t="s">
        <v>19</v>
      </c>
      <c r="C494" s="3" t="s">
        <v>19</v>
      </c>
      <c r="D494" s="3"/>
      <c r="E494" s="3"/>
      <c r="F494" s="3" t="s">
        <v>19</v>
      </c>
      <c r="G494" s="3"/>
      <c r="H494" s="3"/>
      <c r="I494" s="3"/>
      <c r="J494" s="3"/>
      <c r="K494" s="4" t="n">
        <f aca="false">COUNTIF($B494:$J494, "NORMAL")</f>
        <v>0</v>
      </c>
      <c r="L494" s="4" t="n">
        <f aca="false">COUNTIF($B494:$J494, "NON_SPECIFIC")</f>
        <v>3</v>
      </c>
      <c r="M494" s="4" t="n">
        <f aca="false">COUNTIF($B494:$J494, "EARLY")</f>
        <v>0</v>
      </c>
      <c r="N494" s="4" t="n">
        <f aca="false">COUNTIF($B494:$J494, "ACTIVE")</f>
        <v>0</v>
      </c>
      <c r="O494" s="4" t="n">
        <f aca="false">COUNTIF($B494:$J494, "LATE")</f>
        <v>0</v>
      </c>
      <c r="P494" s="4" t="n">
        <f aca="false">COUNTIF($B494:$J494, "UNGRADABLE_QUALITY")</f>
        <v>0</v>
      </c>
      <c r="Q494" s="4" t="n">
        <f aca="false">COUNTIF($B494:$J494, "UNGRADABLE_CONDITION")</f>
        <v>0</v>
      </c>
      <c r="R494" s="4" t="n">
        <f aca="false">SUM(K494:Q494)</f>
        <v>3</v>
      </c>
      <c r="S494" s="3"/>
      <c r="T494" s="3"/>
    </row>
    <row r="495" customFormat="false" ht="13.8" hidden="false" customHeight="false" outlineLevel="0" collapsed="false">
      <c r="A495" s="3" t="s">
        <v>518</v>
      </c>
      <c r="B495" s="3" t="s">
        <v>19</v>
      </c>
      <c r="C495" s="3" t="s">
        <v>19</v>
      </c>
      <c r="D495" s="3"/>
      <c r="E495" s="3"/>
      <c r="F495" s="3"/>
      <c r="G495" s="3"/>
      <c r="H495" s="3"/>
      <c r="I495" s="3" t="s">
        <v>19</v>
      </c>
      <c r="J495" s="3"/>
      <c r="K495" s="4" t="n">
        <f aca="false">COUNTIF($B495:$J495, "NORMAL")</f>
        <v>0</v>
      </c>
      <c r="L495" s="4" t="n">
        <f aca="false">COUNTIF($B495:$J495, "NON_SPECIFIC")</f>
        <v>3</v>
      </c>
      <c r="M495" s="4" t="n">
        <f aca="false">COUNTIF($B495:$J495, "EARLY")</f>
        <v>0</v>
      </c>
      <c r="N495" s="4" t="n">
        <f aca="false">COUNTIF($B495:$J495, "ACTIVE")</f>
        <v>0</v>
      </c>
      <c r="O495" s="4" t="n">
        <f aca="false">COUNTIF($B495:$J495, "LATE")</f>
        <v>0</v>
      </c>
      <c r="P495" s="4" t="n">
        <f aca="false">COUNTIF($B495:$J495, "UNGRADABLE_QUALITY")</f>
        <v>0</v>
      </c>
      <c r="Q495" s="4" t="n">
        <f aca="false">COUNTIF($B495:$J495, "UNGRADABLE_CONDITION")</f>
        <v>0</v>
      </c>
      <c r="R495" s="4" t="n">
        <f aca="false">SUM(K495:Q495)</f>
        <v>3</v>
      </c>
      <c r="S495" s="5"/>
      <c r="T495" s="3"/>
    </row>
    <row r="496" customFormat="false" ht="13.8" hidden="false" customHeight="false" outlineLevel="0" collapsed="false">
      <c r="A496" s="3" t="s">
        <v>519</v>
      </c>
      <c r="B496" s="3" t="s">
        <v>19</v>
      </c>
      <c r="C496" s="3"/>
      <c r="D496" s="3"/>
      <c r="E496" s="3"/>
      <c r="F496" s="3"/>
      <c r="G496" s="3"/>
      <c r="H496" s="3"/>
      <c r="I496" s="3" t="s">
        <v>19</v>
      </c>
      <c r="J496" s="3" t="s">
        <v>22</v>
      </c>
      <c r="K496" s="4" t="n">
        <f aca="false">COUNTIF($B496:$J496, "NORMAL")</f>
        <v>0</v>
      </c>
      <c r="L496" s="4" t="n">
        <f aca="false">COUNTIF($B496:$J496, "NON_SPECIFIC")</f>
        <v>2</v>
      </c>
      <c r="M496" s="4" t="n">
        <f aca="false">COUNTIF($B496:$J496, "EARLY")</f>
        <v>1</v>
      </c>
      <c r="N496" s="4" t="n">
        <f aca="false">COUNTIF($B496:$J496, "ACTIVE")</f>
        <v>0</v>
      </c>
      <c r="O496" s="4" t="n">
        <f aca="false">COUNTIF($B496:$J496, "LATE")</f>
        <v>0</v>
      </c>
      <c r="P496" s="4" t="n">
        <f aca="false">COUNTIF($B496:$J496, "UNGRADABLE_QUALITY")</f>
        <v>0</v>
      </c>
      <c r="Q496" s="4" t="n">
        <f aca="false">COUNTIF($B496:$J496, "UNGRADABLE_CONDITION")</f>
        <v>0</v>
      </c>
      <c r="R496" s="4" t="n">
        <f aca="false">SUM(K496:Q496)</f>
        <v>3</v>
      </c>
      <c r="S496" s="5"/>
      <c r="T496" s="5"/>
    </row>
    <row r="497" customFormat="false" ht="13.8" hidden="false" customHeight="false" outlineLevel="0" collapsed="false">
      <c r="A497" s="3" t="s">
        <v>520</v>
      </c>
      <c r="B497" s="3"/>
      <c r="C497" s="3"/>
      <c r="D497" s="3" t="s">
        <v>20</v>
      </c>
      <c r="E497" s="3" t="s">
        <v>20</v>
      </c>
      <c r="F497" s="3"/>
      <c r="G497" s="3" t="s">
        <v>20</v>
      </c>
      <c r="H497" s="3"/>
      <c r="I497" s="3"/>
      <c r="J497" s="3"/>
      <c r="K497" s="4" t="n">
        <f aca="false">COUNTIF($B497:$J497, "NORMAL")</f>
        <v>3</v>
      </c>
      <c r="L497" s="4" t="n">
        <f aca="false">COUNTIF($B497:$J497, "NON_SPECIFIC")</f>
        <v>0</v>
      </c>
      <c r="M497" s="4" t="n">
        <f aca="false">COUNTIF($B497:$J497, "EARLY")</f>
        <v>0</v>
      </c>
      <c r="N497" s="4" t="n">
        <f aca="false">COUNTIF($B497:$J497, "ACTIVE")</f>
        <v>0</v>
      </c>
      <c r="O497" s="4" t="n">
        <f aca="false">COUNTIF($B497:$J497, "LATE")</f>
        <v>0</v>
      </c>
      <c r="P497" s="4" t="n">
        <f aca="false">COUNTIF($B497:$J497, "UNGRADABLE_QUALITY")</f>
        <v>0</v>
      </c>
      <c r="Q497" s="4" t="n">
        <f aca="false">COUNTIF($B497:$J497, "UNGRADABLE_CONDITION")</f>
        <v>0</v>
      </c>
      <c r="R497" s="4" t="n">
        <f aca="false">SUM(K497:Q497)</f>
        <v>3</v>
      </c>
      <c r="S497" s="3"/>
      <c r="T497" s="3"/>
    </row>
    <row r="498" customFormat="false" ht="13.8" hidden="false" customHeight="false" outlineLevel="0" collapsed="false">
      <c r="A498" s="3" t="s">
        <v>521</v>
      </c>
      <c r="B498" s="3"/>
      <c r="C498" s="3" t="s">
        <v>20</v>
      </c>
      <c r="D498" s="3"/>
      <c r="E498" s="3"/>
      <c r="F498" s="3"/>
      <c r="G498" s="3"/>
      <c r="H498" s="3" t="s">
        <v>20</v>
      </c>
      <c r="I498" s="3" t="s">
        <v>19</v>
      </c>
      <c r="J498" s="3"/>
      <c r="K498" s="4" t="n">
        <f aca="false">COUNTIF($B498:$J498, "NORMAL")</f>
        <v>2</v>
      </c>
      <c r="L498" s="4" t="n">
        <f aca="false">COUNTIF($B498:$J498, "NON_SPECIFIC")</f>
        <v>1</v>
      </c>
      <c r="M498" s="4" t="n">
        <f aca="false">COUNTIF($B498:$J498, "EARLY")</f>
        <v>0</v>
      </c>
      <c r="N498" s="4" t="n">
        <f aca="false">COUNTIF($B498:$J498, "ACTIVE")</f>
        <v>0</v>
      </c>
      <c r="O498" s="4" t="n">
        <f aca="false">COUNTIF($B498:$J498, "LATE")</f>
        <v>0</v>
      </c>
      <c r="P498" s="4" t="n">
        <f aca="false">COUNTIF($B498:$J498, "UNGRADABLE_QUALITY")</f>
        <v>0</v>
      </c>
      <c r="Q498" s="4" t="n">
        <f aca="false">COUNTIF($B498:$J498, "UNGRADABLE_CONDITION")</f>
        <v>0</v>
      </c>
      <c r="R498" s="4" t="n">
        <f aca="false">SUM(K498:Q498)</f>
        <v>3</v>
      </c>
      <c r="S498" s="5"/>
      <c r="T498" s="3"/>
    </row>
    <row r="499" customFormat="false" ht="13.8" hidden="false" customHeight="false" outlineLevel="0" collapsed="false">
      <c r="A499" s="3" t="s">
        <v>522</v>
      </c>
      <c r="B499" s="3"/>
      <c r="C499" s="3"/>
      <c r="D499" s="3" t="s">
        <v>22</v>
      </c>
      <c r="E499" s="3"/>
      <c r="F499" s="3"/>
      <c r="G499" s="3" t="s">
        <v>22</v>
      </c>
      <c r="H499" s="3" t="s">
        <v>34</v>
      </c>
      <c r="I499" s="3"/>
      <c r="J499" s="3"/>
      <c r="K499" s="4" t="n">
        <f aca="false">COUNTIF($B499:$J499, "NORMAL")</f>
        <v>0</v>
      </c>
      <c r="L499" s="4" t="n">
        <f aca="false">COUNTIF($B499:$J499, "NON_SPECIFIC")</f>
        <v>0</v>
      </c>
      <c r="M499" s="4" t="n">
        <f aca="false">COUNTIF($B499:$J499, "EARLY")</f>
        <v>2</v>
      </c>
      <c r="N499" s="4" t="n">
        <f aca="false">COUNTIF($B499:$J499, "ACTIVE")</f>
        <v>1</v>
      </c>
      <c r="O499" s="4" t="n">
        <f aca="false">COUNTIF($B499:$J499, "LATE")</f>
        <v>0</v>
      </c>
      <c r="P499" s="4" t="n">
        <f aca="false">COUNTIF($B499:$J499, "UNGRADABLE_QUALITY")</f>
        <v>0</v>
      </c>
      <c r="Q499" s="4" t="n">
        <f aca="false">COUNTIF($B499:$J499, "UNGRADABLE_CONDITION")</f>
        <v>0</v>
      </c>
      <c r="R499" s="4" t="n">
        <f aca="false">SUM(K499:Q499)</f>
        <v>3</v>
      </c>
      <c r="S499" s="3"/>
      <c r="T499" s="3"/>
    </row>
    <row r="500" customFormat="false" ht="13.8" hidden="false" customHeight="false" outlineLevel="0" collapsed="false">
      <c r="A500" s="3" t="s">
        <v>523</v>
      </c>
      <c r="B500" s="3"/>
      <c r="C500" s="3" t="s">
        <v>20</v>
      </c>
      <c r="D500" s="3" t="s">
        <v>24</v>
      </c>
      <c r="E500" s="3"/>
      <c r="F500" s="3"/>
      <c r="G500" s="3" t="s">
        <v>20</v>
      </c>
      <c r="H500" s="3"/>
      <c r="I500" s="3"/>
      <c r="J500" s="3"/>
      <c r="K500" s="4" t="n">
        <f aca="false">COUNTIF($B500:$J500, "NORMAL")</f>
        <v>2</v>
      </c>
      <c r="L500" s="4" t="n">
        <f aca="false">COUNTIF($B500:$J500, "NON_SPECIFIC")</f>
        <v>0</v>
      </c>
      <c r="M500" s="4" t="n">
        <f aca="false">COUNTIF($B500:$J500, "EARLY")</f>
        <v>0</v>
      </c>
      <c r="N500" s="4" t="n">
        <f aca="false">COUNTIF($B500:$J500, "ACTIVE")</f>
        <v>0</v>
      </c>
      <c r="O500" s="4" t="n">
        <f aca="false">COUNTIF($B500:$J500, "LATE")</f>
        <v>0</v>
      </c>
      <c r="P500" s="4" t="n">
        <f aca="false">COUNTIF($B500:$J500, "UNGRADABLE_QUALITY")</f>
        <v>1</v>
      </c>
      <c r="Q500" s="4" t="n">
        <f aca="false">COUNTIF($B500:$J500, "UNGRADABLE_CONDITION")</f>
        <v>0</v>
      </c>
      <c r="R500" s="4" t="n">
        <f aca="false">SUM(K500:Q500)</f>
        <v>3</v>
      </c>
      <c r="S500" s="3"/>
      <c r="T500" s="3"/>
    </row>
    <row r="501" customFormat="false" ht="13.8" hidden="false" customHeight="false" outlineLevel="0" collapsed="false">
      <c r="A501" s="3" t="s">
        <v>524</v>
      </c>
      <c r="B501" s="3" t="s">
        <v>19</v>
      </c>
      <c r="C501" s="3" t="s">
        <v>19</v>
      </c>
      <c r="D501" s="3"/>
      <c r="E501" s="3" t="s">
        <v>22</v>
      </c>
      <c r="F501" s="3"/>
      <c r="G501" s="3"/>
      <c r="H501" s="3"/>
      <c r="I501" s="3"/>
      <c r="J501" s="3"/>
      <c r="K501" s="4" t="n">
        <f aca="false">COUNTIF($B501:$J501, "NORMAL")</f>
        <v>0</v>
      </c>
      <c r="L501" s="4" t="n">
        <f aca="false">COUNTIF($B501:$J501, "NON_SPECIFIC")</f>
        <v>2</v>
      </c>
      <c r="M501" s="4" t="n">
        <f aca="false">COUNTIF($B501:$J501, "EARLY")</f>
        <v>1</v>
      </c>
      <c r="N501" s="4" t="n">
        <f aca="false">COUNTIF($B501:$J501, "ACTIVE")</f>
        <v>0</v>
      </c>
      <c r="O501" s="4" t="n">
        <f aca="false">COUNTIF($B501:$J501, "LATE")</f>
        <v>0</v>
      </c>
      <c r="P501" s="4" t="n">
        <f aca="false">COUNTIF($B501:$J501, "UNGRADABLE_QUALITY")</f>
        <v>0</v>
      </c>
      <c r="Q501" s="4" t="n">
        <f aca="false">COUNTIF($B501:$J501, "UNGRADABLE_CONDITION")</f>
        <v>0</v>
      </c>
      <c r="R501" s="4" t="n">
        <f aca="false">SUM(K501:Q501)</f>
        <v>3</v>
      </c>
      <c r="S501" s="3"/>
      <c r="T501" s="3"/>
    </row>
    <row r="502" customFormat="false" ht="13.8" hidden="false" customHeight="false" outlineLevel="0" collapsed="false">
      <c r="A502" s="3" t="s">
        <v>525</v>
      </c>
      <c r="B502" s="3" t="s">
        <v>24</v>
      </c>
      <c r="C502" s="3"/>
      <c r="D502" s="3"/>
      <c r="E502" s="3"/>
      <c r="F502" s="3" t="s">
        <v>24</v>
      </c>
      <c r="G502" s="3" t="s">
        <v>24</v>
      </c>
      <c r="H502" s="3"/>
      <c r="I502" s="3"/>
      <c r="J502" s="3"/>
      <c r="K502" s="4" t="n">
        <f aca="false">COUNTIF($B502:$J502, "NORMAL")</f>
        <v>0</v>
      </c>
      <c r="L502" s="4" t="n">
        <f aca="false">COUNTIF($B502:$J502, "NON_SPECIFIC")</f>
        <v>0</v>
      </c>
      <c r="M502" s="4" t="n">
        <f aca="false">COUNTIF($B502:$J502, "EARLY")</f>
        <v>0</v>
      </c>
      <c r="N502" s="4" t="n">
        <f aca="false">COUNTIF($B502:$J502, "ACTIVE")</f>
        <v>0</v>
      </c>
      <c r="O502" s="4" t="n">
        <f aca="false">COUNTIF($B502:$J502, "LATE")</f>
        <v>0</v>
      </c>
      <c r="P502" s="4" t="n">
        <f aca="false">COUNTIF($B502:$J502, "UNGRADABLE_QUALITY")</f>
        <v>3</v>
      </c>
      <c r="Q502" s="4" t="n">
        <f aca="false">COUNTIF($B502:$J502, "UNGRADABLE_CONDITION")</f>
        <v>0</v>
      </c>
      <c r="R502" s="4" t="n">
        <f aca="false">SUM(K502:Q502)</f>
        <v>3</v>
      </c>
      <c r="S502" s="3"/>
      <c r="T502" s="3"/>
    </row>
    <row r="503" customFormat="false" ht="13.8" hidden="false" customHeight="false" outlineLevel="0" collapsed="false">
      <c r="A503" s="3" t="s">
        <v>526</v>
      </c>
      <c r="B503" s="3"/>
      <c r="C503" s="3" t="s">
        <v>20</v>
      </c>
      <c r="D503" s="3" t="s">
        <v>19</v>
      </c>
      <c r="E503" s="3" t="s">
        <v>22</v>
      </c>
      <c r="F503" s="3"/>
      <c r="G503" s="3"/>
      <c r="H503" s="3"/>
      <c r="I503" s="3"/>
      <c r="J503" s="3"/>
      <c r="K503" s="4" t="n">
        <f aca="false">COUNTIF($B503:$J503, "NORMAL")</f>
        <v>1</v>
      </c>
      <c r="L503" s="4" t="n">
        <f aca="false">COUNTIF($B503:$J503, "NON_SPECIFIC")</f>
        <v>1</v>
      </c>
      <c r="M503" s="4" t="n">
        <f aca="false">COUNTIF($B503:$J503, "EARLY")</f>
        <v>1</v>
      </c>
      <c r="N503" s="4" t="n">
        <f aca="false">COUNTIF($B503:$J503, "ACTIVE")</f>
        <v>0</v>
      </c>
      <c r="O503" s="4" t="n">
        <f aca="false">COUNTIF($B503:$J503, "LATE")</f>
        <v>0</v>
      </c>
      <c r="P503" s="4" t="n">
        <f aca="false">COUNTIF($B503:$J503, "UNGRADABLE_QUALITY")</f>
        <v>0</v>
      </c>
      <c r="Q503" s="4" t="n">
        <f aca="false">COUNTIF($B503:$J503, "UNGRADABLE_CONDITION")</f>
        <v>0</v>
      </c>
      <c r="R503" s="4" t="n">
        <f aca="false">SUM(K503:Q503)</f>
        <v>3</v>
      </c>
      <c r="S503" s="3"/>
      <c r="T503" s="3"/>
    </row>
    <row r="504" customFormat="false" ht="13.8" hidden="false" customHeight="false" outlineLevel="0" collapsed="false">
      <c r="A504" s="3" t="s">
        <v>527</v>
      </c>
      <c r="B504" s="3"/>
      <c r="C504" s="3" t="s">
        <v>22</v>
      </c>
      <c r="D504" s="3"/>
      <c r="E504" s="3"/>
      <c r="F504" s="3" t="s">
        <v>19</v>
      </c>
      <c r="G504" s="3" t="s">
        <v>22</v>
      </c>
      <c r="H504" s="3"/>
      <c r="I504" s="3"/>
      <c r="J504" s="3"/>
      <c r="K504" s="4" t="n">
        <f aca="false">COUNTIF($B504:$J504, "NORMAL")</f>
        <v>0</v>
      </c>
      <c r="L504" s="4" t="n">
        <f aca="false">COUNTIF($B504:$J504, "NON_SPECIFIC")</f>
        <v>1</v>
      </c>
      <c r="M504" s="4" t="n">
        <f aca="false">COUNTIF($B504:$J504, "EARLY")</f>
        <v>2</v>
      </c>
      <c r="N504" s="4" t="n">
        <f aca="false">COUNTIF($B504:$J504, "ACTIVE")</f>
        <v>0</v>
      </c>
      <c r="O504" s="4" t="n">
        <f aca="false">COUNTIF($B504:$J504, "LATE")</f>
        <v>0</v>
      </c>
      <c r="P504" s="4" t="n">
        <f aca="false">COUNTIF($B504:$J504, "UNGRADABLE_QUALITY")</f>
        <v>0</v>
      </c>
      <c r="Q504" s="4" t="n">
        <f aca="false">COUNTIF($B504:$J504, "UNGRADABLE_CONDITION")</f>
        <v>0</v>
      </c>
      <c r="R504" s="4" t="n">
        <f aca="false">SUM(K504:Q504)</f>
        <v>3</v>
      </c>
      <c r="S504" s="3"/>
      <c r="T504" s="3"/>
    </row>
    <row r="505" customFormat="false" ht="13.8" hidden="false" customHeight="false" outlineLevel="0" collapsed="false">
      <c r="A505" s="3" t="s">
        <v>528</v>
      </c>
      <c r="B505" s="3"/>
      <c r="C505" s="3"/>
      <c r="D505" s="3" t="s">
        <v>19</v>
      </c>
      <c r="E505" s="3"/>
      <c r="F505" s="3"/>
      <c r="G505" s="3"/>
      <c r="H505" s="3"/>
      <c r="I505" s="3" t="s">
        <v>19</v>
      </c>
      <c r="J505" s="3" t="s">
        <v>19</v>
      </c>
      <c r="K505" s="4" t="n">
        <f aca="false">COUNTIF($B505:$J505, "NORMAL")</f>
        <v>0</v>
      </c>
      <c r="L505" s="4" t="n">
        <f aca="false">COUNTIF($B505:$J505, "NON_SPECIFIC")</f>
        <v>3</v>
      </c>
      <c r="M505" s="4" t="n">
        <f aca="false">COUNTIF($B505:$J505, "EARLY")</f>
        <v>0</v>
      </c>
      <c r="N505" s="4" t="n">
        <f aca="false">COUNTIF($B505:$J505, "ACTIVE")</f>
        <v>0</v>
      </c>
      <c r="O505" s="4" t="n">
        <f aca="false">COUNTIF($B505:$J505, "LATE")</f>
        <v>0</v>
      </c>
      <c r="P505" s="4" t="n">
        <f aca="false">COUNTIF($B505:$J505, "UNGRADABLE_QUALITY")</f>
        <v>0</v>
      </c>
      <c r="Q505" s="4" t="n">
        <f aca="false">COUNTIF($B505:$J505, "UNGRADABLE_CONDITION")</f>
        <v>0</v>
      </c>
      <c r="R505" s="4" t="n">
        <f aca="false">SUM(K505:Q505)</f>
        <v>3</v>
      </c>
      <c r="S505" s="5"/>
      <c r="T505" s="5"/>
    </row>
    <row r="506" customFormat="false" ht="13.8" hidden="false" customHeight="false" outlineLevel="0" collapsed="false">
      <c r="A506" s="3" t="s">
        <v>529</v>
      </c>
      <c r="B506" s="3" t="s">
        <v>22</v>
      </c>
      <c r="C506" s="3" t="s">
        <v>22</v>
      </c>
      <c r="D506" s="3"/>
      <c r="E506" s="3"/>
      <c r="F506" s="3"/>
      <c r="G506" s="3"/>
      <c r="H506" s="3" t="s">
        <v>19</v>
      </c>
      <c r="I506" s="3"/>
      <c r="J506" s="3"/>
      <c r="K506" s="4" t="n">
        <f aca="false">COUNTIF($B506:$J506, "NORMAL")</f>
        <v>0</v>
      </c>
      <c r="L506" s="4" t="n">
        <f aca="false">COUNTIF($B506:$J506, "NON_SPECIFIC")</f>
        <v>1</v>
      </c>
      <c r="M506" s="4" t="n">
        <f aca="false">COUNTIF($B506:$J506, "EARLY")</f>
        <v>2</v>
      </c>
      <c r="N506" s="4" t="n">
        <f aca="false">COUNTIF($B506:$J506, "ACTIVE")</f>
        <v>0</v>
      </c>
      <c r="O506" s="4" t="n">
        <f aca="false">COUNTIF($B506:$J506, "LATE")</f>
        <v>0</v>
      </c>
      <c r="P506" s="4" t="n">
        <f aca="false">COUNTIF($B506:$J506, "UNGRADABLE_QUALITY")</f>
        <v>0</v>
      </c>
      <c r="Q506" s="4" t="n">
        <f aca="false">COUNTIF($B506:$J506, "UNGRADABLE_CONDITION")</f>
        <v>0</v>
      </c>
      <c r="R506" s="4" t="n">
        <f aca="false">SUM(K506:Q506)</f>
        <v>3</v>
      </c>
      <c r="S506" s="3"/>
      <c r="T506" s="3"/>
    </row>
    <row r="507" customFormat="false" ht="13.8" hidden="false" customHeight="false" outlineLevel="0" collapsed="false">
      <c r="A507" s="3" t="s">
        <v>530</v>
      </c>
      <c r="B507" s="3" t="s">
        <v>20</v>
      </c>
      <c r="C507" s="3" t="s">
        <v>20</v>
      </c>
      <c r="D507" s="3"/>
      <c r="E507" s="3"/>
      <c r="F507" s="3"/>
      <c r="G507" s="3"/>
      <c r="H507" s="3"/>
      <c r="I507" s="3"/>
      <c r="J507" s="3" t="s">
        <v>19</v>
      </c>
      <c r="K507" s="4" t="n">
        <f aca="false">COUNTIF($B507:$J507, "NORMAL")</f>
        <v>2</v>
      </c>
      <c r="L507" s="4" t="n">
        <f aca="false">COUNTIF($B507:$J507, "NON_SPECIFIC")</f>
        <v>1</v>
      </c>
      <c r="M507" s="4" t="n">
        <f aca="false">COUNTIF($B507:$J507, "EARLY")</f>
        <v>0</v>
      </c>
      <c r="N507" s="4" t="n">
        <f aca="false">COUNTIF($B507:$J507, "ACTIVE")</f>
        <v>0</v>
      </c>
      <c r="O507" s="4" t="n">
        <f aca="false">COUNTIF($B507:$J507, "LATE")</f>
        <v>0</v>
      </c>
      <c r="P507" s="4" t="n">
        <f aca="false">COUNTIF($B507:$J507, "UNGRADABLE_QUALITY")</f>
        <v>0</v>
      </c>
      <c r="Q507" s="4" t="n">
        <f aca="false">COUNTIF($B507:$J507, "UNGRADABLE_CONDITION")</f>
        <v>0</v>
      </c>
      <c r="R507" s="4" t="n">
        <f aca="false">SUM(K507:Q507)</f>
        <v>3</v>
      </c>
      <c r="S507" s="3"/>
      <c r="T507" s="5"/>
    </row>
    <row r="508" customFormat="false" ht="13.8" hidden="false" customHeight="false" outlineLevel="0" collapsed="false">
      <c r="A508" s="3" t="s">
        <v>531</v>
      </c>
      <c r="B508" s="3" t="s">
        <v>20</v>
      </c>
      <c r="C508" s="3" t="s">
        <v>19</v>
      </c>
      <c r="D508" s="3"/>
      <c r="E508" s="3"/>
      <c r="F508" s="3"/>
      <c r="G508" s="3" t="s">
        <v>20</v>
      </c>
      <c r="H508" s="3"/>
      <c r="I508" s="3"/>
      <c r="J508" s="3"/>
      <c r="K508" s="4" t="n">
        <f aca="false">COUNTIF($B508:$J508, "NORMAL")</f>
        <v>2</v>
      </c>
      <c r="L508" s="4" t="n">
        <f aca="false">COUNTIF($B508:$J508, "NON_SPECIFIC")</f>
        <v>1</v>
      </c>
      <c r="M508" s="4" t="n">
        <f aca="false">COUNTIF($B508:$J508, "EARLY")</f>
        <v>0</v>
      </c>
      <c r="N508" s="4" t="n">
        <f aca="false">COUNTIF($B508:$J508, "ACTIVE")</f>
        <v>0</v>
      </c>
      <c r="O508" s="4" t="n">
        <f aca="false">COUNTIF($B508:$J508, "LATE")</f>
        <v>0</v>
      </c>
      <c r="P508" s="4" t="n">
        <f aca="false">COUNTIF($B508:$J508, "UNGRADABLE_QUALITY")</f>
        <v>0</v>
      </c>
      <c r="Q508" s="4" t="n">
        <f aca="false">COUNTIF($B508:$J508, "UNGRADABLE_CONDITION")</f>
        <v>0</v>
      </c>
      <c r="R508" s="4" t="n">
        <f aca="false">SUM(K508:Q508)</f>
        <v>3</v>
      </c>
      <c r="S508" s="3"/>
      <c r="T508" s="3"/>
    </row>
    <row r="509" customFormat="false" ht="13.8" hidden="false" customHeight="false" outlineLevel="0" collapsed="false">
      <c r="A509" s="3" t="s">
        <v>532</v>
      </c>
      <c r="B509" s="3"/>
      <c r="C509" s="3" t="s">
        <v>19</v>
      </c>
      <c r="D509" s="3"/>
      <c r="E509" s="3"/>
      <c r="F509" s="3" t="s">
        <v>24</v>
      </c>
      <c r="G509" s="3"/>
      <c r="H509" s="3"/>
      <c r="I509" s="3"/>
      <c r="J509" s="3" t="s">
        <v>34</v>
      </c>
      <c r="K509" s="4" t="n">
        <f aca="false">COUNTIF($B509:$J509, "NORMAL")</f>
        <v>0</v>
      </c>
      <c r="L509" s="4" t="n">
        <f aca="false">COUNTIF($B509:$J509, "NON_SPECIFIC")</f>
        <v>1</v>
      </c>
      <c r="M509" s="4" t="n">
        <f aca="false">COUNTIF($B509:$J509, "EARLY")</f>
        <v>0</v>
      </c>
      <c r="N509" s="4" t="n">
        <f aca="false">COUNTIF($B509:$J509, "ACTIVE")</f>
        <v>1</v>
      </c>
      <c r="O509" s="4" t="n">
        <f aca="false">COUNTIF($B509:$J509, "LATE")</f>
        <v>0</v>
      </c>
      <c r="P509" s="4" t="n">
        <f aca="false">COUNTIF($B509:$J509, "UNGRADABLE_QUALITY")</f>
        <v>1</v>
      </c>
      <c r="Q509" s="4" t="n">
        <f aca="false">COUNTIF($B509:$J509, "UNGRADABLE_CONDITION")</f>
        <v>0</v>
      </c>
      <c r="R509" s="4" t="n">
        <f aca="false">SUM(K509:Q509)</f>
        <v>3</v>
      </c>
      <c r="S509" s="3"/>
      <c r="T509" s="5"/>
    </row>
    <row r="510" customFormat="false" ht="13.8" hidden="false" customHeight="false" outlineLevel="0" collapsed="false">
      <c r="A510" s="3" t="s">
        <v>533</v>
      </c>
      <c r="B510" s="3"/>
      <c r="C510" s="3"/>
      <c r="D510" s="3" t="s">
        <v>19</v>
      </c>
      <c r="E510" s="3"/>
      <c r="F510" s="3" t="s">
        <v>20</v>
      </c>
      <c r="G510" s="3"/>
      <c r="H510" s="3"/>
      <c r="I510" s="3" t="s">
        <v>19</v>
      </c>
      <c r="J510" s="3"/>
      <c r="K510" s="4" t="n">
        <f aca="false">COUNTIF($B510:$J510, "NORMAL")</f>
        <v>1</v>
      </c>
      <c r="L510" s="4" t="n">
        <f aca="false">COUNTIF($B510:$J510, "NON_SPECIFIC")</f>
        <v>2</v>
      </c>
      <c r="M510" s="4" t="n">
        <f aca="false">COUNTIF($B510:$J510, "EARLY")</f>
        <v>0</v>
      </c>
      <c r="N510" s="4" t="n">
        <f aca="false">COUNTIF($B510:$J510, "ACTIVE")</f>
        <v>0</v>
      </c>
      <c r="O510" s="4" t="n">
        <f aca="false">COUNTIF($B510:$J510, "LATE")</f>
        <v>0</v>
      </c>
      <c r="P510" s="4" t="n">
        <f aca="false">COUNTIF($B510:$J510, "UNGRADABLE_QUALITY")</f>
        <v>0</v>
      </c>
      <c r="Q510" s="4" t="n">
        <f aca="false">COUNTIF($B510:$J510, "UNGRADABLE_CONDITION")</f>
        <v>0</v>
      </c>
      <c r="R510" s="4" t="n">
        <f aca="false">SUM(K510:Q510)</f>
        <v>3</v>
      </c>
      <c r="S510" s="5"/>
      <c r="T510" s="3"/>
    </row>
    <row r="511" customFormat="false" ht="13.8" hidden="false" customHeight="false" outlineLevel="0" collapsed="false">
      <c r="A511" s="3" t="s">
        <v>534</v>
      </c>
      <c r="B511" s="3" t="s">
        <v>34</v>
      </c>
      <c r="C511" s="3"/>
      <c r="D511" s="3"/>
      <c r="E511" s="3" t="s">
        <v>34</v>
      </c>
      <c r="F511" s="3" t="s">
        <v>34</v>
      </c>
      <c r="G511" s="3" t="s">
        <v>34</v>
      </c>
      <c r="H511" s="3"/>
      <c r="I511" s="3"/>
      <c r="J511" s="3"/>
      <c r="K511" s="4" t="n">
        <f aca="false">COUNTIF($B511:$J511, "NORMAL")</f>
        <v>0</v>
      </c>
      <c r="L511" s="4" t="n">
        <f aca="false">COUNTIF($B511:$J511, "NON_SPECIFIC")</f>
        <v>0</v>
      </c>
      <c r="M511" s="4" t="n">
        <f aca="false">COUNTIF($B511:$J511, "EARLY")</f>
        <v>0</v>
      </c>
      <c r="N511" s="4" t="n">
        <f aca="false">COUNTIF($B511:$J511, "ACTIVE")</f>
        <v>4</v>
      </c>
      <c r="O511" s="4" t="n">
        <f aca="false">COUNTIF($B511:$J511, "LATE")</f>
        <v>0</v>
      </c>
      <c r="P511" s="4" t="n">
        <f aca="false">COUNTIF($B511:$J511, "UNGRADABLE_QUALITY")</f>
        <v>0</v>
      </c>
      <c r="Q511" s="4" t="n">
        <f aca="false">COUNTIF($B511:$J511, "UNGRADABLE_CONDITION")</f>
        <v>0</v>
      </c>
      <c r="R511" s="4" t="n">
        <f aca="false">SUM(K511:Q511)</f>
        <v>4</v>
      </c>
      <c r="S511" s="3"/>
      <c r="T511" s="3"/>
    </row>
    <row r="512" customFormat="false" ht="13.8" hidden="false" customHeight="false" outlineLevel="0" collapsed="false">
      <c r="A512" s="3" t="s">
        <v>535</v>
      </c>
      <c r="B512" s="3"/>
      <c r="C512" s="3" t="s">
        <v>19</v>
      </c>
      <c r="D512" s="3"/>
      <c r="E512" s="3" t="s">
        <v>20</v>
      </c>
      <c r="F512" s="3" t="s">
        <v>19</v>
      </c>
      <c r="G512" s="3"/>
      <c r="H512" s="3"/>
      <c r="I512" s="3"/>
      <c r="J512" s="3"/>
      <c r="K512" s="4" t="n">
        <f aca="false">COUNTIF($B512:$J512, "NORMAL")</f>
        <v>1</v>
      </c>
      <c r="L512" s="4" t="n">
        <f aca="false">COUNTIF($B512:$J512, "NON_SPECIFIC")</f>
        <v>2</v>
      </c>
      <c r="M512" s="4" t="n">
        <f aca="false">COUNTIF($B512:$J512, "EARLY")</f>
        <v>0</v>
      </c>
      <c r="N512" s="4" t="n">
        <f aca="false">COUNTIF($B512:$J512, "ACTIVE")</f>
        <v>0</v>
      </c>
      <c r="O512" s="4" t="n">
        <f aca="false">COUNTIF($B512:$J512, "LATE")</f>
        <v>0</v>
      </c>
      <c r="P512" s="4" t="n">
        <f aca="false">COUNTIF($B512:$J512, "UNGRADABLE_QUALITY")</f>
        <v>0</v>
      </c>
      <c r="Q512" s="4" t="n">
        <f aca="false">COUNTIF($B512:$J512, "UNGRADABLE_CONDITION")</f>
        <v>0</v>
      </c>
      <c r="R512" s="4" t="n">
        <f aca="false">SUM(K512:Q512)</f>
        <v>3</v>
      </c>
      <c r="S512" s="3"/>
      <c r="T512" s="3"/>
    </row>
    <row r="513" customFormat="false" ht="13.8" hidden="false" customHeight="false" outlineLevel="0" collapsed="false">
      <c r="A513" s="3" t="s">
        <v>536</v>
      </c>
      <c r="B513" s="3"/>
      <c r="C513" s="3"/>
      <c r="D513" s="3" t="s">
        <v>24</v>
      </c>
      <c r="E513" s="3"/>
      <c r="F513" s="3" t="s">
        <v>24</v>
      </c>
      <c r="G513" s="3"/>
      <c r="H513" s="3" t="s">
        <v>24</v>
      </c>
      <c r="I513" s="3"/>
      <c r="J513" s="3"/>
      <c r="K513" s="4" t="n">
        <f aca="false">COUNTIF($B513:$J513, "NORMAL")</f>
        <v>0</v>
      </c>
      <c r="L513" s="4" t="n">
        <f aca="false">COUNTIF($B513:$J513, "NON_SPECIFIC")</f>
        <v>0</v>
      </c>
      <c r="M513" s="4" t="n">
        <f aca="false">COUNTIF($B513:$J513, "EARLY")</f>
        <v>0</v>
      </c>
      <c r="N513" s="4" t="n">
        <f aca="false">COUNTIF($B513:$J513, "ACTIVE")</f>
        <v>0</v>
      </c>
      <c r="O513" s="4" t="n">
        <f aca="false">COUNTIF($B513:$J513, "LATE")</f>
        <v>0</v>
      </c>
      <c r="P513" s="4" t="n">
        <f aca="false">COUNTIF($B513:$J513, "UNGRADABLE_QUALITY")</f>
        <v>3</v>
      </c>
      <c r="Q513" s="4" t="n">
        <f aca="false">COUNTIF($B513:$J513, "UNGRADABLE_CONDITION")</f>
        <v>0</v>
      </c>
      <c r="R513" s="4" t="n">
        <f aca="false">SUM(K513:Q513)</f>
        <v>3</v>
      </c>
      <c r="S513" s="3"/>
      <c r="T513" s="3"/>
    </row>
    <row r="514" customFormat="false" ht="13.8" hidden="false" customHeight="false" outlineLevel="0" collapsed="false">
      <c r="A514" s="3" t="s">
        <v>537</v>
      </c>
      <c r="B514" s="3"/>
      <c r="C514" s="3"/>
      <c r="D514" s="3"/>
      <c r="E514" s="3"/>
      <c r="F514" s="3" t="s">
        <v>20</v>
      </c>
      <c r="G514" s="3" t="s">
        <v>20</v>
      </c>
      <c r="H514" s="3" t="s">
        <v>20</v>
      </c>
      <c r="I514" s="3"/>
      <c r="J514" s="3"/>
      <c r="K514" s="4" t="n">
        <f aca="false">COUNTIF($B514:$J514, "NORMAL")</f>
        <v>3</v>
      </c>
      <c r="L514" s="4" t="n">
        <f aca="false">COUNTIF($B514:$J514, "NON_SPECIFIC")</f>
        <v>0</v>
      </c>
      <c r="M514" s="4" t="n">
        <f aca="false">COUNTIF($B514:$J514, "EARLY")</f>
        <v>0</v>
      </c>
      <c r="N514" s="4" t="n">
        <f aca="false">COUNTIF($B514:$J514, "ACTIVE")</f>
        <v>0</v>
      </c>
      <c r="O514" s="4" t="n">
        <f aca="false">COUNTIF($B514:$J514, "LATE")</f>
        <v>0</v>
      </c>
      <c r="P514" s="4" t="n">
        <f aca="false">COUNTIF($B514:$J514, "UNGRADABLE_QUALITY")</f>
        <v>0</v>
      </c>
      <c r="Q514" s="4" t="n">
        <f aca="false">COUNTIF($B514:$J514, "UNGRADABLE_CONDITION")</f>
        <v>0</v>
      </c>
      <c r="R514" s="4" t="n">
        <f aca="false">SUM(K514:Q514)</f>
        <v>3</v>
      </c>
      <c r="S514" s="3"/>
      <c r="T514" s="3"/>
    </row>
    <row r="515" customFormat="false" ht="13.8" hidden="false" customHeight="false" outlineLevel="0" collapsed="false">
      <c r="A515" s="3" t="s">
        <v>538</v>
      </c>
      <c r="B515" s="3" t="s">
        <v>22</v>
      </c>
      <c r="C515" s="3"/>
      <c r="D515" s="3" t="s">
        <v>34</v>
      </c>
      <c r="E515" s="3"/>
      <c r="F515" s="3"/>
      <c r="G515" s="3"/>
      <c r="H515" s="3"/>
      <c r="I515" s="3" t="s">
        <v>22</v>
      </c>
      <c r="J515" s="3"/>
      <c r="K515" s="4" t="n">
        <f aca="false">COUNTIF($B515:$J515, "NORMAL")</f>
        <v>0</v>
      </c>
      <c r="L515" s="4" t="n">
        <f aca="false">COUNTIF($B515:$J515, "NON_SPECIFIC")</f>
        <v>0</v>
      </c>
      <c r="M515" s="4" t="n">
        <f aca="false">COUNTIF($B515:$J515, "EARLY")</f>
        <v>2</v>
      </c>
      <c r="N515" s="4" t="n">
        <f aca="false">COUNTIF($B515:$J515, "ACTIVE")</f>
        <v>1</v>
      </c>
      <c r="O515" s="4" t="n">
        <f aca="false">COUNTIF($B515:$J515, "LATE")</f>
        <v>0</v>
      </c>
      <c r="P515" s="4" t="n">
        <f aca="false">COUNTIF($B515:$J515, "UNGRADABLE_QUALITY")</f>
        <v>0</v>
      </c>
      <c r="Q515" s="4" t="n">
        <f aca="false">COUNTIF($B515:$J515, "UNGRADABLE_CONDITION")</f>
        <v>0</v>
      </c>
      <c r="R515" s="4" t="n">
        <f aca="false">SUM(K515:Q515)</f>
        <v>3</v>
      </c>
      <c r="S515" s="5"/>
      <c r="T515" s="3"/>
    </row>
    <row r="516" customFormat="false" ht="13.8" hidden="false" customHeight="false" outlineLevel="0" collapsed="false">
      <c r="A516" s="3" t="s">
        <v>539</v>
      </c>
      <c r="B516" s="3"/>
      <c r="C516" s="3" t="s">
        <v>19</v>
      </c>
      <c r="D516" s="3"/>
      <c r="E516" s="3"/>
      <c r="F516" s="3" t="s">
        <v>19</v>
      </c>
      <c r="G516" s="3"/>
      <c r="H516" s="3"/>
      <c r="I516" s="3" t="s">
        <v>19</v>
      </c>
      <c r="J516" s="3"/>
      <c r="K516" s="4" t="n">
        <f aca="false">COUNTIF($B516:$J516, "NORMAL")</f>
        <v>0</v>
      </c>
      <c r="L516" s="4" t="n">
        <f aca="false">COUNTIF($B516:$J516, "NON_SPECIFIC")</f>
        <v>3</v>
      </c>
      <c r="M516" s="4" t="n">
        <f aca="false">COUNTIF($B516:$J516, "EARLY")</f>
        <v>0</v>
      </c>
      <c r="N516" s="4" t="n">
        <f aca="false">COUNTIF($B516:$J516, "ACTIVE")</f>
        <v>0</v>
      </c>
      <c r="O516" s="4" t="n">
        <f aca="false">COUNTIF($B516:$J516, "LATE")</f>
        <v>0</v>
      </c>
      <c r="P516" s="4" t="n">
        <f aca="false">COUNTIF($B516:$J516, "UNGRADABLE_QUALITY")</f>
        <v>0</v>
      </c>
      <c r="Q516" s="4" t="n">
        <f aca="false">COUNTIF($B516:$J516, "UNGRADABLE_CONDITION")</f>
        <v>0</v>
      </c>
      <c r="R516" s="4" t="n">
        <f aca="false">SUM(K516:Q516)</f>
        <v>3</v>
      </c>
      <c r="S516" s="5"/>
      <c r="T516" s="3"/>
    </row>
    <row r="517" customFormat="false" ht="13.8" hidden="false" customHeight="false" outlineLevel="0" collapsed="false">
      <c r="A517" s="3" t="s">
        <v>540</v>
      </c>
      <c r="B517" s="3" t="s">
        <v>20</v>
      </c>
      <c r="C517" s="3" t="s">
        <v>20</v>
      </c>
      <c r="D517" s="3"/>
      <c r="E517" s="3"/>
      <c r="F517" s="3" t="s">
        <v>20</v>
      </c>
      <c r="G517" s="3"/>
      <c r="H517" s="3"/>
      <c r="I517" s="3"/>
      <c r="J517" s="3"/>
      <c r="K517" s="4" t="n">
        <f aca="false">COUNTIF($B517:$J517, "NORMAL")</f>
        <v>3</v>
      </c>
      <c r="L517" s="4" t="n">
        <f aca="false">COUNTIF($B517:$J517, "NON_SPECIFIC")</f>
        <v>0</v>
      </c>
      <c r="M517" s="4" t="n">
        <f aca="false">COUNTIF($B517:$J517, "EARLY")</f>
        <v>0</v>
      </c>
      <c r="N517" s="4" t="n">
        <f aca="false">COUNTIF($B517:$J517, "ACTIVE")</f>
        <v>0</v>
      </c>
      <c r="O517" s="4" t="n">
        <f aca="false">COUNTIF($B517:$J517, "LATE")</f>
        <v>0</v>
      </c>
      <c r="P517" s="4" t="n">
        <f aca="false">COUNTIF($B517:$J517, "UNGRADABLE_QUALITY")</f>
        <v>0</v>
      </c>
      <c r="Q517" s="4" t="n">
        <f aca="false">COUNTIF($B517:$J517, "UNGRADABLE_CONDITION")</f>
        <v>0</v>
      </c>
      <c r="R517" s="4" t="n">
        <f aca="false">SUM(K517:Q517)</f>
        <v>3</v>
      </c>
      <c r="S517" s="3"/>
      <c r="T517" s="3"/>
    </row>
    <row r="518" customFormat="false" ht="13.8" hidden="false" customHeight="false" outlineLevel="0" collapsed="false">
      <c r="A518" s="3" t="s">
        <v>541</v>
      </c>
      <c r="B518" s="3" t="s">
        <v>19</v>
      </c>
      <c r="C518" s="3" t="s">
        <v>19</v>
      </c>
      <c r="D518" s="3"/>
      <c r="E518" s="3"/>
      <c r="F518" s="3"/>
      <c r="G518" s="3"/>
      <c r="H518" s="3"/>
      <c r="I518" s="3"/>
      <c r="J518" s="3" t="s">
        <v>20</v>
      </c>
      <c r="K518" s="4" t="n">
        <f aca="false">COUNTIF($B518:$J518, "NORMAL")</f>
        <v>1</v>
      </c>
      <c r="L518" s="4" t="n">
        <f aca="false">COUNTIF($B518:$J518, "NON_SPECIFIC")</f>
        <v>2</v>
      </c>
      <c r="M518" s="4" t="n">
        <f aca="false">COUNTIF($B518:$J518, "EARLY")</f>
        <v>0</v>
      </c>
      <c r="N518" s="4" t="n">
        <f aca="false">COUNTIF($B518:$J518, "ACTIVE")</f>
        <v>0</v>
      </c>
      <c r="O518" s="4" t="n">
        <f aca="false">COUNTIF($B518:$J518, "LATE")</f>
        <v>0</v>
      </c>
      <c r="P518" s="4" t="n">
        <f aca="false">COUNTIF($B518:$J518, "UNGRADABLE_QUALITY")</f>
        <v>0</v>
      </c>
      <c r="Q518" s="4" t="n">
        <f aca="false">COUNTIF($B518:$J518, "UNGRADABLE_CONDITION")</f>
        <v>0</v>
      </c>
      <c r="R518" s="4" t="n">
        <f aca="false">SUM(K518:Q518)</f>
        <v>3</v>
      </c>
      <c r="S518" s="3"/>
      <c r="T518" s="5"/>
    </row>
    <row r="519" customFormat="false" ht="13.8" hidden="false" customHeight="false" outlineLevel="0" collapsed="false">
      <c r="A519" s="3" t="s">
        <v>542</v>
      </c>
      <c r="B519" s="3"/>
      <c r="C519" s="3"/>
      <c r="D519" s="3"/>
      <c r="E519" s="3" t="s">
        <v>22</v>
      </c>
      <c r="F519" s="3"/>
      <c r="G519" s="3"/>
      <c r="H519" s="3"/>
      <c r="I519" s="3" t="s">
        <v>19</v>
      </c>
      <c r="J519" s="3" t="s">
        <v>28</v>
      </c>
      <c r="K519" s="4" t="n">
        <f aca="false">COUNTIF($B519:$J519, "NORMAL")</f>
        <v>0</v>
      </c>
      <c r="L519" s="4" t="n">
        <f aca="false">COUNTIF($B519:$J519, "NON_SPECIFIC")</f>
        <v>1</v>
      </c>
      <c r="M519" s="4" t="n">
        <f aca="false">COUNTIF($B519:$J519, "EARLY")</f>
        <v>1</v>
      </c>
      <c r="N519" s="4" t="n">
        <f aca="false">COUNTIF($B519:$J519, "ACTIVE")</f>
        <v>0</v>
      </c>
      <c r="O519" s="4" t="n">
        <f aca="false">COUNTIF($B519:$J519, "LATE")</f>
        <v>1</v>
      </c>
      <c r="P519" s="4" t="n">
        <f aca="false">COUNTIF($B519:$J519, "UNGRADABLE_QUALITY")</f>
        <v>0</v>
      </c>
      <c r="Q519" s="4" t="n">
        <f aca="false">COUNTIF($B519:$J519, "UNGRADABLE_CONDITION")</f>
        <v>0</v>
      </c>
      <c r="R519" s="4" t="n">
        <f aca="false">SUM(K519:Q519)</f>
        <v>3</v>
      </c>
      <c r="S519" s="5"/>
      <c r="T519" s="5"/>
    </row>
    <row r="520" customFormat="false" ht="13.8" hidden="false" customHeight="false" outlineLevel="0" collapsed="false">
      <c r="A520" s="3" t="s">
        <v>543</v>
      </c>
      <c r="B520" s="3" t="s">
        <v>34</v>
      </c>
      <c r="C520" s="3"/>
      <c r="D520" s="3"/>
      <c r="E520" s="3"/>
      <c r="F520" s="3" t="s">
        <v>34</v>
      </c>
      <c r="G520" s="3" t="s">
        <v>34</v>
      </c>
      <c r="H520" s="3"/>
      <c r="I520" s="3"/>
      <c r="J520" s="3"/>
      <c r="K520" s="4" t="n">
        <f aca="false">COUNTIF($B520:$J520, "NORMAL")</f>
        <v>0</v>
      </c>
      <c r="L520" s="4" t="n">
        <f aca="false">COUNTIF($B520:$J520, "NON_SPECIFIC")</f>
        <v>0</v>
      </c>
      <c r="M520" s="4" t="n">
        <f aca="false">COUNTIF($B520:$J520, "EARLY")</f>
        <v>0</v>
      </c>
      <c r="N520" s="4" t="n">
        <f aca="false">COUNTIF($B520:$J520, "ACTIVE")</f>
        <v>3</v>
      </c>
      <c r="O520" s="4" t="n">
        <f aca="false">COUNTIF($B520:$J520, "LATE")</f>
        <v>0</v>
      </c>
      <c r="P520" s="4" t="n">
        <f aca="false">COUNTIF($B520:$J520, "UNGRADABLE_QUALITY")</f>
        <v>0</v>
      </c>
      <c r="Q520" s="4" t="n">
        <f aca="false">COUNTIF($B520:$J520, "UNGRADABLE_CONDITION")</f>
        <v>0</v>
      </c>
      <c r="R520" s="4" t="n">
        <f aca="false">SUM(K520:Q520)</f>
        <v>3</v>
      </c>
      <c r="S520" s="3"/>
      <c r="T520" s="3"/>
    </row>
    <row r="521" customFormat="false" ht="13.8" hidden="false" customHeight="false" outlineLevel="0" collapsed="false">
      <c r="A521" s="3" t="s">
        <v>544</v>
      </c>
      <c r="B521" s="3"/>
      <c r="C521" s="3" t="s">
        <v>19</v>
      </c>
      <c r="D521" s="3" t="s">
        <v>22</v>
      </c>
      <c r="E521" s="3"/>
      <c r="F521" s="3"/>
      <c r="G521" s="3"/>
      <c r="H521" s="3" t="s">
        <v>19</v>
      </c>
      <c r="I521" s="3"/>
      <c r="J521" s="3"/>
      <c r="K521" s="4" t="n">
        <f aca="false">COUNTIF($B521:$J521, "NORMAL")</f>
        <v>0</v>
      </c>
      <c r="L521" s="4" t="n">
        <f aca="false">COUNTIF($B521:$J521, "NON_SPECIFIC")</f>
        <v>2</v>
      </c>
      <c r="M521" s="4" t="n">
        <f aca="false">COUNTIF($B521:$J521, "EARLY")</f>
        <v>1</v>
      </c>
      <c r="N521" s="4" t="n">
        <f aca="false">COUNTIF($B521:$J521, "ACTIVE")</f>
        <v>0</v>
      </c>
      <c r="O521" s="4" t="n">
        <f aca="false">COUNTIF($B521:$J521, "LATE")</f>
        <v>0</v>
      </c>
      <c r="P521" s="4" t="n">
        <f aca="false">COUNTIF($B521:$J521, "UNGRADABLE_QUALITY")</f>
        <v>0</v>
      </c>
      <c r="Q521" s="4" t="n">
        <f aca="false">COUNTIF($B521:$J521, "UNGRADABLE_CONDITION")</f>
        <v>0</v>
      </c>
      <c r="R521" s="4" t="n">
        <f aca="false">SUM(K521:Q521)</f>
        <v>3</v>
      </c>
      <c r="S521" s="3"/>
      <c r="T521" s="3"/>
    </row>
    <row r="522" customFormat="false" ht="13.8" hidden="false" customHeight="false" outlineLevel="0" collapsed="false">
      <c r="A522" s="3" t="s">
        <v>545</v>
      </c>
      <c r="B522" s="3"/>
      <c r="C522" s="3"/>
      <c r="D522" s="3"/>
      <c r="E522" s="3" t="s">
        <v>19</v>
      </c>
      <c r="F522" s="3"/>
      <c r="G522" s="3"/>
      <c r="H522" s="3"/>
      <c r="I522" s="3" t="s">
        <v>19</v>
      </c>
      <c r="J522" s="3" t="s">
        <v>34</v>
      </c>
      <c r="K522" s="4" t="n">
        <f aca="false">COUNTIF($B522:$J522, "NORMAL")</f>
        <v>0</v>
      </c>
      <c r="L522" s="4" t="n">
        <f aca="false">COUNTIF($B522:$J522, "NON_SPECIFIC")</f>
        <v>2</v>
      </c>
      <c r="M522" s="4" t="n">
        <f aca="false">COUNTIF($B522:$J522, "EARLY")</f>
        <v>0</v>
      </c>
      <c r="N522" s="4" t="n">
        <f aca="false">COUNTIF($B522:$J522, "ACTIVE")</f>
        <v>1</v>
      </c>
      <c r="O522" s="4" t="n">
        <f aca="false">COUNTIF($B522:$J522, "LATE")</f>
        <v>0</v>
      </c>
      <c r="P522" s="4" t="n">
        <f aca="false">COUNTIF($B522:$J522, "UNGRADABLE_QUALITY")</f>
        <v>0</v>
      </c>
      <c r="Q522" s="4" t="n">
        <f aca="false">COUNTIF($B522:$J522, "UNGRADABLE_CONDITION")</f>
        <v>0</v>
      </c>
      <c r="R522" s="4" t="n">
        <f aca="false">SUM(K522:Q522)</f>
        <v>3</v>
      </c>
      <c r="S522" s="5"/>
      <c r="T522" s="5"/>
    </row>
    <row r="523" customFormat="false" ht="13.8" hidden="false" customHeight="false" outlineLevel="0" collapsed="false">
      <c r="A523" s="3" t="s">
        <v>546</v>
      </c>
      <c r="B523" s="3"/>
      <c r="C523" s="3" t="s">
        <v>19</v>
      </c>
      <c r="D523" s="3" t="s">
        <v>19</v>
      </c>
      <c r="E523" s="3"/>
      <c r="F523" s="3" t="s">
        <v>20</v>
      </c>
      <c r="G523" s="3"/>
      <c r="H523" s="3"/>
      <c r="I523" s="3"/>
      <c r="J523" s="3"/>
      <c r="K523" s="4" t="n">
        <f aca="false">COUNTIF($B523:$J523, "NORMAL")</f>
        <v>1</v>
      </c>
      <c r="L523" s="4" t="n">
        <f aca="false">COUNTIF($B523:$J523, "NON_SPECIFIC")</f>
        <v>2</v>
      </c>
      <c r="M523" s="4" t="n">
        <f aca="false">COUNTIF($B523:$J523, "EARLY")</f>
        <v>0</v>
      </c>
      <c r="N523" s="4" t="n">
        <f aca="false">COUNTIF($B523:$J523, "ACTIVE")</f>
        <v>0</v>
      </c>
      <c r="O523" s="4" t="n">
        <f aca="false">COUNTIF($B523:$J523, "LATE")</f>
        <v>0</v>
      </c>
      <c r="P523" s="4" t="n">
        <f aca="false">COUNTIF($B523:$J523, "UNGRADABLE_QUALITY")</f>
        <v>0</v>
      </c>
      <c r="Q523" s="4" t="n">
        <f aca="false">COUNTIF($B523:$J523, "UNGRADABLE_CONDITION")</f>
        <v>0</v>
      </c>
      <c r="R523" s="4" t="n">
        <f aca="false">SUM(K523:Q523)</f>
        <v>3</v>
      </c>
      <c r="S523" s="3"/>
      <c r="T523" s="3"/>
    </row>
    <row r="524" customFormat="false" ht="13.8" hidden="false" customHeight="false" outlineLevel="0" collapsed="false">
      <c r="A524" s="3" t="s">
        <v>547</v>
      </c>
      <c r="B524" s="3"/>
      <c r="C524" s="3"/>
      <c r="D524" s="3" t="s">
        <v>22</v>
      </c>
      <c r="E524" s="3" t="s">
        <v>22</v>
      </c>
      <c r="F524" s="3" t="s">
        <v>19</v>
      </c>
      <c r="G524" s="3"/>
      <c r="H524" s="3"/>
      <c r="I524" s="3"/>
      <c r="J524" s="3"/>
      <c r="K524" s="4" t="n">
        <f aca="false">COUNTIF($B524:$J524, "NORMAL")</f>
        <v>0</v>
      </c>
      <c r="L524" s="4" t="n">
        <f aca="false">COUNTIF($B524:$J524, "NON_SPECIFIC")</f>
        <v>1</v>
      </c>
      <c r="M524" s="4" t="n">
        <f aca="false">COUNTIF($B524:$J524, "EARLY")</f>
        <v>2</v>
      </c>
      <c r="N524" s="4" t="n">
        <f aca="false">COUNTIF($B524:$J524, "ACTIVE")</f>
        <v>0</v>
      </c>
      <c r="O524" s="4" t="n">
        <f aca="false">COUNTIF($B524:$J524, "LATE")</f>
        <v>0</v>
      </c>
      <c r="P524" s="4" t="n">
        <f aca="false">COUNTIF($B524:$J524, "UNGRADABLE_QUALITY")</f>
        <v>0</v>
      </c>
      <c r="Q524" s="4" t="n">
        <f aca="false">COUNTIF($B524:$J524, "UNGRADABLE_CONDITION")</f>
        <v>0</v>
      </c>
      <c r="R524" s="4" t="n">
        <f aca="false">SUM(K524:Q524)</f>
        <v>3</v>
      </c>
      <c r="S524" s="3"/>
      <c r="T524" s="3"/>
    </row>
    <row r="525" customFormat="false" ht="13.8" hidden="false" customHeight="false" outlineLevel="0" collapsed="false">
      <c r="A525" s="3" t="s">
        <v>548</v>
      </c>
      <c r="B525" s="3" t="s">
        <v>34</v>
      </c>
      <c r="C525" s="3"/>
      <c r="D525" s="3"/>
      <c r="E525" s="3" t="s">
        <v>28</v>
      </c>
      <c r="F525" s="3"/>
      <c r="G525" s="3"/>
      <c r="H525" s="3" t="s">
        <v>34</v>
      </c>
      <c r="I525" s="3"/>
      <c r="J525" s="3"/>
      <c r="K525" s="4" t="n">
        <f aca="false">COUNTIF($B525:$J525, "NORMAL")</f>
        <v>0</v>
      </c>
      <c r="L525" s="4" t="n">
        <f aca="false">COUNTIF($B525:$J525, "NON_SPECIFIC")</f>
        <v>0</v>
      </c>
      <c r="M525" s="4" t="n">
        <f aca="false">COUNTIF($B525:$J525, "EARLY")</f>
        <v>0</v>
      </c>
      <c r="N525" s="4" t="n">
        <f aca="false">COUNTIF($B525:$J525, "ACTIVE")</f>
        <v>2</v>
      </c>
      <c r="O525" s="4" t="n">
        <f aca="false">COUNTIF($B525:$J525, "LATE")</f>
        <v>1</v>
      </c>
      <c r="P525" s="4" t="n">
        <f aca="false">COUNTIF($B525:$J525, "UNGRADABLE_QUALITY")</f>
        <v>0</v>
      </c>
      <c r="Q525" s="4" t="n">
        <f aca="false">COUNTIF($B525:$J525, "UNGRADABLE_CONDITION")</f>
        <v>0</v>
      </c>
      <c r="R525" s="4" t="n">
        <f aca="false">SUM(K525:Q525)</f>
        <v>3</v>
      </c>
      <c r="S525" s="3"/>
      <c r="T525" s="3"/>
    </row>
    <row r="526" customFormat="false" ht="13.8" hidden="false" customHeight="false" outlineLevel="0" collapsed="false">
      <c r="A526" s="3" t="s">
        <v>549</v>
      </c>
      <c r="B526" s="3" t="s">
        <v>22</v>
      </c>
      <c r="C526" s="3" t="s">
        <v>34</v>
      </c>
      <c r="D526" s="3" t="s">
        <v>34</v>
      </c>
      <c r="E526" s="3"/>
      <c r="F526" s="3"/>
      <c r="G526" s="3"/>
      <c r="H526" s="3"/>
      <c r="I526" s="3"/>
      <c r="J526" s="3"/>
      <c r="K526" s="4" t="n">
        <f aca="false">COUNTIF($B526:$J526, "NORMAL")</f>
        <v>0</v>
      </c>
      <c r="L526" s="4" t="n">
        <f aca="false">COUNTIF($B526:$J526, "NON_SPECIFIC")</f>
        <v>0</v>
      </c>
      <c r="M526" s="4" t="n">
        <f aca="false">COUNTIF($B526:$J526, "EARLY")</f>
        <v>1</v>
      </c>
      <c r="N526" s="4" t="n">
        <f aca="false">COUNTIF($B526:$J526, "ACTIVE")</f>
        <v>2</v>
      </c>
      <c r="O526" s="4" t="n">
        <f aca="false">COUNTIF($B526:$J526, "LATE")</f>
        <v>0</v>
      </c>
      <c r="P526" s="4" t="n">
        <f aca="false">COUNTIF($B526:$J526, "UNGRADABLE_QUALITY")</f>
        <v>0</v>
      </c>
      <c r="Q526" s="4" t="n">
        <f aca="false">COUNTIF($B526:$J526, "UNGRADABLE_CONDITION")</f>
        <v>0</v>
      </c>
      <c r="R526" s="4" t="n">
        <f aca="false">SUM(K526:Q526)</f>
        <v>3</v>
      </c>
      <c r="S526" s="3"/>
      <c r="T526" s="3"/>
    </row>
    <row r="527" customFormat="false" ht="13.8" hidden="false" customHeight="false" outlineLevel="0" collapsed="false">
      <c r="A527" s="3" t="s">
        <v>550</v>
      </c>
      <c r="B527" s="3"/>
      <c r="C527" s="3" t="s">
        <v>19</v>
      </c>
      <c r="D527" s="3"/>
      <c r="E527" s="3"/>
      <c r="F527" s="3"/>
      <c r="G527" s="3" t="s">
        <v>20</v>
      </c>
      <c r="H527" s="3"/>
      <c r="I527" s="3"/>
      <c r="J527" s="3" t="s">
        <v>22</v>
      </c>
      <c r="K527" s="4" t="n">
        <f aca="false">COUNTIF($B527:$J527, "NORMAL")</f>
        <v>1</v>
      </c>
      <c r="L527" s="4" t="n">
        <f aca="false">COUNTIF($B527:$J527, "NON_SPECIFIC")</f>
        <v>1</v>
      </c>
      <c r="M527" s="4" t="n">
        <f aca="false">COUNTIF($B527:$J527, "EARLY")</f>
        <v>1</v>
      </c>
      <c r="N527" s="4" t="n">
        <f aca="false">COUNTIF($B527:$J527, "ACTIVE")</f>
        <v>0</v>
      </c>
      <c r="O527" s="4" t="n">
        <f aca="false">COUNTIF($B527:$J527, "LATE")</f>
        <v>0</v>
      </c>
      <c r="P527" s="4" t="n">
        <f aca="false">COUNTIF($B527:$J527, "UNGRADABLE_QUALITY")</f>
        <v>0</v>
      </c>
      <c r="Q527" s="4" t="n">
        <f aca="false">COUNTIF($B527:$J527, "UNGRADABLE_CONDITION")</f>
        <v>0</v>
      </c>
      <c r="R527" s="4" t="n">
        <f aca="false">SUM(K527:Q527)</f>
        <v>3</v>
      </c>
      <c r="S527" s="3"/>
      <c r="T527" s="5"/>
    </row>
    <row r="528" customFormat="false" ht="13.8" hidden="false" customHeight="false" outlineLevel="0" collapsed="false">
      <c r="A528" s="3" t="s">
        <v>551</v>
      </c>
      <c r="B528" s="3"/>
      <c r="C528" s="3"/>
      <c r="D528" s="3"/>
      <c r="E528" s="3"/>
      <c r="F528" s="3" t="s">
        <v>22</v>
      </c>
      <c r="G528" s="3" t="s">
        <v>22</v>
      </c>
      <c r="H528" s="3"/>
      <c r="I528" s="3" t="s">
        <v>22</v>
      </c>
      <c r="J528" s="3"/>
      <c r="K528" s="4" t="n">
        <f aca="false">COUNTIF($B528:$J528, "NORMAL")</f>
        <v>0</v>
      </c>
      <c r="L528" s="4" t="n">
        <f aca="false">COUNTIF($B528:$J528, "NON_SPECIFIC")</f>
        <v>0</v>
      </c>
      <c r="M528" s="4" t="n">
        <f aca="false">COUNTIF($B528:$J528, "EARLY")</f>
        <v>3</v>
      </c>
      <c r="N528" s="4" t="n">
        <f aca="false">COUNTIF($B528:$J528, "ACTIVE")</f>
        <v>0</v>
      </c>
      <c r="O528" s="4" t="n">
        <f aca="false">COUNTIF($B528:$J528, "LATE")</f>
        <v>0</v>
      </c>
      <c r="P528" s="4" t="n">
        <f aca="false">COUNTIF($B528:$J528, "UNGRADABLE_QUALITY")</f>
        <v>0</v>
      </c>
      <c r="Q528" s="4" t="n">
        <f aca="false">COUNTIF($B528:$J528, "UNGRADABLE_CONDITION")</f>
        <v>0</v>
      </c>
      <c r="R528" s="4" t="n">
        <f aca="false">SUM(K528:Q528)</f>
        <v>3</v>
      </c>
      <c r="S528" s="5"/>
      <c r="T528" s="3"/>
    </row>
    <row r="529" customFormat="false" ht="13.8" hidden="false" customHeight="false" outlineLevel="0" collapsed="false">
      <c r="A529" s="3" t="s">
        <v>552</v>
      </c>
      <c r="B529" s="3"/>
      <c r="C529" s="3"/>
      <c r="D529" s="3"/>
      <c r="E529" s="3"/>
      <c r="F529" s="3" t="s">
        <v>19</v>
      </c>
      <c r="G529" s="3"/>
      <c r="H529" s="3"/>
      <c r="I529" s="3" t="s">
        <v>19</v>
      </c>
      <c r="J529" s="3" t="s">
        <v>20</v>
      </c>
      <c r="K529" s="4" t="n">
        <f aca="false">COUNTIF($B529:$J529, "NORMAL")</f>
        <v>1</v>
      </c>
      <c r="L529" s="4" t="n">
        <f aca="false">COUNTIF($B529:$J529, "NON_SPECIFIC")</f>
        <v>2</v>
      </c>
      <c r="M529" s="4" t="n">
        <f aca="false">COUNTIF($B529:$J529, "EARLY")</f>
        <v>0</v>
      </c>
      <c r="N529" s="4" t="n">
        <f aca="false">COUNTIF($B529:$J529, "ACTIVE")</f>
        <v>0</v>
      </c>
      <c r="O529" s="4" t="n">
        <f aca="false">COUNTIF($B529:$J529, "LATE")</f>
        <v>0</v>
      </c>
      <c r="P529" s="4" t="n">
        <f aca="false">COUNTIF($B529:$J529, "UNGRADABLE_QUALITY")</f>
        <v>0</v>
      </c>
      <c r="Q529" s="4" t="n">
        <f aca="false">COUNTIF($B529:$J529, "UNGRADABLE_CONDITION")</f>
        <v>0</v>
      </c>
      <c r="R529" s="4" t="n">
        <f aca="false">SUM(K529:Q529)</f>
        <v>3</v>
      </c>
      <c r="S529" s="5"/>
      <c r="T529" s="5"/>
    </row>
    <row r="530" customFormat="false" ht="13.8" hidden="false" customHeight="false" outlineLevel="0" collapsed="false">
      <c r="A530" s="3" t="s">
        <v>553</v>
      </c>
      <c r="B530" s="3"/>
      <c r="C530" s="3"/>
      <c r="D530" s="3" t="s">
        <v>19</v>
      </c>
      <c r="E530" s="3"/>
      <c r="F530" s="3"/>
      <c r="G530" s="3" t="s">
        <v>20</v>
      </c>
      <c r="H530" s="3"/>
      <c r="I530" s="3"/>
      <c r="J530" s="3" t="s">
        <v>19</v>
      </c>
      <c r="K530" s="4" t="n">
        <f aca="false">COUNTIF($B530:$J530, "NORMAL")</f>
        <v>1</v>
      </c>
      <c r="L530" s="4" t="n">
        <f aca="false">COUNTIF($B530:$J530, "NON_SPECIFIC")</f>
        <v>2</v>
      </c>
      <c r="M530" s="4" t="n">
        <f aca="false">COUNTIF($B530:$J530, "EARLY")</f>
        <v>0</v>
      </c>
      <c r="N530" s="4" t="n">
        <f aca="false">COUNTIF($B530:$J530, "ACTIVE")</f>
        <v>0</v>
      </c>
      <c r="O530" s="4" t="n">
        <f aca="false">COUNTIF($B530:$J530, "LATE")</f>
        <v>0</v>
      </c>
      <c r="P530" s="4" t="n">
        <f aca="false">COUNTIF($B530:$J530, "UNGRADABLE_QUALITY")</f>
        <v>0</v>
      </c>
      <c r="Q530" s="4" t="n">
        <f aca="false">COUNTIF($B530:$J530, "UNGRADABLE_CONDITION")</f>
        <v>0</v>
      </c>
      <c r="R530" s="4" t="n">
        <f aca="false">SUM(K530:Q530)</f>
        <v>3</v>
      </c>
      <c r="S530" s="3"/>
      <c r="T530" s="5"/>
    </row>
    <row r="531" customFormat="false" ht="13.8" hidden="false" customHeight="false" outlineLevel="0" collapsed="false">
      <c r="A531" s="3" t="s">
        <v>554</v>
      </c>
      <c r="B531" s="3"/>
      <c r="C531" s="3"/>
      <c r="D531" s="3"/>
      <c r="E531" s="3"/>
      <c r="F531" s="3"/>
      <c r="G531" s="3"/>
      <c r="H531" s="3" t="s">
        <v>19</v>
      </c>
      <c r="I531" s="3" t="s">
        <v>19</v>
      </c>
      <c r="J531" s="3" t="s">
        <v>22</v>
      </c>
      <c r="K531" s="4" t="n">
        <f aca="false">COUNTIF($B531:$J531, "NORMAL")</f>
        <v>0</v>
      </c>
      <c r="L531" s="4" t="n">
        <f aca="false">COUNTIF($B531:$J531, "NON_SPECIFIC")</f>
        <v>2</v>
      </c>
      <c r="M531" s="4" t="n">
        <f aca="false">COUNTIF($B531:$J531, "EARLY")</f>
        <v>1</v>
      </c>
      <c r="N531" s="4" t="n">
        <f aca="false">COUNTIF($B531:$J531, "ACTIVE")</f>
        <v>0</v>
      </c>
      <c r="O531" s="4" t="n">
        <f aca="false">COUNTIF($B531:$J531, "LATE")</f>
        <v>0</v>
      </c>
      <c r="P531" s="4" t="n">
        <f aca="false">COUNTIF($B531:$J531, "UNGRADABLE_QUALITY")</f>
        <v>0</v>
      </c>
      <c r="Q531" s="4" t="n">
        <f aca="false">COUNTIF($B531:$J531, "UNGRADABLE_CONDITION")</f>
        <v>0</v>
      </c>
      <c r="R531" s="4" t="n">
        <f aca="false">SUM(K531:Q531)</f>
        <v>3</v>
      </c>
      <c r="S531" s="5"/>
      <c r="T531" s="5"/>
    </row>
    <row r="532" customFormat="false" ht="13.8" hidden="false" customHeight="false" outlineLevel="0" collapsed="false">
      <c r="A532" s="3" t="s">
        <v>555</v>
      </c>
      <c r="B532" s="3"/>
      <c r="C532" s="3"/>
      <c r="D532" s="3"/>
      <c r="E532" s="3" t="s">
        <v>20</v>
      </c>
      <c r="F532" s="3" t="s">
        <v>20</v>
      </c>
      <c r="G532" s="3"/>
      <c r="H532" s="3" t="s">
        <v>20</v>
      </c>
      <c r="I532" s="3"/>
      <c r="J532" s="3"/>
      <c r="K532" s="4" t="n">
        <f aca="false">COUNTIF($B532:$J532, "NORMAL")</f>
        <v>3</v>
      </c>
      <c r="L532" s="4" t="n">
        <f aca="false">COUNTIF($B532:$J532, "NON_SPECIFIC")</f>
        <v>0</v>
      </c>
      <c r="M532" s="4" t="n">
        <f aca="false">COUNTIF($B532:$J532, "EARLY")</f>
        <v>0</v>
      </c>
      <c r="N532" s="4" t="n">
        <f aca="false">COUNTIF($B532:$J532, "ACTIVE")</f>
        <v>0</v>
      </c>
      <c r="O532" s="4" t="n">
        <f aca="false">COUNTIF($B532:$J532, "LATE")</f>
        <v>0</v>
      </c>
      <c r="P532" s="4" t="n">
        <f aca="false">COUNTIF($B532:$J532, "UNGRADABLE_QUALITY")</f>
        <v>0</v>
      </c>
      <c r="Q532" s="4" t="n">
        <f aca="false">COUNTIF($B532:$J532, "UNGRADABLE_CONDITION")</f>
        <v>0</v>
      </c>
      <c r="R532" s="4" t="n">
        <f aca="false">SUM(K532:Q532)</f>
        <v>3</v>
      </c>
      <c r="S532" s="3"/>
      <c r="T532" s="3"/>
    </row>
    <row r="533" customFormat="false" ht="13.8" hidden="false" customHeight="false" outlineLevel="0" collapsed="false">
      <c r="A533" s="3" t="s">
        <v>556</v>
      </c>
      <c r="B533" s="3"/>
      <c r="C533" s="3"/>
      <c r="D533" s="3" t="s">
        <v>28</v>
      </c>
      <c r="E533" s="3" t="s">
        <v>28</v>
      </c>
      <c r="F533" s="3" t="s">
        <v>34</v>
      </c>
      <c r="G533" s="3"/>
      <c r="H533" s="3"/>
      <c r="I533" s="3"/>
      <c r="J533" s="3"/>
      <c r="K533" s="4" t="n">
        <f aca="false">COUNTIF($B533:$J533, "NORMAL")</f>
        <v>0</v>
      </c>
      <c r="L533" s="4" t="n">
        <f aca="false">COUNTIF($B533:$J533, "NON_SPECIFIC")</f>
        <v>0</v>
      </c>
      <c r="M533" s="4" t="n">
        <f aca="false">COUNTIF($B533:$J533, "EARLY")</f>
        <v>0</v>
      </c>
      <c r="N533" s="4" t="n">
        <f aca="false">COUNTIF($B533:$J533, "ACTIVE")</f>
        <v>1</v>
      </c>
      <c r="O533" s="4" t="n">
        <f aca="false">COUNTIF($B533:$J533, "LATE")</f>
        <v>2</v>
      </c>
      <c r="P533" s="4" t="n">
        <f aca="false">COUNTIF($B533:$J533, "UNGRADABLE_QUALITY")</f>
        <v>0</v>
      </c>
      <c r="Q533" s="4" t="n">
        <f aca="false">COUNTIF($B533:$J533, "UNGRADABLE_CONDITION")</f>
        <v>0</v>
      </c>
      <c r="R533" s="4" t="n">
        <f aca="false">SUM(K533:Q533)</f>
        <v>3</v>
      </c>
      <c r="S533" s="3"/>
      <c r="T533" s="3"/>
    </row>
    <row r="534" customFormat="false" ht="13.8" hidden="false" customHeight="false" outlineLevel="0" collapsed="false">
      <c r="A534" s="3" t="s">
        <v>557</v>
      </c>
      <c r="B534" s="3"/>
      <c r="C534" s="3"/>
      <c r="D534" s="3"/>
      <c r="E534" s="3"/>
      <c r="F534" s="3"/>
      <c r="G534" s="3" t="s">
        <v>20</v>
      </c>
      <c r="H534" s="3" t="s">
        <v>20</v>
      </c>
      <c r="I534" s="3" t="s">
        <v>20</v>
      </c>
      <c r="J534" s="3"/>
      <c r="K534" s="4" t="n">
        <f aca="false">COUNTIF($B534:$J534, "NORMAL")</f>
        <v>3</v>
      </c>
      <c r="L534" s="4" t="n">
        <f aca="false">COUNTIF($B534:$J534, "NON_SPECIFIC")</f>
        <v>0</v>
      </c>
      <c r="M534" s="4" t="n">
        <f aca="false">COUNTIF($B534:$J534, "EARLY")</f>
        <v>0</v>
      </c>
      <c r="N534" s="4" t="n">
        <f aca="false">COUNTIF($B534:$J534, "ACTIVE")</f>
        <v>0</v>
      </c>
      <c r="O534" s="4" t="n">
        <f aca="false">COUNTIF($B534:$J534, "LATE")</f>
        <v>0</v>
      </c>
      <c r="P534" s="4" t="n">
        <f aca="false">COUNTIF($B534:$J534, "UNGRADABLE_QUALITY")</f>
        <v>0</v>
      </c>
      <c r="Q534" s="4" t="n">
        <f aca="false">COUNTIF($B534:$J534, "UNGRADABLE_CONDITION")</f>
        <v>0</v>
      </c>
      <c r="R534" s="4" t="n">
        <f aca="false">SUM(K534:Q534)</f>
        <v>3</v>
      </c>
      <c r="S534" s="5"/>
      <c r="T534" s="3"/>
    </row>
    <row r="535" customFormat="false" ht="13.8" hidden="false" customHeight="false" outlineLevel="0" collapsed="false">
      <c r="A535" s="3" t="s">
        <v>558</v>
      </c>
      <c r="B535" s="3"/>
      <c r="C535" s="3" t="s">
        <v>22</v>
      </c>
      <c r="D535" s="3"/>
      <c r="E535" s="3"/>
      <c r="F535" s="3"/>
      <c r="G535" s="3"/>
      <c r="H535" s="3" t="s">
        <v>19</v>
      </c>
      <c r="I535" s="3"/>
      <c r="J535" s="3" t="s">
        <v>34</v>
      </c>
      <c r="K535" s="4" t="n">
        <f aca="false">COUNTIF($B535:$J535, "NORMAL")</f>
        <v>0</v>
      </c>
      <c r="L535" s="4" t="n">
        <f aca="false">COUNTIF($B535:$J535, "NON_SPECIFIC")</f>
        <v>1</v>
      </c>
      <c r="M535" s="4" t="n">
        <f aca="false">COUNTIF($B535:$J535, "EARLY")</f>
        <v>1</v>
      </c>
      <c r="N535" s="4" t="n">
        <f aca="false">COUNTIF($B535:$J535, "ACTIVE")</f>
        <v>1</v>
      </c>
      <c r="O535" s="4" t="n">
        <f aca="false">COUNTIF($B535:$J535, "LATE")</f>
        <v>0</v>
      </c>
      <c r="P535" s="4" t="n">
        <f aca="false">COUNTIF($B535:$J535, "UNGRADABLE_QUALITY")</f>
        <v>0</v>
      </c>
      <c r="Q535" s="4" t="n">
        <f aca="false">COUNTIF($B535:$J535, "UNGRADABLE_CONDITION")</f>
        <v>0</v>
      </c>
      <c r="R535" s="4" t="n">
        <f aca="false">SUM(K535:Q535)</f>
        <v>3</v>
      </c>
      <c r="S535" s="3"/>
      <c r="T535" s="5"/>
    </row>
    <row r="536" customFormat="false" ht="13.8" hidden="false" customHeight="false" outlineLevel="0" collapsed="false">
      <c r="A536" s="3" t="s">
        <v>559</v>
      </c>
      <c r="B536" s="3" t="s">
        <v>19</v>
      </c>
      <c r="C536" s="3" t="s">
        <v>19</v>
      </c>
      <c r="D536" s="3"/>
      <c r="E536" s="3" t="s">
        <v>34</v>
      </c>
      <c r="F536" s="3"/>
      <c r="G536" s="3"/>
      <c r="H536" s="3"/>
      <c r="I536" s="3"/>
      <c r="J536" s="3"/>
      <c r="K536" s="4" t="n">
        <f aca="false">COUNTIF($B536:$J536, "NORMAL")</f>
        <v>0</v>
      </c>
      <c r="L536" s="4" t="n">
        <f aca="false">COUNTIF($B536:$J536, "NON_SPECIFIC")</f>
        <v>2</v>
      </c>
      <c r="M536" s="4" t="n">
        <f aca="false">COUNTIF($B536:$J536, "EARLY")</f>
        <v>0</v>
      </c>
      <c r="N536" s="4" t="n">
        <f aca="false">COUNTIF($B536:$J536, "ACTIVE")</f>
        <v>1</v>
      </c>
      <c r="O536" s="4" t="n">
        <f aca="false">COUNTIF($B536:$J536, "LATE")</f>
        <v>0</v>
      </c>
      <c r="P536" s="4" t="n">
        <f aca="false">COUNTIF($B536:$J536, "UNGRADABLE_QUALITY")</f>
        <v>0</v>
      </c>
      <c r="Q536" s="4" t="n">
        <f aca="false">COUNTIF($B536:$J536, "UNGRADABLE_CONDITION")</f>
        <v>0</v>
      </c>
      <c r="R536" s="4" t="n">
        <f aca="false">SUM(K536:Q536)</f>
        <v>3</v>
      </c>
      <c r="S536" s="3"/>
      <c r="T536" s="3"/>
    </row>
    <row r="537" customFormat="false" ht="13.8" hidden="false" customHeight="false" outlineLevel="0" collapsed="false">
      <c r="A537" s="3" t="s">
        <v>560</v>
      </c>
      <c r="B537" s="3" t="s">
        <v>20</v>
      </c>
      <c r="C537" s="3"/>
      <c r="D537" s="3" t="s">
        <v>19</v>
      </c>
      <c r="E537" s="3"/>
      <c r="F537" s="3"/>
      <c r="G537" s="3" t="s">
        <v>20</v>
      </c>
      <c r="H537" s="3"/>
      <c r="I537" s="3"/>
      <c r="J537" s="3"/>
      <c r="K537" s="4" t="n">
        <f aca="false">COUNTIF($B537:$J537, "NORMAL")</f>
        <v>2</v>
      </c>
      <c r="L537" s="4" t="n">
        <f aca="false">COUNTIF($B537:$J537, "NON_SPECIFIC")</f>
        <v>1</v>
      </c>
      <c r="M537" s="4" t="n">
        <f aca="false">COUNTIF($B537:$J537, "EARLY")</f>
        <v>0</v>
      </c>
      <c r="N537" s="4" t="n">
        <f aca="false">COUNTIF($B537:$J537, "ACTIVE")</f>
        <v>0</v>
      </c>
      <c r="O537" s="4" t="n">
        <f aca="false">COUNTIF($B537:$J537, "LATE")</f>
        <v>0</v>
      </c>
      <c r="P537" s="4" t="n">
        <f aca="false">COUNTIF($B537:$J537, "UNGRADABLE_QUALITY")</f>
        <v>0</v>
      </c>
      <c r="Q537" s="4" t="n">
        <f aca="false">COUNTIF($B537:$J537, "UNGRADABLE_CONDITION")</f>
        <v>0</v>
      </c>
      <c r="R537" s="4" t="n">
        <f aca="false">SUM(K537:Q537)</f>
        <v>3</v>
      </c>
      <c r="S537" s="3"/>
      <c r="T537" s="3"/>
    </row>
    <row r="538" customFormat="false" ht="13.8" hidden="false" customHeight="false" outlineLevel="0" collapsed="false">
      <c r="A538" s="3" t="s">
        <v>561</v>
      </c>
      <c r="B538" s="3"/>
      <c r="C538" s="3"/>
      <c r="D538" s="3" t="s">
        <v>24</v>
      </c>
      <c r="E538" s="3"/>
      <c r="F538" s="3"/>
      <c r="G538" s="3"/>
      <c r="H538" s="3" t="s">
        <v>24</v>
      </c>
      <c r="I538" s="3" t="s">
        <v>19</v>
      </c>
      <c r="J538" s="3"/>
      <c r="K538" s="4" t="n">
        <f aca="false">COUNTIF($B538:$J538, "NORMAL")</f>
        <v>0</v>
      </c>
      <c r="L538" s="4" t="n">
        <f aca="false">COUNTIF($B538:$J538, "NON_SPECIFIC")</f>
        <v>1</v>
      </c>
      <c r="M538" s="4" t="n">
        <f aca="false">COUNTIF($B538:$J538, "EARLY")</f>
        <v>0</v>
      </c>
      <c r="N538" s="4" t="n">
        <f aca="false">COUNTIF($B538:$J538, "ACTIVE")</f>
        <v>0</v>
      </c>
      <c r="O538" s="4" t="n">
        <f aca="false">COUNTIF($B538:$J538, "LATE")</f>
        <v>0</v>
      </c>
      <c r="P538" s="4" t="n">
        <f aca="false">COUNTIF($B538:$J538, "UNGRADABLE_QUALITY")</f>
        <v>2</v>
      </c>
      <c r="Q538" s="4" t="n">
        <f aca="false">COUNTIF($B538:$J538, "UNGRADABLE_CONDITION")</f>
        <v>0</v>
      </c>
      <c r="R538" s="4" t="n">
        <f aca="false">SUM(K538:Q538)</f>
        <v>3</v>
      </c>
      <c r="S538" s="5"/>
      <c r="T538" s="3"/>
    </row>
    <row r="539" customFormat="false" ht="13.8" hidden="false" customHeight="false" outlineLevel="0" collapsed="false">
      <c r="A539" s="3" t="s">
        <v>562</v>
      </c>
      <c r="B539" s="3"/>
      <c r="C539" s="3"/>
      <c r="D539" s="3"/>
      <c r="E539" s="3" t="s">
        <v>20</v>
      </c>
      <c r="F539" s="3"/>
      <c r="G539" s="3"/>
      <c r="H539" s="3" t="s">
        <v>19</v>
      </c>
      <c r="I539" s="3" t="s">
        <v>20</v>
      </c>
      <c r="J539" s="3"/>
      <c r="K539" s="4" t="n">
        <f aca="false">COUNTIF($B539:$J539, "NORMAL")</f>
        <v>2</v>
      </c>
      <c r="L539" s="4" t="n">
        <f aca="false">COUNTIF($B539:$J539, "NON_SPECIFIC")</f>
        <v>1</v>
      </c>
      <c r="M539" s="4" t="n">
        <f aca="false">COUNTIF($B539:$J539, "EARLY")</f>
        <v>0</v>
      </c>
      <c r="N539" s="4" t="n">
        <f aca="false">COUNTIF($B539:$J539, "ACTIVE")</f>
        <v>0</v>
      </c>
      <c r="O539" s="4" t="n">
        <f aca="false">COUNTIF($B539:$J539, "LATE")</f>
        <v>0</v>
      </c>
      <c r="P539" s="4" t="n">
        <f aca="false">COUNTIF($B539:$J539, "UNGRADABLE_QUALITY")</f>
        <v>0</v>
      </c>
      <c r="Q539" s="4" t="n">
        <f aca="false">COUNTIF($B539:$J539, "UNGRADABLE_CONDITION")</f>
        <v>0</v>
      </c>
      <c r="R539" s="4" t="n">
        <f aca="false">SUM(K539:Q539)</f>
        <v>3</v>
      </c>
      <c r="S539" s="5"/>
      <c r="T539" s="3"/>
    </row>
    <row r="540" customFormat="false" ht="13.8" hidden="false" customHeight="false" outlineLevel="0" collapsed="false">
      <c r="A540" s="3" t="s">
        <v>563</v>
      </c>
      <c r="B540" s="3" t="s">
        <v>34</v>
      </c>
      <c r="C540" s="3"/>
      <c r="D540" s="3"/>
      <c r="E540" s="3"/>
      <c r="F540" s="3" t="s">
        <v>19</v>
      </c>
      <c r="G540" s="3"/>
      <c r="H540" s="3"/>
      <c r="I540" s="3" t="s">
        <v>19</v>
      </c>
      <c r="J540" s="3"/>
      <c r="K540" s="4" t="n">
        <f aca="false">COUNTIF($B540:$J540, "NORMAL")</f>
        <v>0</v>
      </c>
      <c r="L540" s="4" t="n">
        <f aca="false">COUNTIF($B540:$J540, "NON_SPECIFIC")</f>
        <v>2</v>
      </c>
      <c r="M540" s="4" t="n">
        <f aca="false">COUNTIF($B540:$J540, "EARLY")</f>
        <v>0</v>
      </c>
      <c r="N540" s="4" t="n">
        <f aca="false">COUNTIF($B540:$J540, "ACTIVE")</f>
        <v>1</v>
      </c>
      <c r="O540" s="4" t="n">
        <f aca="false">COUNTIF($B540:$J540, "LATE")</f>
        <v>0</v>
      </c>
      <c r="P540" s="4" t="n">
        <f aca="false">COUNTIF($B540:$J540, "UNGRADABLE_QUALITY")</f>
        <v>0</v>
      </c>
      <c r="Q540" s="4" t="n">
        <f aca="false">COUNTIF($B540:$J540, "UNGRADABLE_CONDITION")</f>
        <v>0</v>
      </c>
      <c r="R540" s="4" t="n">
        <f aca="false">SUM(K540:Q540)</f>
        <v>3</v>
      </c>
      <c r="S540" s="5"/>
      <c r="T540" s="3"/>
    </row>
    <row r="541" customFormat="false" ht="13.8" hidden="false" customHeight="false" outlineLevel="0" collapsed="false">
      <c r="A541" s="3" t="s">
        <v>564</v>
      </c>
      <c r="B541" s="3" t="s">
        <v>34</v>
      </c>
      <c r="C541" s="3"/>
      <c r="D541" s="3" t="s">
        <v>34</v>
      </c>
      <c r="E541" s="3"/>
      <c r="F541" s="3"/>
      <c r="G541" s="3"/>
      <c r="H541" s="3"/>
      <c r="I541" s="3" t="s">
        <v>34</v>
      </c>
      <c r="J541" s="3"/>
      <c r="K541" s="4" t="n">
        <f aca="false">COUNTIF($B541:$J541, "NORMAL")</f>
        <v>0</v>
      </c>
      <c r="L541" s="4" t="n">
        <f aca="false">COUNTIF($B541:$J541, "NON_SPECIFIC")</f>
        <v>0</v>
      </c>
      <c r="M541" s="4" t="n">
        <f aca="false">COUNTIF($B541:$J541, "EARLY")</f>
        <v>0</v>
      </c>
      <c r="N541" s="4" t="n">
        <f aca="false">COUNTIF($B541:$J541, "ACTIVE")</f>
        <v>3</v>
      </c>
      <c r="O541" s="4" t="n">
        <f aca="false">COUNTIF($B541:$J541, "LATE")</f>
        <v>0</v>
      </c>
      <c r="P541" s="4" t="n">
        <f aca="false">COUNTIF($B541:$J541, "UNGRADABLE_QUALITY")</f>
        <v>0</v>
      </c>
      <c r="Q541" s="4" t="n">
        <f aca="false">COUNTIF($B541:$J541, "UNGRADABLE_CONDITION")</f>
        <v>0</v>
      </c>
      <c r="R541" s="4" t="n">
        <f aca="false">SUM(K541:Q541)</f>
        <v>3</v>
      </c>
      <c r="S541" s="5"/>
      <c r="T541" s="3"/>
    </row>
    <row r="542" customFormat="false" ht="13.8" hidden="false" customHeight="false" outlineLevel="0" collapsed="false">
      <c r="A542" s="3" t="s">
        <v>565</v>
      </c>
      <c r="B542" s="3"/>
      <c r="C542" s="3"/>
      <c r="D542" s="3"/>
      <c r="E542" s="3" t="s">
        <v>34</v>
      </c>
      <c r="F542" s="3" t="s">
        <v>34</v>
      </c>
      <c r="G542" s="3" t="s">
        <v>34</v>
      </c>
      <c r="H542" s="3"/>
      <c r="I542" s="3"/>
      <c r="J542" s="3"/>
      <c r="K542" s="4" t="n">
        <f aca="false">COUNTIF($B542:$J542, "NORMAL")</f>
        <v>0</v>
      </c>
      <c r="L542" s="4" t="n">
        <f aca="false">COUNTIF($B542:$J542, "NON_SPECIFIC")</f>
        <v>0</v>
      </c>
      <c r="M542" s="4" t="n">
        <f aca="false">COUNTIF($B542:$J542, "EARLY")</f>
        <v>0</v>
      </c>
      <c r="N542" s="4" t="n">
        <f aca="false">COUNTIF($B542:$J542, "ACTIVE")</f>
        <v>3</v>
      </c>
      <c r="O542" s="4" t="n">
        <f aca="false">COUNTIF($B542:$J542, "LATE")</f>
        <v>0</v>
      </c>
      <c r="P542" s="4" t="n">
        <f aca="false">COUNTIF($B542:$J542, "UNGRADABLE_QUALITY")</f>
        <v>0</v>
      </c>
      <c r="Q542" s="4" t="n">
        <f aca="false">COUNTIF($B542:$J542, "UNGRADABLE_CONDITION")</f>
        <v>0</v>
      </c>
      <c r="R542" s="4" t="n">
        <f aca="false">SUM(K542:Q542)</f>
        <v>3</v>
      </c>
      <c r="S542" s="3"/>
      <c r="T542" s="3"/>
    </row>
    <row r="543" customFormat="false" ht="13.8" hidden="false" customHeight="false" outlineLevel="0" collapsed="false">
      <c r="A543" s="3" t="s">
        <v>566</v>
      </c>
      <c r="B543" s="3"/>
      <c r="C543" s="3"/>
      <c r="D543" s="3"/>
      <c r="E543" s="3"/>
      <c r="F543" s="3" t="s">
        <v>24</v>
      </c>
      <c r="G543" s="3" t="s">
        <v>24</v>
      </c>
      <c r="H543" s="3" t="s">
        <v>20</v>
      </c>
      <c r="I543" s="3"/>
      <c r="J543" s="3"/>
      <c r="K543" s="4" t="n">
        <f aca="false">COUNTIF($B543:$J543, "NORMAL")</f>
        <v>1</v>
      </c>
      <c r="L543" s="4" t="n">
        <f aca="false">COUNTIF($B543:$J543, "NON_SPECIFIC")</f>
        <v>0</v>
      </c>
      <c r="M543" s="4" t="n">
        <f aca="false">COUNTIF($B543:$J543, "EARLY")</f>
        <v>0</v>
      </c>
      <c r="N543" s="4" t="n">
        <f aca="false">COUNTIF($B543:$J543, "ACTIVE")</f>
        <v>0</v>
      </c>
      <c r="O543" s="4" t="n">
        <f aca="false">COUNTIF($B543:$J543, "LATE")</f>
        <v>0</v>
      </c>
      <c r="P543" s="4" t="n">
        <f aca="false">COUNTIF($B543:$J543, "UNGRADABLE_QUALITY")</f>
        <v>2</v>
      </c>
      <c r="Q543" s="4" t="n">
        <f aca="false">COUNTIF($B543:$J543, "UNGRADABLE_CONDITION")</f>
        <v>0</v>
      </c>
      <c r="R543" s="4" t="n">
        <f aca="false">SUM(K543:Q543)</f>
        <v>3</v>
      </c>
      <c r="S543" s="3"/>
      <c r="T543" s="3"/>
    </row>
    <row r="544" customFormat="false" ht="13.8" hidden="false" customHeight="false" outlineLevel="0" collapsed="false">
      <c r="A544" s="3" t="s">
        <v>567</v>
      </c>
      <c r="B544" s="3"/>
      <c r="C544" s="3"/>
      <c r="D544" s="3"/>
      <c r="E544" s="3"/>
      <c r="F544" s="3"/>
      <c r="G544" s="3" t="s">
        <v>20</v>
      </c>
      <c r="H544" s="3" t="s">
        <v>19</v>
      </c>
      <c r="I544" s="3" t="s">
        <v>19</v>
      </c>
      <c r="J544" s="3"/>
      <c r="K544" s="4" t="n">
        <f aca="false">COUNTIF($B544:$J544, "NORMAL")</f>
        <v>1</v>
      </c>
      <c r="L544" s="4" t="n">
        <f aca="false">COUNTIF($B544:$J544, "NON_SPECIFIC")</f>
        <v>2</v>
      </c>
      <c r="M544" s="4" t="n">
        <f aca="false">COUNTIF($B544:$J544, "EARLY")</f>
        <v>0</v>
      </c>
      <c r="N544" s="4" t="n">
        <f aca="false">COUNTIF($B544:$J544, "ACTIVE")</f>
        <v>0</v>
      </c>
      <c r="O544" s="4" t="n">
        <f aca="false">COUNTIF($B544:$J544, "LATE")</f>
        <v>0</v>
      </c>
      <c r="P544" s="4" t="n">
        <f aca="false">COUNTIF($B544:$J544, "UNGRADABLE_QUALITY")</f>
        <v>0</v>
      </c>
      <c r="Q544" s="4" t="n">
        <f aca="false">COUNTIF($B544:$J544, "UNGRADABLE_CONDITION")</f>
        <v>0</v>
      </c>
      <c r="R544" s="4" t="n">
        <f aca="false">SUM(K544:Q544)</f>
        <v>3</v>
      </c>
      <c r="S544" s="5"/>
      <c r="T544" s="3"/>
    </row>
    <row r="545" customFormat="false" ht="13.8" hidden="false" customHeight="false" outlineLevel="0" collapsed="false">
      <c r="A545" s="3" t="s">
        <v>568</v>
      </c>
      <c r="B545" s="3"/>
      <c r="C545" s="3"/>
      <c r="D545" s="3"/>
      <c r="E545" s="3"/>
      <c r="F545" s="3" t="s">
        <v>20</v>
      </c>
      <c r="G545" s="3"/>
      <c r="H545" s="3"/>
      <c r="I545" s="3" t="s">
        <v>20</v>
      </c>
      <c r="J545" s="3" t="s">
        <v>24</v>
      </c>
      <c r="K545" s="4" t="n">
        <f aca="false">COUNTIF($B545:$J545, "NORMAL")</f>
        <v>2</v>
      </c>
      <c r="L545" s="4" t="n">
        <f aca="false">COUNTIF($B545:$J545, "NON_SPECIFIC")</f>
        <v>0</v>
      </c>
      <c r="M545" s="4" t="n">
        <f aca="false">COUNTIF($B545:$J545, "EARLY")</f>
        <v>0</v>
      </c>
      <c r="N545" s="4" t="n">
        <f aca="false">COUNTIF($B545:$J545, "ACTIVE")</f>
        <v>0</v>
      </c>
      <c r="O545" s="4" t="n">
        <f aca="false">COUNTIF($B545:$J545, "LATE")</f>
        <v>0</v>
      </c>
      <c r="P545" s="4" t="n">
        <f aca="false">COUNTIF($B545:$J545, "UNGRADABLE_QUALITY")</f>
        <v>1</v>
      </c>
      <c r="Q545" s="4" t="n">
        <f aca="false">COUNTIF($B545:$J545, "UNGRADABLE_CONDITION")</f>
        <v>0</v>
      </c>
      <c r="R545" s="4" t="n">
        <f aca="false">SUM(K545:Q545)</f>
        <v>3</v>
      </c>
      <c r="S545" s="5"/>
      <c r="T545" s="5"/>
    </row>
    <row r="546" customFormat="false" ht="13.8" hidden="false" customHeight="false" outlineLevel="0" collapsed="false">
      <c r="A546" s="3" t="s">
        <v>569</v>
      </c>
      <c r="B546" s="3"/>
      <c r="C546" s="3" t="s">
        <v>34</v>
      </c>
      <c r="D546" s="3" t="s">
        <v>24</v>
      </c>
      <c r="E546" s="3" t="s">
        <v>22</v>
      </c>
      <c r="F546" s="3"/>
      <c r="G546" s="3"/>
      <c r="H546" s="3"/>
      <c r="I546" s="3"/>
      <c r="J546" s="3"/>
      <c r="K546" s="4" t="n">
        <f aca="false">COUNTIF($B546:$J546, "NORMAL")</f>
        <v>0</v>
      </c>
      <c r="L546" s="4" t="n">
        <f aca="false">COUNTIF($B546:$J546, "NON_SPECIFIC")</f>
        <v>0</v>
      </c>
      <c r="M546" s="4" t="n">
        <f aca="false">COUNTIF($B546:$J546, "EARLY")</f>
        <v>1</v>
      </c>
      <c r="N546" s="4" t="n">
        <f aca="false">COUNTIF($B546:$J546, "ACTIVE")</f>
        <v>1</v>
      </c>
      <c r="O546" s="4" t="n">
        <f aca="false">COUNTIF($B546:$J546, "LATE")</f>
        <v>0</v>
      </c>
      <c r="P546" s="4" t="n">
        <f aca="false">COUNTIF($B546:$J546, "UNGRADABLE_QUALITY")</f>
        <v>1</v>
      </c>
      <c r="Q546" s="4" t="n">
        <f aca="false">COUNTIF($B546:$J546, "UNGRADABLE_CONDITION")</f>
        <v>0</v>
      </c>
      <c r="R546" s="4" t="n">
        <f aca="false">SUM(K546:Q546)</f>
        <v>3</v>
      </c>
      <c r="S546" s="3"/>
      <c r="T546" s="3"/>
    </row>
    <row r="547" customFormat="false" ht="13.8" hidden="false" customHeight="false" outlineLevel="0" collapsed="false">
      <c r="A547" s="3" t="s">
        <v>570</v>
      </c>
      <c r="B547" s="3"/>
      <c r="C547" s="3"/>
      <c r="D547" s="3"/>
      <c r="E547" s="3" t="s">
        <v>34</v>
      </c>
      <c r="F547" s="3"/>
      <c r="G547" s="3"/>
      <c r="H547" s="3"/>
      <c r="I547" s="3" t="s">
        <v>34</v>
      </c>
      <c r="J547" s="3" t="s">
        <v>34</v>
      </c>
      <c r="K547" s="4" t="n">
        <f aca="false">COUNTIF($B547:$J547, "NORMAL")</f>
        <v>0</v>
      </c>
      <c r="L547" s="4" t="n">
        <f aca="false">COUNTIF($B547:$J547, "NON_SPECIFIC")</f>
        <v>0</v>
      </c>
      <c r="M547" s="4" t="n">
        <f aca="false">COUNTIF($B547:$J547, "EARLY")</f>
        <v>0</v>
      </c>
      <c r="N547" s="4" t="n">
        <f aca="false">COUNTIF($B547:$J547, "ACTIVE")</f>
        <v>3</v>
      </c>
      <c r="O547" s="4" t="n">
        <f aca="false">COUNTIF($B547:$J547, "LATE")</f>
        <v>0</v>
      </c>
      <c r="P547" s="4" t="n">
        <f aca="false">COUNTIF($B547:$J547, "UNGRADABLE_QUALITY")</f>
        <v>0</v>
      </c>
      <c r="Q547" s="4" t="n">
        <f aca="false">COUNTIF($B547:$J547, "UNGRADABLE_CONDITION")</f>
        <v>0</v>
      </c>
      <c r="R547" s="4" t="n">
        <f aca="false">SUM(K547:Q547)</f>
        <v>3</v>
      </c>
      <c r="S547" s="5"/>
      <c r="T547" s="5"/>
    </row>
    <row r="548" customFormat="false" ht="13.8" hidden="false" customHeight="false" outlineLevel="0" collapsed="false">
      <c r="A548" s="3" t="s">
        <v>571</v>
      </c>
      <c r="B548" s="3"/>
      <c r="C548" s="3" t="s">
        <v>19</v>
      </c>
      <c r="D548" s="3"/>
      <c r="E548" s="3"/>
      <c r="F548" s="3"/>
      <c r="G548" s="3"/>
      <c r="H548" s="3" t="s">
        <v>20</v>
      </c>
      <c r="I548" s="3" t="s">
        <v>19</v>
      </c>
      <c r="J548" s="3"/>
      <c r="K548" s="4" t="n">
        <f aca="false">COUNTIF($B548:$J548, "NORMAL")</f>
        <v>1</v>
      </c>
      <c r="L548" s="4" t="n">
        <f aca="false">COUNTIF($B548:$J548, "NON_SPECIFIC")</f>
        <v>2</v>
      </c>
      <c r="M548" s="4" t="n">
        <f aca="false">COUNTIF($B548:$J548, "EARLY")</f>
        <v>0</v>
      </c>
      <c r="N548" s="4" t="n">
        <f aca="false">COUNTIF($B548:$J548, "ACTIVE")</f>
        <v>0</v>
      </c>
      <c r="O548" s="4" t="n">
        <f aca="false">COUNTIF($B548:$J548, "LATE")</f>
        <v>0</v>
      </c>
      <c r="P548" s="4" t="n">
        <f aca="false">COUNTIF($B548:$J548, "UNGRADABLE_QUALITY")</f>
        <v>0</v>
      </c>
      <c r="Q548" s="4" t="n">
        <f aca="false">COUNTIF($B548:$J548, "UNGRADABLE_CONDITION")</f>
        <v>0</v>
      </c>
      <c r="R548" s="4" t="n">
        <f aca="false">SUM(K548:Q548)</f>
        <v>3</v>
      </c>
      <c r="S548" s="5"/>
      <c r="T548" s="3"/>
    </row>
    <row r="549" customFormat="false" ht="13.8" hidden="false" customHeight="false" outlineLevel="0" collapsed="false">
      <c r="A549" s="3" t="s">
        <v>572</v>
      </c>
      <c r="B549" s="3" t="s">
        <v>19</v>
      </c>
      <c r="C549" s="3"/>
      <c r="D549" s="3"/>
      <c r="E549" s="3" t="s">
        <v>19</v>
      </c>
      <c r="F549" s="3"/>
      <c r="G549" s="3"/>
      <c r="H549" s="3"/>
      <c r="I549" s="3" t="s">
        <v>22</v>
      </c>
      <c r="J549" s="3"/>
      <c r="K549" s="4" t="n">
        <f aca="false">COUNTIF($B549:$J549, "NORMAL")</f>
        <v>0</v>
      </c>
      <c r="L549" s="4" t="n">
        <f aca="false">COUNTIF($B549:$J549, "NON_SPECIFIC")</f>
        <v>2</v>
      </c>
      <c r="M549" s="4" t="n">
        <f aca="false">COUNTIF($B549:$J549, "EARLY")</f>
        <v>1</v>
      </c>
      <c r="N549" s="4" t="n">
        <f aca="false">COUNTIF($B549:$J549, "ACTIVE")</f>
        <v>0</v>
      </c>
      <c r="O549" s="4" t="n">
        <f aca="false">COUNTIF($B549:$J549, "LATE")</f>
        <v>0</v>
      </c>
      <c r="P549" s="4" t="n">
        <f aca="false">COUNTIF($B549:$J549, "UNGRADABLE_QUALITY")</f>
        <v>0</v>
      </c>
      <c r="Q549" s="4" t="n">
        <f aca="false">COUNTIF($B549:$J549, "UNGRADABLE_CONDITION")</f>
        <v>0</v>
      </c>
      <c r="R549" s="4" t="n">
        <f aca="false">SUM(K549:Q549)</f>
        <v>3</v>
      </c>
      <c r="S549" s="5"/>
      <c r="T549" s="3"/>
    </row>
    <row r="550" customFormat="false" ht="13.8" hidden="false" customHeight="false" outlineLevel="0" collapsed="false">
      <c r="A550" s="3" t="s">
        <v>573</v>
      </c>
      <c r="B550" s="3"/>
      <c r="C550" s="3" t="s">
        <v>20</v>
      </c>
      <c r="D550" s="3"/>
      <c r="E550" s="3" t="s">
        <v>20</v>
      </c>
      <c r="F550" s="3"/>
      <c r="G550" s="3"/>
      <c r="H550" s="3"/>
      <c r="I550" s="3" t="s">
        <v>20</v>
      </c>
      <c r="J550" s="3"/>
      <c r="K550" s="4" t="n">
        <f aca="false">COUNTIF($B550:$J550, "NORMAL")</f>
        <v>3</v>
      </c>
      <c r="L550" s="4" t="n">
        <f aca="false">COUNTIF($B550:$J550, "NON_SPECIFIC")</f>
        <v>0</v>
      </c>
      <c r="M550" s="4" t="n">
        <f aca="false">COUNTIF($B550:$J550, "EARLY")</f>
        <v>0</v>
      </c>
      <c r="N550" s="4" t="n">
        <f aca="false">COUNTIF($B550:$J550, "ACTIVE")</f>
        <v>0</v>
      </c>
      <c r="O550" s="4" t="n">
        <f aca="false">COUNTIF($B550:$J550, "LATE")</f>
        <v>0</v>
      </c>
      <c r="P550" s="4" t="n">
        <f aca="false">COUNTIF($B550:$J550, "UNGRADABLE_QUALITY")</f>
        <v>0</v>
      </c>
      <c r="Q550" s="4" t="n">
        <f aca="false">COUNTIF($B550:$J550, "UNGRADABLE_CONDITION")</f>
        <v>0</v>
      </c>
      <c r="R550" s="4" t="n">
        <f aca="false">SUM(K550:Q550)</f>
        <v>3</v>
      </c>
      <c r="S550" s="5"/>
      <c r="T550" s="3"/>
    </row>
    <row r="551" customFormat="false" ht="13.8" hidden="false" customHeight="false" outlineLevel="0" collapsed="false">
      <c r="A551" s="3" t="s">
        <v>574</v>
      </c>
      <c r="B551" s="3" t="s">
        <v>34</v>
      </c>
      <c r="C551" s="3" t="s">
        <v>34</v>
      </c>
      <c r="D551" s="3"/>
      <c r="E551" s="3" t="s">
        <v>22</v>
      </c>
      <c r="F551" s="3"/>
      <c r="G551" s="3"/>
      <c r="H551" s="3"/>
      <c r="I551" s="3"/>
      <c r="J551" s="3" t="s">
        <v>28</v>
      </c>
      <c r="K551" s="4" t="n">
        <f aca="false">COUNTIF($B551:$J551, "NORMAL")</f>
        <v>0</v>
      </c>
      <c r="L551" s="4" t="n">
        <f aca="false">COUNTIF($B551:$J551, "NON_SPECIFIC")</f>
        <v>0</v>
      </c>
      <c r="M551" s="4" t="n">
        <f aca="false">COUNTIF($B551:$J551, "EARLY")</f>
        <v>1</v>
      </c>
      <c r="N551" s="4" t="n">
        <f aca="false">COUNTIF($B551:$J551, "ACTIVE")</f>
        <v>2</v>
      </c>
      <c r="O551" s="4" t="n">
        <f aca="false">COUNTIF($B551:$J551, "LATE")</f>
        <v>1</v>
      </c>
      <c r="P551" s="4" t="n">
        <f aca="false">COUNTIF($B551:$J551, "UNGRADABLE_QUALITY")</f>
        <v>0</v>
      </c>
      <c r="Q551" s="4" t="n">
        <f aca="false">COUNTIF($B551:$J551, "UNGRADABLE_CONDITION")</f>
        <v>0</v>
      </c>
      <c r="R551" s="4" t="n">
        <f aca="false">SUM(K551:Q551)</f>
        <v>4</v>
      </c>
      <c r="S551" s="3"/>
      <c r="T551" s="5"/>
    </row>
    <row r="552" customFormat="false" ht="13.8" hidden="false" customHeight="false" outlineLevel="0" collapsed="false">
      <c r="A552" s="3" t="s">
        <v>575</v>
      </c>
      <c r="B552" s="3"/>
      <c r="C552" s="3" t="s">
        <v>22</v>
      </c>
      <c r="D552" s="3"/>
      <c r="E552" s="3" t="s">
        <v>34</v>
      </c>
      <c r="F552" s="3" t="s">
        <v>34</v>
      </c>
      <c r="G552" s="3"/>
      <c r="H552" s="3"/>
      <c r="I552" s="3" t="s">
        <v>28</v>
      </c>
      <c r="J552" s="3"/>
      <c r="K552" s="4" t="n">
        <f aca="false">COUNTIF($B552:$J552, "NORMAL")</f>
        <v>0</v>
      </c>
      <c r="L552" s="4" t="n">
        <f aca="false">COUNTIF($B552:$J552, "NON_SPECIFIC")</f>
        <v>0</v>
      </c>
      <c r="M552" s="4" t="n">
        <f aca="false">COUNTIF($B552:$J552, "EARLY")</f>
        <v>1</v>
      </c>
      <c r="N552" s="4" t="n">
        <f aca="false">COUNTIF($B552:$J552, "ACTIVE")</f>
        <v>2</v>
      </c>
      <c r="O552" s="4" t="n">
        <f aca="false">COUNTIF($B552:$J552, "LATE")</f>
        <v>1</v>
      </c>
      <c r="P552" s="4" t="n">
        <f aca="false">COUNTIF($B552:$J552, "UNGRADABLE_QUALITY")</f>
        <v>0</v>
      </c>
      <c r="Q552" s="4" t="n">
        <f aca="false">COUNTIF($B552:$J552, "UNGRADABLE_CONDITION")</f>
        <v>0</v>
      </c>
      <c r="R552" s="4" t="n">
        <f aca="false">SUM(K552:Q552)</f>
        <v>4</v>
      </c>
      <c r="S552" s="5"/>
      <c r="T552" s="3"/>
    </row>
    <row r="553" customFormat="false" ht="13.8" hidden="false" customHeight="false" outlineLevel="0" collapsed="false">
      <c r="A553" s="3" t="s">
        <v>576</v>
      </c>
      <c r="B553" s="3"/>
      <c r="C553" s="3"/>
      <c r="D553" s="3"/>
      <c r="E553" s="3" t="s">
        <v>34</v>
      </c>
      <c r="F553" s="3" t="s">
        <v>34</v>
      </c>
      <c r="G553" s="3" t="s">
        <v>34</v>
      </c>
      <c r="H553" s="3" t="s">
        <v>34</v>
      </c>
      <c r="I553" s="3"/>
      <c r="J553" s="3"/>
      <c r="K553" s="4" t="n">
        <f aca="false">COUNTIF($B553:$J553, "NORMAL")</f>
        <v>0</v>
      </c>
      <c r="L553" s="4" t="n">
        <f aca="false">COUNTIF($B553:$J553, "NON_SPECIFIC")</f>
        <v>0</v>
      </c>
      <c r="M553" s="4" t="n">
        <f aca="false">COUNTIF($B553:$J553, "EARLY")</f>
        <v>0</v>
      </c>
      <c r="N553" s="4" t="n">
        <f aca="false">COUNTIF($B553:$J553, "ACTIVE")</f>
        <v>4</v>
      </c>
      <c r="O553" s="4" t="n">
        <f aca="false">COUNTIF($B553:$J553, "LATE")</f>
        <v>0</v>
      </c>
      <c r="P553" s="4" t="n">
        <f aca="false">COUNTIF($B553:$J553, "UNGRADABLE_QUALITY")</f>
        <v>0</v>
      </c>
      <c r="Q553" s="4" t="n">
        <f aca="false">COUNTIF($B553:$J553, "UNGRADABLE_CONDITION")</f>
        <v>0</v>
      </c>
      <c r="R553" s="4" t="n">
        <f aca="false">SUM(K553:Q553)</f>
        <v>4</v>
      </c>
      <c r="S553" s="3"/>
      <c r="T553" s="3"/>
    </row>
    <row r="554" customFormat="false" ht="13.8" hidden="false" customHeight="false" outlineLevel="0" collapsed="false">
      <c r="A554" s="3" t="s">
        <v>577</v>
      </c>
      <c r="B554" s="3" t="s">
        <v>34</v>
      </c>
      <c r="C554" s="3"/>
      <c r="D554" s="3"/>
      <c r="E554" s="3" t="s">
        <v>34</v>
      </c>
      <c r="F554" s="3"/>
      <c r="G554" s="3"/>
      <c r="H554" s="3"/>
      <c r="I554" s="3" t="s">
        <v>28</v>
      </c>
      <c r="J554" s="3"/>
      <c r="K554" s="4" t="n">
        <f aca="false">COUNTIF($B554:$J554, "NORMAL")</f>
        <v>0</v>
      </c>
      <c r="L554" s="4" t="n">
        <f aca="false">COUNTIF($B554:$J554, "NON_SPECIFIC")</f>
        <v>0</v>
      </c>
      <c r="M554" s="4" t="n">
        <f aca="false">COUNTIF($B554:$J554, "EARLY")</f>
        <v>0</v>
      </c>
      <c r="N554" s="4" t="n">
        <f aca="false">COUNTIF($B554:$J554, "ACTIVE")</f>
        <v>2</v>
      </c>
      <c r="O554" s="4" t="n">
        <f aca="false">COUNTIF($B554:$J554, "LATE")</f>
        <v>1</v>
      </c>
      <c r="P554" s="4" t="n">
        <f aca="false">COUNTIF($B554:$J554, "UNGRADABLE_QUALITY")</f>
        <v>0</v>
      </c>
      <c r="Q554" s="4" t="n">
        <f aca="false">COUNTIF($B554:$J554, "UNGRADABLE_CONDITION")</f>
        <v>0</v>
      </c>
      <c r="R554" s="4" t="n">
        <f aca="false">SUM(K554:Q554)</f>
        <v>3</v>
      </c>
      <c r="S554" s="5"/>
      <c r="T554" s="3"/>
    </row>
    <row r="555" customFormat="false" ht="13.8" hidden="false" customHeight="false" outlineLevel="0" collapsed="false">
      <c r="A555" s="3" t="s">
        <v>578</v>
      </c>
      <c r="B555" s="3" t="s">
        <v>20</v>
      </c>
      <c r="C555" s="3"/>
      <c r="D555" s="3"/>
      <c r="E555" s="3"/>
      <c r="F555" s="3" t="s">
        <v>20</v>
      </c>
      <c r="G555" s="3"/>
      <c r="H555" s="3"/>
      <c r="I555" s="3" t="s">
        <v>20</v>
      </c>
      <c r="J555" s="3"/>
      <c r="K555" s="4" t="n">
        <f aca="false">COUNTIF($B555:$J555, "NORMAL")</f>
        <v>3</v>
      </c>
      <c r="L555" s="4" t="n">
        <f aca="false">COUNTIF($B555:$J555, "NON_SPECIFIC")</f>
        <v>0</v>
      </c>
      <c r="M555" s="4" t="n">
        <f aca="false">COUNTIF($B555:$J555, "EARLY")</f>
        <v>0</v>
      </c>
      <c r="N555" s="4" t="n">
        <f aca="false">COUNTIF($B555:$J555, "ACTIVE")</f>
        <v>0</v>
      </c>
      <c r="O555" s="4" t="n">
        <f aca="false">COUNTIF($B555:$J555, "LATE")</f>
        <v>0</v>
      </c>
      <c r="P555" s="4" t="n">
        <f aca="false">COUNTIF($B555:$J555, "UNGRADABLE_QUALITY")</f>
        <v>0</v>
      </c>
      <c r="Q555" s="4" t="n">
        <f aca="false">COUNTIF($B555:$J555, "UNGRADABLE_CONDITION")</f>
        <v>0</v>
      </c>
      <c r="R555" s="4" t="n">
        <f aca="false">SUM(K555:Q555)</f>
        <v>3</v>
      </c>
      <c r="S555" s="5"/>
      <c r="T555" s="3"/>
    </row>
    <row r="556" customFormat="false" ht="13.8" hidden="false" customHeight="false" outlineLevel="0" collapsed="false">
      <c r="A556" s="3" t="s">
        <v>579</v>
      </c>
      <c r="B556" s="3" t="s">
        <v>22</v>
      </c>
      <c r="C556" s="3"/>
      <c r="D556" s="3" t="s">
        <v>22</v>
      </c>
      <c r="E556" s="3"/>
      <c r="F556" s="3" t="s">
        <v>22</v>
      </c>
      <c r="G556" s="3"/>
      <c r="H556" s="3"/>
      <c r="I556" s="3"/>
      <c r="J556" s="3"/>
      <c r="K556" s="4" t="n">
        <f aca="false">COUNTIF($B556:$J556, "NORMAL")</f>
        <v>0</v>
      </c>
      <c r="L556" s="4" t="n">
        <f aca="false">COUNTIF($B556:$J556, "NON_SPECIFIC")</f>
        <v>0</v>
      </c>
      <c r="M556" s="4" t="n">
        <f aca="false">COUNTIF($B556:$J556, "EARLY")</f>
        <v>3</v>
      </c>
      <c r="N556" s="4" t="n">
        <f aca="false">COUNTIF($B556:$J556, "ACTIVE")</f>
        <v>0</v>
      </c>
      <c r="O556" s="4" t="n">
        <f aca="false">COUNTIF($B556:$J556, "LATE")</f>
        <v>0</v>
      </c>
      <c r="P556" s="4" t="n">
        <f aca="false">COUNTIF($B556:$J556, "UNGRADABLE_QUALITY")</f>
        <v>0</v>
      </c>
      <c r="Q556" s="4" t="n">
        <f aca="false">COUNTIF($B556:$J556, "UNGRADABLE_CONDITION")</f>
        <v>0</v>
      </c>
      <c r="R556" s="4" t="n">
        <f aca="false">SUM(K556:Q556)</f>
        <v>3</v>
      </c>
      <c r="S556" s="3"/>
      <c r="T556" s="3"/>
    </row>
    <row r="557" customFormat="false" ht="13.8" hidden="false" customHeight="false" outlineLevel="0" collapsed="false">
      <c r="A557" s="3" t="s">
        <v>580</v>
      </c>
      <c r="B557" s="3"/>
      <c r="C557" s="3"/>
      <c r="D557" s="3"/>
      <c r="E557" s="3" t="s">
        <v>34</v>
      </c>
      <c r="F557" s="3" t="s">
        <v>34</v>
      </c>
      <c r="G557" s="3"/>
      <c r="H557" s="3" t="s">
        <v>34</v>
      </c>
      <c r="I557" s="3"/>
      <c r="J557" s="3" t="s">
        <v>34</v>
      </c>
      <c r="K557" s="4" t="n">
        <f aca="false">COUNTIF($B557:$J557, "NORMAL")</f>
        <v>0</v>
      </c>
      <c r="L557" s="4" t="n">
        <f aca="false">COUNTIF($B557:$J557, "NON_SPECIFIC")</f>
        <v>0</v>
      </c>
      <c r="M557" s="4" t="n">
        <f aca="false">COUNTIF($B557:$J557, "EARLY")</f>
        <v>0</v>
      </c>
      <c r="N557" s="4" t="n">
        <f aca="false">COUNTIF($B557:$J557, "ACTIVE")</f>
        <v>4</v>
      </c>
      <c r="O557" s="4" t="n">
        <f aca="false">COUNTIF($B557:$J557, "LATE")</f>
        <v>0</v>
      </c>
      <c r="P557" s="4" t="n">
        <f aca="false">COUNTIF($B557:$J557, "UNGRADABLE_QUALITY")</f>
        <v>0</v>
      </c>
      <c r="Q557" s="4" t="n">
        <f aca="false">COUNTIF($B557:$J557, "UNGRADABLE_CONDITION")</f>
        <v>0</v>
      </c>
      <c r="R557" s="4" t="n">
        <f aca="false">SUM(K557:Q557)</f>
        <v>4</v>
      </c>
      <c r="S557" s="3"/>
      <c r="T557" s="5"/>
    </row>
    <row r="558" customFormat="false" ht="13.8" hidden="false" customHeight="false" outlineLevel="0" collapsed="false">
      <c r="A558" s="3" t="s">
        <v>581</v>
      </c>
      <c r="B558" s="3" t="s">
        <v>20</v>
      </c>
      <c r="C558" s="3"/>
      <c r="D558" s="3"/>
      <c r="E558" s="3"/>
      <c r="F558" s="3" t="s">
        <v>68</v>
      </c>
      <c r="G558" s="3"/>
      <c r="H558" s="3"/>
      <c r="I558" s="3" t="s">
        <v>19</v>
      </c>
      <c r="J558" s="3"/>
      <c r="K558" s="4" t="n">
        <f aca="false">COUNTIF($B558:$J558, "NORMAL")</f>
        <v>1</v>
      </c>
      <c r="L558" s="4" t="n">
        <f aca="false">COUNTIF($B558:$J558, "NON_SPECIFIC")</f>
        <v>1</v>
      </c>
      <c r="M558" s="4" t="n">
        <f aca="false">COUNTIF($B558:$J558, "EARLY")</f>
        <v>0</v>
      </c>
      <c r="N558" s="4" t="n">
        <f aca="false">COUNTIF($B558:$J558, "ACTIVE")</f>
        <v>0</v>
      </c>
      <c r="O558" s="4" t="n">
        <f aca="false">COUNTIF($B558:$J558, "LATE")</f>
        <v>0</v>
      </c>
      <c r="P558" s="4" t="n">
        <f aca="false">COUNTIF($B558:$J558, "UNGRADABLE_QUALITY")</f>
        <v>0</v>
      </c>
      <c r="Q558" s="4" t="n">
        <f aca="false">COUNTIF($B558:$J558, "UNGRADABLE_CONDITION")</f>
        <v>1</v>
      </c>
      <c r="R558" s="4" t="n">
        <f aca="false">SUM(K558:Q558)</f>
        <v>3</v>
      </c>
      <c r="S558" s="5"/>
      <c r="T558" s="3"/>
    </row>
    <row r="559" customFormat="false" ht="13.8" hidden="false" customHeight="false" outlineLevel="0" collapsed="false">
      <c r="A559" s="3" t="s">
        <v>582</v>
      </c>
      <c r="B559" s="3" t="s">
        <v>19</v>
      </c>
      <c r="C559" s="3"/>
      <c r="D559" s="3" t="s">
        <v>28</v>
      </c>
      <c r="E559" s="3"/>
      <c r="F559" s="3"/>
      <c r="G559" s="3" t="s">
        <v>68</v>
      </c>
      <c r="H559" s="3"/>
      <c r="I559" s="3"/>
      <c r="J559" s="3"/>
      <c r="K559" s="4" t="n">
        <f aca="false">COUNTIF($B559:$J559, "NORMAL")</f>
        <v>0</v>
      </c>
      <c r="L559" s="4" t="n">
        <f aca="false">COUNTIF($B559:$J559, "NON_SPECIFIC")</f>
        <v>1</v>
      </c>
      <c r="M559" s="4" t="n">
        <f aca="false">COUNTIF($B559:$J559, "EARLY")</f>
        <v>0</v>
      </c>
      <c r="N559" s="4" t="n">
        <f aca="false">COUNTIF($B559:$J559, "ACTIVE")</f>
        <v>0</v>
      </c>
      <c r="O559" s="4" t="n">
        <f aca="false">COUNTIF($B559:$J559, "LATE")</f>
        <v>1</v>
      </c>
      <c r="P559" s="4" t="n">
        <f aca="false">COUNTIF($B559:$J559, "UNGRADABLE_QUALITY")</f>
        <v>0</v>
      </c>
      <c r="Q559" s="4" t="n">
        <f aca="false">COUNTIF($B559:$J559, "UNGRADABLE_CONDITION")</f>
        <v>1</v>
      </c>
      <c r="R559" s="4" t="n">
        <f aca="false">SUM(K559:Q559)</f>
        <v>3</v>
      </c>
      <c r="S559" s="3"/>
      <c r="T559" s="3"/>
    </row>
    <row r="560" customFormat="false" ht="13.8" hidden="false" customHeight="false" outlineLevel="0" collapsed="false">
      <c r="A560" s="3" t="s">
        <v>583</v>
      </c>
      <c r="B560" s="3" t="s">
        <v>20</v>
      </c>
      <c r="C560" s="3" t="s">
        <v>19</v>
      </c>
      <c r="D560" s="3" t="s">
        <v>20</v>
      </c>
      <c r="E560" s="3"/>
      <c r="F560" s="3"/>
      <c r="G560" s="3"/>
      <c r="H560" s="3"/>
      <c r="I560" s="3"/>
      <c r="J560" s="3"/>
      <c r="K560" s="4" t="n">
        <f aca="false">COUNTIF($B560:$J560, "NORMAL")</f>
        <v>2</v>
      </c>
      <c r="L560" s="4" t="n">
        <f aca="false">COUNTIF($B560:$J560, "NON_SPECIFIC")</f>
        <v>1</v>
      </c>
      <c r="M560" s="4" t="n">
        <f aca="false">COUNTIF($B560:$J560, "EARLY")</f>
        <v>0</v>
      </c>
      <c r="N560" s="4" t="n">
        <f aca="false">COUNTIF($B560:$J560, "ACTIVE")</f>
        <v>0</v>
      </c>
      <c r="O560" s="4" t="n">
        <f aca="false">COUNTIF($B560:$J560, "LATE")</f>
        <v>0</v>
      </c>
      <c r="P560" s="4" t="n">
        <f aca="false">COUNTIF($B560:$J560, "UNGRADABLE_QUALITY")</f>
        <v>0</v>
      </c>
      <c r="Q560" s="4" t="n">
        <f aca="false">COUNTIF($B560:$J560, "UNGRADABLE_CONDITION")</f>
        <v>0</v>
      </c>
      <c r="R560" s="4" t="n">
        <f aca="false">SUM(K560:Q560)</f>
        <v>3</v>
      </c>
      <c r="S560" s="3"/>
      <c r="T560" s="3"/>
    </row>
    <row r="561" customFormat="false" ht="13.8" hidden="false" customHeight="false" outlineLevel="0" collapsed="false">
      <c r="A561" s="3" t="s">
        <v>584</v>
      </c>
      <c r="B561" s="3"/>
      <c r="C561" s="3" t="s">
        <v>19</v>
      </c>
      <c r="D561" s="3"/>
      <c r="E561" s="3" t="s">
        <v>20</v>
      </c>
      <c r="F561" s="3"/>
      <c r="G561" s="3"/>
      <c r="H561" s="3"/>
      <c r="I561" s="3" t="s">
        <v>19</v>
      </c>
      <c r="J561" s="3"/>
      <c r="K561" s="4" t="n">
        <f aca="false">COUNTIF($B561:$J561, "NORMAL")</f>
        <v>1</v>
      </c>
      <c r="L561" s="4" t="n">
        <f aca="false">COUNTIF($B561:$J561, "NON_SPECIFIC")</f>
        <v>2</v>
      </c>
      <c r="M561" s="4" t="n">
        <f aca="false">COUNTIF($B561:$J561, "EARLY")</f>
        <v>0</v>
      </c>
      <c r="N561" s="4" t="n">
        <f aca="false">COUNTIF($B561:$J561, "ACTIVE")</f>
        <v>0</v>
      </c>
      <c r="O561" s="4" t="n">
        <f aca="false">COUNTIF($B561:$J561, "LATE")</f>
        <v>0</v>
      </c>
      <c r="P561" s="4" t="n">
        <f aca="false">COUNTIF($B561:$J561, "UNGRADABLE_QUALITY")</f>
        <v>0</v>
      </c>
      <c r="Q561" s="4" t="n">
        <f aca="false">COUNTIF($B561:$J561, "UNGRADABLE_CONDITION")</f>
        <v>0</v>
      </c>
      <c r="R561" s="4" t="n">
        <f aca="false">SUM(K561:Q561)</f>
        <v>3</v>
      </c>
      <c r="S561" s="5"/>
      <c r="T561" s="3"/>
    </row>
    <row r="562" customFormat="false" ht="13.8" hidden="false" customHeight="false" outlineLevel="0" collapsed="false">
      <c r="A562" s="3" t="s">
        <v>585</v>
      </c>
      <c r="B562" s="3"/>
      <c r="C562" s="3"/>
      <c r="D562" s="3"/>
      <c r="E562" s="3" t="s">
        <v>22</v>
      </c>
      <c r="F562" s="3" t="s">
        <v>22</v>
      </c>
      <c r="G562" s="3" t="s">
        <v>22</v>
      </c>
      <c r="H562" s="3"/>
      <c r="I562" s="3" t="s">
        <v>22</v>
      </c>
      <c r="J562" s="3"/>
      <c r="K562" s="4" t="n">
        <f aca="false">COUNTIF($B562:$J562, "NORMAL")</f>
        <v>0</v>
      </c>
      <c r="L562" s="4" t="n">
        <f aca="false">COUNTIF($B562:$J562, "NON_SPECIFIC")</f>
        <v>0</v>
      </c>
      <c r="M562" s="4" t="n">
        <f aca="false">COUNTIF($B562:$J562, "EARLY")</f>
        <v>4</v>
      </c>
      <c r="N562" s="4" t="n">
        <f aca="false">COUNTIF($B562:$J562, "ACTIVE")</f>
        <v>0</v>
      </c>
      <c r="O562" s="4" t="n">
        <f aca="false">COUNTIF($B562:$J562, "LATE")</f>
        <v>0</v>
      </c>
      <c r="P562" s="4" t="n">
        <f aca="false">COUNTIF($B562:$J562, "UNGRADABLE_QUALITY")</f>
        <v>0</v>
      </c>
      <c r="Q562" s="4" t="n">
        <f aca="false">COUNTIF($B562:$J562, "UNGRADABLE_CONDITION")</f>
        <v>0</v>
      </c>
      <c r="R562" s="4" t="n">
        <f aca="false">SUM(K562:Q562)</f>
        <v>4</v>
      </c>
      <c r="S562" s="5"/>
      <c r="T562" s="3"/>
    </row>
    <row r="563" customFormat="false" ht="13.8" hidden="false" customHeight="false" outlineLevel="0" collapsed="false">
      <c r="A563" s="3" t="s">
        <v>586</v>
      </c>
      <c r="B563" s="3"/>
      <c r="C563" s="3" t="s">
        <v>28</v>
      </c>
      <c r="D563" s="3" t="s">
        <v>28</v>
      </c>
      <c r="E563" s="3"/>
      <c r="F563" s="3"/>
      <c r="G563" s="3" t="s">
        <v>28</v>
      </c>
      <c r="H563" s="3"/>
      <c r="I563" s="3"/>
      <c r="J563" s="3"/>
      <c r="K563" s="4" t="n">
        <f aca="false">COUNTIF($B563:$J563, "NORMAL")</f>
        <v>0</v>
      </c>
      <c r="L563" s="4" t="n">
        <f aca="false">COUNTIF($B563:$J563, "NON_SPECIFIC")</f>
        <v>0</v>
      </c>
      <c r="M563" s="4" t="n">
        <f aca="false">COUNTIF($B563:$J563, "EARLY")</f>
        <v>0</v>
      </c>
      <c r="N563" s="4" t="n">
        <f aca="false">COUNTIF($B563:$J563, "ACTIVE")</f>
        <v>0</v>
      </c>
      <c r="O563" s="4" t="n">
        <f aca="false">COUNTIF($B563:$J563, "LATE")</f>
        <v>3</v>
      </c>
      <c r="P563" s="4" t="n">
        <f aca="false">COUNTIF($B563:$J563, "UNGRADABLE_QUALITY")</f>
        <v>0</v>
      </c>
      <c r="Q563" s="4" t="n">
        <f aca="false">COUNTIF($B563:$J563, "UNGRADABLE_CONDITION")</f>
        <v>0</v>
      </c>
      <c r="R563" s="4" t="n">
        <f aca="false">SUM(K563:Q563)</f>
        <v>3</v>
      </c>
      <c r="S563" s="3"/>
      <c r="T563" s="3"/>
    </row>
    <row r="564" customFormat="false" ht="13.8" hidden="false" customHeight="false" outlineLevel="0" collapsed="false">
      <c r="A564" s="3" t="s">
        <v>587</v>
      </c>
      <c r="B564" s="3"/>
      <c r="C564" s="3" t="s">
        <v>19</v>
      </c>
      <c r="D564" s="3" t="s">
        <v>19</v>
      </c>
      <c r="E564" s="3"/>
      <c r="F564" s="3"/>
      <c r="G564" s="3"/>
      <c r="H564" s="3"/>
      <c r="I564" s="3" t="s">
        <v>19</v>
      </c>
      <c r="J564" s="3"/>
      <c r="K564" s="4" t="n">
        <f aca="false">COUNTIF($B564:$J564, "NORMAL")</f>
        <v>0</v>
      </c>
      <c r="L564" s="4" t="n">
        <f aca="false">COUNTIF($B564:$J564, "NON_SPECIFIC")</f>
        <v>3</v>
      </c>
      <c r="M564" s="4" t="n">
        <f aca="false">COUNTIF($B564:$J564, "EARLY")</f>
        <v>0</v>
      </c>
      <c r="N564" s="4" t="n">
        <f aca="false">COUNTIF($B564:$J564, "ACTIVE")</f>
        <v>0</v>
      </c>
      <c r="O564" s="4" t="n">
        <f aca="false">COUNTIF($B564:$J564, "LATE")</f>
        <v>0</v>
      </c>
      <c r="P564" s="4" t="n">
        <f aca="false">COUNTIF($B564:$J564, "UNGRADABLE_QUALITY")</f>
        <v>0</v>
      </c>
      <c r="Q564" s="4" t="n">
        <f aca="false">COUNTIF($B564:$J564, "UNGRADABLE_CONDITION")</f>
        <v>0</v>
      </c>
      <c r="R564" s="4" t="n">
        <f aca="false">SUM(K564:Q564)</f>
        <v>3</v>
      </c>
      <c r="S564" s="5"/>
      <c r="T564" s="3"/>
    </row>
    <row r="565" customFormat="false" ht="13.8" hidden="false" customHeight="false" outlineLevel="0" collapsed="false">
      <c r="A565" s="3" t="s">
        <v>588</v>
      </c>
      <c r="B565" s="3" t="s">
        <v>20</v>
      </c>
      <c r="C565" s="3"/>
      <c r="D565" s="3" t="s">
        <v>19</v>
      </c>
      <c r="E565" s="3"/>
      <c r="F565" s="3"/>
      <c r="G565" s="3" t="s">
        <v>20</v>
      </c>
      <c r="H565" s="3"/>
      <c r="I565" s="3"/>
      <c r="J565" s="3"/>
      <c r="K565" s="4" t="n">
        <f aca="false">COUNTIF($B565:$J565, "NORMAL")</f>
        <v>2</v>
      </c>
      <c r="L565" s="4" t="n">
        <f aca="false">COUNTIF($B565:$J565, "NON_SPECIFIC")</f>
        <v>1</v>
      </c>
      <c r="M565" s="4" t="n">
        <f aca="false">COUNTIF($B565:$J565, "EARLY")</f>
        <v>0</v>
      </c>
      <c r="N565" s="4" t="n">
        <f aca="false">COUNTIF($B565:$J565, "ACTIVE")</f>
        <v>0</v>
      </c>
      <c r="O565" s="4" t="n">
        <f aca="false">COUNTIF($B565:$J565, "LATE")</f>
        <v>0</v>
      </c>
      <c r="P565" s="4" t="n">
        <f aca="false">COUNTIF($B565:$J565, "UNGRADABLE_QUALITY")</f>
        <v>0</v>
      </c>
      <c r="Q565" s="4" t="n">
        <f aca="false">COUNTIF($B565:$J565, "UNGRADABLE_CONDITION")</f>
        <v>0</v>
      </c>
      <c r="R565" s="4" t="n">
        <f aca="false">SUM(K565:Q565)</f>
        <v>3</v>
      </c>
      <c r="S565" s="3"/>
      <c r="T565" s="3"/>
    </row>
    <row r="566" customFormat="false" ht="13.8" hidden="false" customHeight="false" outlineLevel="0" collapsed="false">
      <c r="A566" s="3" t="s">
        <v>589</v>
      </c>
      <c r="B566" s="3" t="s">
        <v>34</v>
      </c>
      <c r="C566" s="3" t="s">
        <v>34</v>
      </c>
      <c r="D566" s="3" t="s">
        <v>28</v>
      </c>
      <c r="E566" s="3"/>
      <c r="F566" s="3"/>
      <c r="G566" s="3"/>
      <c r="H566" s="3"/>
      <c r="I566" s="3"/>
      <c r="J566" s="3"/>
      <c r="K566" s="4" t="n">
        <f aca="false">COUNTIF($B566:$J566, "NORMAL")</f>
        <v>0</v>
      </c>
      <c r="L566" s="4" t="n">
        <f aca="false">COUNTIF($B566:$J566, "NON_SPECIFIC")</f>
        <v>0</v>
      </c>
      <c r="M566" s="4" t="n">
        <f aca="false">COUNTIF($B566:$J566, "EARLY")</f>
        <v>0</v>
      </c>
      <c r="N566" s="4" t="n">
        <f aca="false">COUNTIF($B566:$J566, "ACTIVE")</f>
        <v>2</v>
      </c>
      <c r="O566" s="4" t="n">
        <f aca="false">COUNTIF($B566:$J566, "LATE")</f>
        <v>1</v>
      </c>
      <c r="P566" s="4" t="n">
        <f aca="false">COUNTIF($B566:$J566, "UNGRADABLE_QUALITY")</f>
        <v>0</v>
      </c>
      <c r="Q566" s="4" t="n">
        <f aca="false">COUNTIF($B566:$J566, "UNGRADABLE_CONDITION")</f>
        <v>0</v>
      </c>
      <c r="R566" s="4" t="n">
        <f aca="false">SUM(K566:Q566)</f>
        <v>3</v>
      </c>
      <c r="S566" s="3"/>
      <c r="T566" s="3"/>
    </row>
    <row r="567" customFormat="false" ht="13.8" hidden="false" customHeight="false" outlineLevel="0" collapsed="false">
      <c r="A567" s="3" t="s">
        <v>590</v>
      </c>
      <c r="B567" s="3" t="s">
        <v>22</v>
      </c>
      <c r="C567" s="3"/>
      <c r="D567" s="3" t="s">
        <v>34</v>
      </c>
      <c r="E567" s="3"/>
      <c r="F567" s="3"/>
      <c r="G567" s="3"/>
      <c r="H567" s="3"/>
      <c r="I567" s="3"/>
      <c r="J567" s="3" t="s">
        <v>22</v>
      </c>
      <c r="K567" s="4" t="n">
        <f aca="false">COUNTIF($B567:$J567, "NORMAL")</f>
        <v>0</v>
      </c>
      <c r="L567" s="4" t="n">
        <f aca="false">COUNTIF($B567:$J567, "NON_SPECIFIC")</f>
        <v>0</v>
      </c>
      <c r="M567" s="4" t="n">
        <f aca="false">COUNTIF($B567:$J567, "EARLY")</f>
        <v>2</v>
      </c>
      <c r="N567" s="4" t="n">
        <f aca="false">COUNTIF($B567:$J567, "ACTIVE")</f>
        <v>1</v>
      </c>
      <c r="O567" s="4" t="n">
        <f aca="false">COUNTIF($B567:$J567, "LATE")</f>
        <v>0</v>
      </c>
      <c r="P567" s="4" t="n">
        <f aca="false">COUNTIF($B567:$J567, "UNGRADABLE_QUALITY")</f>
        <v>0</v>
      </c>
      <c r="Q567" s="4" t="n">
        <f aca="false">COUNTIF($B567:$J567, "UNGRADABLE_CONDITION")</f>
        <v>0</v>
      </c>
      <c r="R567" s="4" t="n">
        <f aca="false">SUM(K567:Q567)</f>
        <v>3</v>
      </c>
      <c r="S567" s="3"/>
      <c r="T567" s="5"/>
    </row>
    <row r="568" customFormat="false" ht="13.8" hidden="false" customHeight="false" outlineLevel="0" collapsed="false">
      <c r="A568" s="3" t="s">
        <v>591</v>
      </c>
      <c r="B568" s="3" t="s">
        <v>20</v>
      </c>
      <c r="C568" s="3" t="s">
        <v>20</v>
      </c>
      <c r="D568" s="3" t="s">
        <v>20</v>
      </c>
      <c r="E568" s="3"/>
      <c r="F568" s="3"/>
      <c r="G568" s="3"/>
      <c r="H568" s="3"/>
      <c r="I568" s="3"/>
      <c r="J568" s="3"/>
      <c r="K568" s="4" t="n">
        <f aca="false">COUNTIF($B568:$J568, "NORMAL")</f>
        <v>3</v>
      </c>
      <c r="L568" s="4" t="n">
        <f aca="false">COUNTIF($B568:$J568, "NON_SPECIFIC")</f>
        <v>0</v>
      </c>
      <c r="M568" s="4" t="n">
        <f aca="false">COUNTIF($B568:$J568, "EARLY")</f>
        <v>0</v>
      </c>
      <c r="N568" s="4" t="n">
        <f aca="false">COUNTIF($B568:$J568, "ACTIVE")</f>
        <v>0</v>
      </c>
      <c r="O568" s="4" t="n">
        <f aca="false">COUNTIF($B568:$J568, "LATE")</f>
        <v>0</v>
      </c>
      <c r="P568" s="4" t="n">
        <f aca="false">COUNTIF($B568:$J568, "UNGRADABLE_QUALITY")</f>
        <v>0</v>
      </c>
      <c r="Q568" s="4" t="n">
        <f aca="false">COUNTIF($B568:$J568, "UNGRADABLE_CONDITION")</f>
        <v>0</v>
      </c>
      <c r="R568" s="4" t="n">
        <f aca="false">SUM(K568:Q568)</f>
        <v>3</v>
      </c>
      <c r="S568" s="3"/>
      <c r="T568" s="3"/>
    </row>
    <row r="569" customFormat="false" ht="13.8" hidden="false" customHeight="false" outlineLevel="0" collapsed="false">
      <c r="A569" s="3" t="s">
        <v>592</v>
      </c>
      <c r="B569" s="3" t="s">
        <v>34</v>
      </c>
      <c r="C569" s="3" t="s">
        <v>34</v>
      </c>
      <c r="D569" s="3"/>
      <c r="E569" s="3"/>
      <c r="F569" s="3"/>
      <c r="G569" s="3"/>
      <c r="H569" s="3"/>
      <c r="I569" s="3" t="s">
        <v>34</v>
      </c>
      <c r="J569" s="3"/>
      <c r="K569" s="4" t="n">
        <f aca="false">COUNTIF($B569:$J569, "NORMAL")</f>
        <v>0</v>
      </c>
      <c r="L569" s="4" t="n">
        <f aca="false">COUNTIF($B569:$J569, "NON_SPECIFIC")</f>
        <v>0</v>
      </c>
      <c r="M569" s="4" t="n">
        <f aca="false">COUNTIF($B569:$J569, "EARLY")</f>
        <v>0</v>
      </c>
      <c r="N569" s="4" t="n">
        <f aca="false">COUNTIF($B569:$J569, "ACTIVE")</f>
        <v>3</v>
      </c>
      <c r="O569" s="4" t="n">
        <f aca="false">COUNTIF($B569:$J569, "LATE")</f>
        <v>0</v>
      </c>
      <c r="P569" s="4" t="n">
        <f aca="false">COUNTIF($B569:$J569, "UNGRADABLE_QUALITY")</f>
        <v>0</v>
      </c>
      <c r="Q569" s="4" t="n">
        <f aca="false">COUNTIF($B569:$J569, "UNGRADABLE_CONDITION")</f>
        <v>0</v>
      </c>
      <c r="R569" s="4" t="n">
        <f aca="false">SUM(K569:Q569)</f>
        <v>3</v>
      </c>
      <c r="S569" s="5"/>
      <c r="T569" s="3"/>
    </row>
    <row r="570" customFormat="false" ht="13.8" hidden="false" customHeight="false" outlineLevel="0" collapsed="false">
      <c r="A570" s="3" t="s">
        <v>593</v>
      </c>
      <c r="B570" s="3"/>
      <c r="C570" s="3"/>
      <c r="D570" s="3"/>
      <c r="E570" s="3" t="s">
        <v>20</v>
      </c>
      <c r="F570" s="3"/>
      <c r="G570" s="3" t="s">
        <v>20</v>
      </c>
      <c r="H570" s="3"/>
      <c r="I570" s="3"/>
      <c r="J570" s="3" t="s">
        <v>19</v>
      </c>
      <c r="K570" s="4" t="n">
        <f aca="false">COUNTIF($B570:$J570, "NORMAL")</f>
        <v>2</v>
      </c>
      <c r="L570" s="4" t="n">
        <f aca="false">COUNTIF($B570:$J570, "NON_SPECIFIC")</f>
        <v>1</v>
      </c>
      <c r="M570" s="4" t="n">
        <f aca="false">COUNTIF($B570:$J570, "EARLY")</f>
        <v>0</v>
      </c>
      <c r="N570" s="4" t="n">
        <f aca="false">COUNTIF($B570:$J570, "ACTIVE")</f>
        <v>0</v>
      </c>
      <c r="O570" s="4" t="n">
        <f aca="false">COUNTIF($B570:$J570, "LATE")</f>
        <v>0</v>
      </c>
      <c r="P570" s="4" t="n">
        <f aca="false">COUNTIF($B570:$J570, "UNGRADABLE_QUALITY")</f>
        <v>0</v>
      </c>
      <c r="Q570" s="4" t="n">
        <f aca="false">COUNTIF($B570:$J570, "UNGRADABLE_CONDITION")</f>
        <v>0</v>
      </c>
      <c r="R570" s="4" t="n">
        <f aca="false">SUM(K570:Q570)</f>
        <v>3</v>
      </c>
      <c r="S570" s="3"/>
      <c r="T570" s="5"/>
    </row>
    <row r="571" customFormat="false" ht="13.8" hidden="false" customHeight="false" outlineLevel="0" collapsed="false">
      <c r="A571" s="3" t="s">
        <v>594</v>
      </c>
      <c r="B571" s="3" t="s">
        <v>19</v>
      </c>
      <c r="C571" s="3"/>
      <c r="D571" s="3" t="s">
        <v>19</v>
      </c>
      <c r="E571" s="3"/>
      <c r="F571" s="3"/>
      <c r="G571" s="3" t="s">
        <v>20</v>
      </c>
      <c r="H571" s="3"/>
      <c r="I571" s="3"/>
      <c r="J571" s="3"/>
      <c r="K571" s="4" t="n">
        <f aca="false">COUNTIF($B571:$J571, "NORMAL")</f>
        <v>1</v>
      </c>
      <c r="L571" s="4" t="n">
        <f aca="false">COUNTIF($B571:$J571, "NON_SPECIFIC")</f>
        <v>2</v>
      </c>
      <c r="M571" s="4" t="n">
        <f aca="false">COUNTIF($B571:$J571, "EARLY")</f>
        <v>0</v>
      </c>
      <c r="N571" s="4" t="n">
        <f aca="false">COUNTIF($B571:$J571, "ACTIVE")</f>
        <v>0</v>
      </c>
      <c r="O571" s="4" t="n">
        <f aca="false">COUNTIF($B571:$J571, "LATE")</f>
        <v>0</v>
      </c>
      <c r="P571" s="4" t="n">
        <f aca="false">COUNTIF($B571:$J571, "UNGRADABLE_QUALITY")</f>
        <v>0</v>
      </c>
      <c r="Q571" s="4" t="n">
        <f aca="false">COUNTIF($B571:$J571, "UNGRADABLE_CONDITION")</f>
        <v>0</v>
      </c>
      <c r="R571" s="4" t="n">
        <f aca="false">SUM(K571:Q571)</f>
        <v>3</v>
      </c>
      <c r="S571" s="3"/>
      <c r="T571" s="3"/>
    </row>
    <row r="572" customFormat="false" ht="13.8" hidden="false" customHeight="false" outlineLevel="0" collapsed="false">
      <c r="A572" s="3" t="s">
        <v>595</v>
      </c>
      <c r="B572" s="3"/>
      <c r="C572" s="3"/>
      <c r="D572" s="3" t="s">
        <v>34</v>
      </c>
      <c r="E572" s="3" t="s">
        <v>22</v>
      </c>
      <c r="F572" s="3" t="s">
        <v>22</v>
      </c>
      <c r="G572" s="3"/>
      <c r="H572" s="3"/>
      <c r="I572" s="3" t="s">
        <v>22</v>
      </c>
      <c r="J572" s="3"/>
      <c r="K572" s="4" t="n">
        <f aca="false">COUNTIF($B572:$J572, "NORMAL")</f>
        <v>0</v>
      </c>
      <c r="L572" s="4" t="n">
        <f aca="false">COUNTIF($B572:$J572, "NON_SPECIFIC")</f>
        <v>0</v>
      </c>
      <c r="M572" s="4" t="n">
        <f aca="false">COUNTIF($B572:$J572, "EARLY")</f>
        <v>3</v>
      </c>
      <c r="N572" s="4" t="n">
        <f aca="false">COUNTIF($B572:$J572, "ACTIVE")</f>
        <v>1</v>
      </c>
      <c r="O572" s="4" t="n">
        <f aca="false">COUNTIF($B572:$J572, "LATE")</f>
        <v>0</v>
      </c>
      <c r="P572" s="4" t="n">
        <f aca="false">COUNTIF($B572:$J572, "UNGRADABLE_QUALITY")</f>
        <v>0</v>
      </c>
      <c r="Q572" s="4" t="n">
        <f aca="false">COUNTIF($B572:$J572, "UNGRADABLE_CONDITION")</f>
        <v>0</v>
      </c>
      <c r="R572" s="4" t="n">
        <f aca="false">SUM(K572:Q572)</f>
        <v>4</v>
      </c>
      <c r="S572" s="5"/>
      <c r="T572" s="3"/>
    </row>
    <row r="573" customFormat="false" ht="13.8" hidden="false" customHeight="false" outlineLevel="0" collapsed="false">
      <c r="A573" s="3" t="s">
        <v>596</v>
      </c>
      <c r="B573" s="3"/>
      <c r="C573" s="3"/>
      <c r="D573" s="3"/>
      <c r="E573" s="3" t="s">
        <v>22</v>
      </c>
      <c r="F573" s="3"/>
      <c r="G573" s="3"/>
      <c r="H573" s="3" t="s">
        <v>19</v>
      </c>
      <c r="I573" s="3"/>
      <c r="J573" s="3" t="s">
        <v>22</v>
      </c>
      <c r="K573" s="4" t="n">
        <f aca="false">COUNTIF($B573:$J573, "NORMAL")</f>
        <v>0</v>
      </c>
      <c r="L573" s="4" t="n">
        <f aca="false">COUNTIF($B573:$J573, "NON_SPECIFIC")</f>
        <v>1</v>
      </c>
      <c r="M573" s="4" t="n">
        <f aca="false">COUNTIF($B573:$J573, "EARLY")</f>
        <v>2</v>
      </c>
      <c r="N573" s="4" t="n">
        <f aca="false">COUNTIF($B573:$J573, "ACTIVE")</f>
        <v>0</v>
      </c>
      <c r="O573" s="4" t="n">
        <f aca="false">COUNTIF($B573:$J573, "LATE")</f>
        <v>0</v>
      </c>
      <c r="P573" s="4" t="n">
        <f aca="false">COUNTIF($B573:$J573, "UNGRADABLE_QUALITY")</f>
        <v>0</v>
      </c>
      <c r="Q573" s="4" t="n">
        <f aca="false">COUNTIF($B573:$J573, "UNGRADABLE_CONDITION")</f>
        <v>0</v>
      </c>
      <c r="R573" s="4" t="n">
        <f aca="false">SUM(K573:Q573)</f>
        <v>3</v>
      </c>
      <c r="S573" s="3"/>
      <c r="T573" s="5"/>
    </row>
    <row r="574" customFormat="false" ht="13.8" hidden="false" customHeight="false" outlineLevel="0" collapsed="false">
      <c r="A574" s="3" t="s">
        <v>597</v>
      </c>
      <c r="B574" s="3"/>
      <c r="C574" s="3" t="s">
        <v>20</v>
      </c>
      <c r="D574" s="3"/>
      <c r="E574" s="3"/>
      <c r="F574" s="3"/>
      <c r="G574" s="3" t="s">
        <v>20</v>
      </c>
      <c r="H574" s="3"/>
      <c r="I574" s="3" t="s">
        <v>19</v>
      </c>
      <c r="J574" s="3"/>
      <c r="K574" s="4" t="n">
        <f aca="false">COUNTIF($B574:$J574, "NORMAL")</f>
        <v>2</v>
      </c>
      <c r="L574" s="4" t="n">
        <f aca="false">COUNTIF($B574:$J574, "NON_SPECIFIC")</f>
        <v>1</v>
      </c>
      <c r="M574" s="4" t="n">
        <f aca="false">COUNTIF($B574:$J574, "EARLY")</f>
        <v>0</v>
      </c>
      <c r="N574" s="4" t="n">
        <f aca="false">COUNTIF($B574:$J574, "ACTIVE")</f>
        <v>0</v>
      </c>
      <c r="O574" s="4" t="n">
        <f aca="false">COUNTIF($B574:$J574, "LATE")</f>
        <v>0</v>
      </c>
      <c r="P574" s="4" t="n">
        <f aca="false">COUNTIF($B574:$J574, "UNGRADABLE_QUALITY")</f>
        <v>0</v>
      </c>
      <c r="Q574" s="4" t="n">
        <f aca="false">COUNTIF($B574:$J574, "UNGRADABLE_CONDITION")</f>
        <v>0</v>
      </c>
      <c r="R574" s="4" t="n">
        <f aca="false">SUM(K574:Q574)</f>
        <v>3</v>
      </c>
      <c r="S574" s="5"/>
      <c r="T574" s="3"/>
    </row>
    <row r="575" customFormat="false" ht="13.8" hidden="false" customHeight="false" outlineLevel="0" collapsed="false">
      <c r="A575" s="3" t="s">
        <v>598</v>
      </c>
      <c r="B575" s="3" t="s">
        <v>34</v>
      </c>
      <c r="C575" s="3"/>
      <c r="D575" s="3"/>
      <c r="E575" s="3"/>
      <c r="F575" s="3"/>
      <c r="G575" s="3"/>
      <c r="H575" s="3" t="s">
        <v>19</v>
      </c>
      <c r="I575" s="3" t="s">
        <v>22</v>
      </c>
      <c r="J575" s="3"/>
      <c r="K575" s="4" t="n">
        <f aca="false">COUNTIF($B575:$J575, "NORMAL")</f>
        <v>0</v>
      </c>
      <c r="L575" s="4" t="n">
        <f aca="false">COUNTIF($B575:$J575, "NON_SPECIFIC")</f>
        <v>1</v>
      </c>
      <c r="M575" s="4" t="n">
        <f aca="false">COUNTIF($B575:$J575, "EARLY")</f>
        <v>1</v>
      </c>
      <c r="N575" s="4" t="n">
        <f aca="false">COUNTIF($B575:$J575, "ACTIVE")</f>
        <v>1</v>
      </c>
      <c r="O575" s="4" t="n">
        <f aca="false">COUNTIF($B575:$J575, "LATE")</f>
        <v>0</v>
      </c>
      <c r="P575" s="4" t="n">
        <f aca="false">COUNTIF($B575:$J575, "UNGRADABLE_QUALITY")</f>
        <v>0</v>
      </c>
      <c r="Q575" s="4" t="n">
        <f aca="false">COUNTIF($B575:$J575, "UNGRADABLE_CONDITION")</f>
        <v>0</v>
      </c>
      <c r="R575" s="4" t="n">
        <f aca="false">SUM(K575:Q575)</f>
        <v>3</v>
      </c>
      <c r="S575" s="5"/>
      <c r="T575" s="3"/>
    </row>
    <row r="576" customFormat="false" ht="13.8" hidden="false" customHeight="false" outlineLevel="0" collapsed="false">
      <c r="A576" s="3" t="s">
        <v>599</v>
      </c>
      <c r="B576" s="3"/>
      <c r="C576" s="3" t="s">
        <v>19</v>
      </c>
      <c r="D576" s="3"/>
      <c r="E576" s="3"/>
      <c r="F576" s="3"/>
      <c r="G576" s="3" t="s">
        <v>20</v>
      </c>
      <c r="H576" s="3"/>
      <c r="I576" s="3"/>
      <c r="J576" s="3" t="s">
        <v>20</v>
      </c>
      <c r="K576" s="4" t="n">
        <f aca="false">COUNTIF($B576:$J576, "NORMAL")</f>
        <v>2</v>
      </c>
      <c r="L576" s="4" t="n">
        <f aca="false">COUNTIF($B576:$J576, "NON_SPECIFIC")</f>
        <v>1</v>
      </c>
      <c r="M576" s="4" t="n">
        <f aca="false">COUNTIF($B576:$J576, "EARLY")</f>
        <v>0</v>
      </c>
      <c r="N576" s="4" t="n">
        <f aca="false">COUNTIF($B576:$J576, "ACTIVE")</f>
        <v>0</v>
      </c>
      <c r="O576" s="4" t="n">
        <f aca="false">COUNTIF($B576:$J576, "LATE")</f>
        <v>0</v>
      </c>
      <c r="P576" s="4" t="n">
        <f aca="false">COUNTIF($B576:$J576, "UNGRADABLE_QUALITY")</f>
        <v>0</v>
      </c>
      <c r="Q576" s="4" t="n">
        <f aca="false">COUNTIF($B576:$J576, "UNGRADABLE_CONDITION")</f>
        <v>0</v>
      </c>
      <c r="R576" s="4" t="n">
        <f aca="false">SUM(K576:Q576)</f>
        <v>3</v>
      </c>
      <c r="S576" s="3"/>
      <c r="T576" s="5"/>
    </row>
    <row r="577" customFormat="false" ht="13.8" hidden="false" customHeight="false" outlineLevel="0" collapsed="false">
      <c r="A577" s="3" t="s">
        <v>600</v>
      </c>
      <c r="B577" s="3"/>
      <c r="C577" s="3" t="s">
        <v>19</v>
      </c>
      <c r="D577" s="3"/>
      <c r="E577" s="3"/>
      <c r="F577" s="3"/>
      <c r="G577" s="3" t="s">
        <v>19</v>
      </c>
      <c r="H577" s="3" t="s">
        <v>19</v>
      </c>
      <c r="I577" s="3"/>
      <c r="J577" s="3"/>
      <c r="K577" s="4" t="n">
        <f aca="false">COUNTIF($B577:$J577, "NORMAL")</f>
        <v>0</v>
      </c>
      <c r="L577" s="4" t="n">
        <f aca="false">COUNTIF($B577:$J577, "NON_SPECIFIC")</f>
        <v>3</v>
      </c>
      <c r="M577" s="4" t="n">
        <f aca="false">COUNTIF($B577:$J577, "EARLY")</f>
        <v>0</v>
      </c>
      <c r="N577" s="4" t="n">
        <f aca="false">COUNTIF($B577:$J577, "ACTIVE")</f>
        <v>0</v>
      </c>
      <c r="O577" s="4" t="n">
        <f aca="false">COUNTIF($B577:$J577, "LATE")</f>
        <v>0</v>
      </c>
      <c r="P577" s="4" t="n">
        <f aca="false">COUNTIF($B577:$J577, "UNGRADABLE_QUALITY")</f>
        <v>0</v>
      </c>
      <c r="Q577" s="4" t="n">
        <f aca="false">COUNTIF($B577:$J577, "UNGRADABLE_CONDITION")</f>
        <v>0</v>
      </c>
      <c r="R577" s="4" t="n">
        <f aca="false">SUM(K577:Q577)</f>
        <v>3</v>
      </c>
      <c r="S577" s="3"/>
      <c r="T577" s="3"/>
    </row>
    <row r="578" customFormat="false" ht="13.8" hidden="false" customHeight="false" outlineLevel="0" collapsed="false">
      <c r="A578" s="3" t="s">
        <v>601</v>
      </c>
      <c r="B578" s="3"/>
      <c r="C578" s="3"/>
      <c r="D578" s="3"/>
      <c r="E578" s="3"/>
      <c r="F578" s="3"/>
      <c r="G578" s="3" t="s">
        <v>19</v>
      </c>
      <c r="H578" s="3" t="s">
        <v>19</v>
      </c>
      <c r="I578" s="3" t="s">
        <v>19</v>
      </c>
      <c r="J578" s="3"/>
      <c r="K578" s="4" t="n">
        <f aca="false">COUNTIF($B578:$J578, "NORMAL")</f>
        <v>0</v>
      </c>
      <c r="L578" s="4" t="n">
        <f aca="false">COUNTIF($B578:$J578, "NON_SPECIFIC")</f>
        <v>3</v>
      </c>
      <c r="M578" s="4" t="n">
        <f aca="false">COUNTIF($B578:$J578, "EARLY")</f>
        <v>0</v>
      </c>
      <c r="N578" s="4" t="n">
        <f aca="false">COUNTIF($B578:$J578, "ACTIVE")</f>
        <v>0</v>
      </c>
      <c r="O578" s="4" t="n">
        <f aca="false">COUNTIF($B578:$J578, "LATE")</f>
        <v>0</v>
      </c>
      <c r="P578" s="4" t="n">
        <f aca="false">COUNTIF($B578:$J578, "UNGRADABLE_QUALITY")</f>
        <v>0</v>
      </c>
      <c r="Q578" s="4" t="n">
        <f aca="false">COUNTIF($B578:$J578, "UNGRADABLE_CONDITION")</f>
        <v>0</v>
      </c>
      <c r="R578" s="4" t="n">
        <f aca="false">SUM(K578:Q578)</f>
        <v>3</v>
      </c>
      <c r="S578" s="5"/>
      <c r="T578" s="3"/>
    </row>
    <row r="579" customFormat="false" ht="13.8" hidden="false" customHeight="false" outlineLevel="0" collapsed="false">
      <c r="A579" s="3" t="s">
        <v>602</v>
      </c>
      <c r="B579" s="3"/>
      <c r="C579" s="3" t="s">
        <v>22</v>
      </c>
      <c r="D579" s="3"/>
      <c r="E579" s="3"/>
      <c r="F579" s="3"/>
      <c r="G579" s="3" t="s">
        <v>22</v>
      </c>
      <c r="H579" s="3"/>
      <c r="I579" s="3"/>
      <c r="J579" s="3" t="s">
        <v>22</v>
      </c>
      <c r="K579" s="4" t="n">
        <f aca="false">COUNTIF($B579:$J579, "NORMAL")</f>
        <v>0</v>
      </c>
      <c r="L579" s="4" t="n">
        <f aca="false">COUNTIF($B579:$J579, "NON_SPECIFIC")</f>
        <v>0</v>
      </c>
      <c r="M579" s="4" t="n">
        <f aca="false">COUNTIF($B579:$J579, "EARLY")</f>
        <v>3</v>
      </c>
      <c r="N579" s="4" t="n">
        <f aca="false">COUNTIF($B579:$J579, "ACTIVE")</f>
        <v>0</v>
      </c>
      <c r="O579" s="4" t="n">
        <f aca="false">COUNTIF($B579:$J579, "LATE")</f>
        <v>0</v>
      </c>
      <c r="P579" s="4" t="n">
        <f aca="false">COUNTIF($B579:$J579, "UNGRADABLE_QUALITY")</f>
        <v>0</v>
      </c>
      <c r="Q579" s="4" t="n">
        <f aca="false">COUNTIF($B579:$J579, "UNGRADABLE_CONDITION")</f>
        <v>0</v>
      </c>
      <c r="R579" s="4" t="n">
        <f aca="false">SUM(K579:Q579)</f>
        <v>3</v>
      </c>
      <c r="S579" s="3"/>
      <c r="T579" s="5"/>
    </row>
    <row r="580" customFormat="false" ht="13.8" hidden="false" customHeight="false" outlineLevel="0" collapsed="false">
      <c r="A580" s="3" t="s">
        <v>603</v>
      </c>
      <c r="B580" s="3"/>
      <c r="C580" s="3"/>
      <c r="D580" s="3"/>
      <c r="E580" s="3"/>
      <c r="F580" s="3"/>
      <c r="G580" s="3"/>
      <c r="H580" s="3" t="s">
        <v>22</v>
      </c>
      <c r="I580" s="3" t="s">
        <v>22</v>
      </c>
      <c r="J580" s="3" t="s">
        <v>22</v>
      </c>
      <c r="K580" s="4" t="n">
        <f aca="false">COUNTIF($B580:$J580, "NORMAL")</f>
        <v>0</v>
      </c>
      <c r="L580" s="4" t="n">
        <f aca="false">COUNTIF($B580:$J580, "NON_SPECIFIC")</f>
        <v>0</v>
      </c>
      <c r="M580" s="4" t="n">
        <f aca="false">COUNTIF($B580:$J580, "EARLY")</f>
        <v>3</v>
      </c>
      <c r="N580" s="4" t="n">
        <f aca="false">COUNTIF($B580:$J580, "ACTIVE")</f>
        <v>0</v>
      </c>
      <c r="O580" s="4" t="n">
        <f aca="false">COUNTIF($B580:$J580, "LATE")</f>
        <v>0</v>
      </c>
      <c r="P580" s="4" t="n">
        <f aca="false">COUNTIF($B580:$J580, "UNGRADABLE_QUALITY")</f>
        <v>0</v>
      </c>
      <c r="Q580" s="4" t="n">
        <f aca="false">COUNTIF($B580:$J580, "UNGRADABLE_CONDITION")</f>
        <v>0</v>
      </c>
      <c r="R580" s="4" t="n">
        <f aca="false">SUM(K580:Q580)</f>
        <v>3</v>
      </c>
      <c r="S580" s="5"/>
      <c r="T580" s="5"/>
    </row>
    <row r="581" customFormat="false" ht="13.8" hidden="false" customHeight="false" outlineLevel="0" collapsed="false">
      <c r="A581" s="3" t="s">
        <v>604</v>
      </c>
      <c r="B581" s="3" t="s">
        <v>20</v>
      </c>
      <c r="C581" s="3"/>
      <c r="D581" s="3" t="s">
        <v>20</v>
      </c>
      <c r="E581" s="3"/>
      <c r="F581" s="3"/>
      <c r="G581" s="3" t="s">
        <v>20</v>
      </c>
      <c r="H581" s="3"/>
      <c r="I581" s="3"/>
      <c r="J581" s="3"/>
      <c r="K581" s="4" t="n">
        <f aca="false">COUNTIF($B581:$J581, "NORMAL")</f>
        <v>3</v>
      </c>
      <c r="L581" s="4" t="n">
        <f aca="false">COUNTIF($B581:$J581, "NON_SPECIFIC")</f>
        <v>0</v>
      </c>
      <c r="M581" s="4" t="n">
        <f aca="false">COUNTIF($B581:$J581, "EARLY")</f>
        <v>0</v>
      </c>
      <c r="N581" s="4" t="n">
        <f aca="false">COUNTIF($B581:$J581, "ACTIVE")</f>
        <v>0</v>
      </c>
      <c r="O581" s="4" t="n">
        <f aca="false">COUNTIF($B581:$J581, "LATE")</f>
        <v>0</v>
      </c>
      <c r="P581" s="4" t="n">
        <f aca="false">COUNTIF($B581:$J581, "UNGRADABLE_QUALITY")</f>
        <v>0</v>
      </c>
      <c r="Q581" s="4" t="n">
        <f aca="false">COUNTIF($B581:$J581, "UNGRADABLE_CONDITION")</f>
        <v>0</v>
      </c>
      <c r="R581" s="4" t="n">
        <f aca="false">SUM(K581:Q581)</f>
        <v>3</v>
      </c>
      <c r="S581" s="3"/>
      <c r="T581" s="3"/>
    </row>
    <row r="582" customFormat="false" ht="13.8" hidden="false" customHeight="false" outlineLevel="0" collapsed="false">
      <c r="A582" s="3" t="s">
        <v>605</v>
      </c>
      <c r="B582" s="3"/>
      <c r="C582" s="3" t="s">
        <v>20</v>
      </c>
      <c r="D582" s="3"/>
      <c r="E582" s="3"/>
      <c r="F582" s="3" t="s">
        <v>20</v>
      </c>
      <c r="G582" s="3"/>
      <c r="H582" s="3" t="s">
        <v>20</v>
      </c>
      <c r="I582" s="3"/>
      <c r="J582" s="3"/>
      <c r="K582" s="4" t="n">
        <f aca="false">COUNTIF($B582:$J582, "NORMAL")</f>
        <v>3</v>
      </c>
      <c r="L582" s="4" t="n">
        <f aca="false">COUNTIF($B582:$J582, "NON_SPECIFIC")</f>
        <v>0</v>
      </c>
      <c r="M582" s="4" t="n">
        <f aca="false">COUNTIF($B582:$J582, "EARLY")</f>
        <v>0</v>
      </c>
      <c r="N582" s="4" t="n">
        <f aca="false">COUNTIF($B582:$J582, "ACTIVE")</f>
        <v>0</v>
      </c>
      <c r="O582" s="4" t="n">
        <f aca="false">COUNTIF($B582:$J582, "LATE")</f>
        <v>0</v>
      </c>
      <c r="P582" s="4" t="n">
        <f aca="false">COUNTIF($B582:$J582, "UNGRADABLE_QUALITY")</f>
        <v>0</v>
      </c>
      <c r="Q582" s="4" t="n">
        <f aca="false">COUNTIF($B582:$J582, "UNGRADABLE_CONDITION")</f>
        <v>0</v>
      </c>
      <c r="R582" s="4" t="n">
        <f aca="false">SUM(K582:Q582)</f>
        <v>3</v>
      </c>
      <c r="S582" s="3"/>
      <c r="T582" s="3"/>
    </row>
    <row r="583" customFormat="false" ht="13.8" hidden="false" customHeight="false" outlineLevel="0" collapsed="false">
      <c r="A583" s="3" t="s">
        <v>606</v>
      </c>
      <c r="B583" s="3"/>
      <c r="C583" s="3" t="s">
        <v>20</v>
      </c>
      <c r="D583" s="3"/>
      <c r="E583" s="3" t="s">
        <v>20</v>
      </c>
      <c r="F583" s="3" t="s">
        <v>24</v>
      </c>
      <c r="G583" s="3"/>
      <c r="H583" s="3"/>
      <c r="I583" s="3"/>
      <c r="J583" s="3" t="s">
        <v>24</v>
      </c>
      <c r="K583" s="4" t="n">
        <f aca="false">COUNTIF($B583:$J583, "NORMAL")</f>
        <v>2</v>
      </c>
      <c r="L583" s="4" t="n">
        <f aca="false">COUNTIF($B583:$J583, "NON_SPECIFIC")</f>
        <v>0</v>
      </c>
      <c r="M583" s="4" t="n">
        <f aca="false">COUNTIF($B583:$J583, "EARLY")</f>
        <v>0</v>
      </c>
      <c r="N583" s="4" t="n">
        <f aca="false">COUNTIF($B583:$J583, "ACTIVE")</f>
        <v>0</v>
      </c>
      <c r="O583" s="4" t="n">
        <f aca="false">COUNTIF($B583:$J583, "LATE")</f>
        <v>0</v>
      </c>
      <c r="P583" s="4" t="n">
        <f aca="false">COUNTIF($B583:$J583, "UNGRADABLE_QUALITY")</f>
        <v>2</v>
      </c>
      <c r="Q583" s="4" t="n">
        <f aca="false">COUNTIF($B583:$J583, "UNGRADABLE_CONDITION")</f>
        <v>0</v>
      </c>
      <c r="R583" s="4" t="n">
        <f aca="false">SUM(K583:Q583)</f>
        <v>4</v>
      </c>
      <c r="S583" s="3"/>
      <c r="T583" s="5"/>
    </row>
    <row r="584" customFormat="false" ht="13.8" hidden="false" customHeight="false" outlineLevel="0" collapsed="false">
      <c r="A584" s="3" t="s">
        <v>607</v>
      </c>
      <c r="B584" s="3" t="s">
        <v>22</v>
      </c>
      <c r="C584" s="3"/>
      <c r="D584" s="3"/>
      <c r="E584" s="3"/>
      <c r="F584" s="3"/>
      <c r="G584" s="3"/>
      <c r="H584" s="3"/>
      <c r="I584" s="3" t="s">
        <v>22</v>
      </c>
      <c r="J584" s="3" t="s">
        <v>34</v>
      </c>
      <c r="K584" s="4" t="n">
        <f aca="false">COUNTIF($B584:$J584, "NORMAL")</f>
        <v>0</v>
      </c>
      <c r="L584" s="4" t="n">
        <f aca="false">COUNTIF($B584:$J584, "NON_SPECIFIC")</f>
        <v>0</v>
      </c>
      <c r="M584" s="4" t="n">
        <f aca="false">COUNTIF($B584:$J584, "EARLY")</f>
        <v>2</v>
      </c>
      <c r="N584" s="4" t="n">
        <f aca="false">COUNTIF($B584:$J584, "ACTIVE")</f>
        <v>1</v>
      </c>
      <c r="O584" s="4" t="n">
        <f aca="false">COUNTIF($B584:$J584, "LATE")</f>
        <v>0</v>
      </c>
      <c r="P584" s="4" t="n">
        <f aca="false">COUNTIF($B584:$J584, "UNGRADABLE_QUALITY")</f>
        <v>0</v>
      </c>
      <c r="Q584" s="4" t="n">
        <f aca="false">COUNTIF($B584:$J584, "UNGRADABLE_CONDITION")</f>
        <v>0</v>
      </c>
      <c r="R584" s="4" t="n">
        <f aca="false">SUM(K584:Q584)</f>
        <v>3</v>
      </c>
      <c r="S584" s="5"/>
      <c r="T584" s="5"/>
    </row>
    <row r="585" customFormat="false" ht="13.8" hidden="false" customHeight="false" outlineLevel="0" collapsed="false">
      <c r="A585" s="3" t="s">
        <v>608</v>
      </c>
      <c r="B585" s="3"/>
      <c r="C585" s="3"/>
      <c r="D585" s="3"/>
      <c r="E585" s="3"/>
      <c r="F585" s="3" t="s">
        <v>19</v>
      </c>
      <c r="G585" s="3"/>
      <c r="H585" s="3" t="s">
        <v>20</v>
      </c>
      <c r="I585" s="3" t="s">
        <v>19</v>
      </c>
      <c r="J585" s="3"/>
      <c r="K585" s="4" t="n">
        <f aca="false">COUNTIF($B585:$J585, "NORMAL")</f>
        <v>1</v>
      </c>
      <c r="L585" s="4" t="n">
        <f aca="false">COUNTIF($B585:$J585, "NON_SPECIFIC")</f>
        <v>2</v>
      </c>
      <c r="M585" s="4" t="n">
        <f aca="false">COUNTIF($B585:$J585, "EARLY")</f>
        <v>0</v>
      </c>
      <c r="N585" s="4" t="n">
        <f aca="false">COUNTIF($B585:$J585, "ACTIVE")</f>
        <v>0</v>
      </c>
      <c r="O585" s="4" t="n">
        <f aca="false">COUNTIF($B585:$J585, "LATE")</f>
        <v>0</v>
      </c>
      <c r="P585" s="4" t="n">
        <f aca="false">COUNTIF($B585:$J585, "UNGRADABLE_QUALITY")</f>
        <v>0</v>
      </c>
      <c r="Q585" s="4" t="n">
        <f aca="false">COUNTIF($B585:$J585, "UNGRADABLE_CONDITION")</f>
        <v>0</v>
      </c>
      <c r="R585" s="4" t="n">
        <f aca="false">SUM(K585:Q585)</f>
        <v>3</v>
      </c>
      <c r="S585" s="5"/>
      <c r="T585" s="3"/>
    </row>
    <row r="586" customFormat="false" ht="13.8" hidden="false" customHeight="false" outlineLevel="0" collapsed="false">
      <c r="A586" s="3" t="s">
        <v>609</v>
      </c>
      <c r="B586" s="3"/>
      <c r="C586" s="3"/>
      <c r="D586" s="3" t="s">
        <v>28</v>
      </c>
      <c r="E586" s="3" t="s">
        <v>28</v>
      </c>
      <c r="F586" s="3"/>
      <c r="G586" s="3"/>
      <c r="H586" s="3"/>
      <c r="I586" s="3"/>
      <c r="J586" s="3" t="s">
        <v>28</v>
      </c>
      <c r="K586" s="4" t="n">
        <f aca="false">COUNTIF($B586:$J586, "NORMAL")</f>
        <v>0</v>
      </c>
      <c r="L586" s="4" t="n">
        <f aca="false">COUNTIF($B586:$J586, "NON_SPECIFIC")</f>
        <v>0</v>
      </c>
      <c r="M586" s="4" t="n">
        <f aca="false">COUNTIF($B586:$J586, "EARLY")</f>
        <v>0</v>
      </c>
      <c r="N586" s="4" t="n">
        <f aca="false">COUNTIF($B586:$J586, "ACTIVE")</f>
        <v>0</v>
      </c>
      <c r="O586" s="4" t="n">
        <f aca="false">COUNTIF($B586:$J586, "LATE")</f>
        <v>3</v>
      </c>
      <c r="P586" s="4" t="n">
        <f aca="false">COUNTIF($B586:$J586, "UNGRADABLE_QUALITY")</f>
        <v>0</v>
      </c>
      <c r="Q586" s="4" t="n">
        <f aca="false">COUNTIF($B586:$J586, "UNGRADABLE_CONDITION")</f>
        <v>0</v>
      </c>
      <c r="R586" s="4" t="n">
        <f aca="false">SUM(K586:Q586)</f>
        <v>3</v>
      </c>
      <c r="S586" s="3"/>
      <c r="T586" s="5"/>
    </row>
    <row r="587" customFormat="false" ht="13.8" hidden="false" customHeight="false" outlineLevel="0" collapsed="false">
      <c r="A587" s="3" t="s">
        <v>610</v>
      </c>
      <c r="B587" s="3" t="s">
        <v>28</v>
      </c>
      <c r="C587" s="3"/>
      <c r="D587" s="3"/>
      <c r="E587" s="3"/>
      <c r="F587" s="3" t="s">
        <v>28</v>
      </c>
      <c r="G587" s="3" t="s">
        <v>28</v>
      </c>
      <c r="H587" s="3"/>
      <c r="I587" s="3"/>
      <c r="J587" s="3"/>
      <c r="K587" s="4" t="n">
        <f aca="false">COUNTIF($B587:$J587, "NORMAL")</f>
        <v>0</v>
      </c>
      <c r="L587" s="4" t="n">
        <f aca="false">COUNTIF($B587:$J587, "NON_SPECIFIC")</f>
        <v>0</v>
      </c>
      <c r="M587" s="4" t="n">
        <f aca="false">COUNTIF($B587:$J587, "EARLY")</f>
        <v>0</v>
      </c>
      <c r="N587" s="4" t="n">
        <f aca="false">COUNTIF($B587:$J587, "ACTIVE")</f>
        <v>0</v>
      </c>
      <c r="O587" s="4" t="n">
        <f aca="false">COUNTIF($B587:$J587, "LATE")</f>
        <v>3</v>
      </c>
      <c r="P587" s="4" t="n">
        <f aca="false">COUNTIF($B587:$J587, "UNGRADABLE_QUALITY")</f>
        <v>0</v>
      </c>
      <c r="Q587" s="4" t="n">
        <f aca="false">COUNTIF($B587:$J587, "UNGRADABLE_CONDITION")</f>
        <v>0</v>
      </c>
      <c r="R587" s="4" t="n">
        <f aca="false">SUM(K587:Q587)</f>
        <v>3</v>
      </c>
      <c r="S587" s="3"/>
      <c r="T587" s="3"/>
    </row>
    <row r="588" customFormat="false" ht="13.8" hidden="false" customHeight="false" outlineLevel="0" collapsed="false">
      <c r="A588" s="3" t="s">
        <v>611</v>
      </c>
      <c r="B588" s="3"/>
      <c r="C588" s="3" t="s">
        <v>19</v>
      </c>
      <c r="D588" s="3" t="s">
        <v>20</v>
      </c>
      <c r="E588" s="3" t="s">
        <v>20</v>
      </c>
      <c r="F588" s="3"/>
      <c r="G588" s="3"/>
      <c r="H588" s="3"/>
      <c r="I588" s="3"/>
      <c r="J588" s="3"/>
      <c r="K588" s="4" t="n">
        <f aca="false">COUNTIF($B588:$J588, "NORMAL")</f>
        <v>2</v>
      </c>
      <c r="L588" s="4" t="n">
        <f aca="false">COUNTIF($B588:$J588, "NON_SPECIFIC")</f>
        <v>1</v>
      </c>
      <c r="M588" s="4" t="n">
        <f aca="false">COUNTIF($B588:$J588, "EARLY")</f>
        <v>0</v>
      </c>
      <c r="N588" s="4" t="n">
        <f aca="false">COUNTIF($B588:$J588, "ACTIVE")</f>
        <v>0</v>
      </c>
      <c r="O588" s="4" t="n">
        <f aca="false">COUNTIF($B588:$J588, "LATE")</f>
        <v>0</v>
      </c>
      <c r="P588" s="4" t="n">
        <f aca="false">COUNTIF($B588:$J588, "UNGRADABLE_QUALITY")</f>
        <v>0</v>
      </c>
      <c r="Q588" s="4" t="n">
        <f aca="false">COUNTIF($B588:$J588, "UNGRADABLE_CONDITION")</f>
        <v>0</v>
      </c>
      <c r="R588" s="4" t="n">
        <f aca="false">SUM(K588:Q588)</f>
        <v>3</v>
      </c>
      <c r="S588" s="3"/>
      <c r="T588" s="3"/>
    </row>
    <row r="589" customFormat="false" ht="13.8" hidden="false" customHeight="false" outlineLevel="0" collapsed="false">
      <c r="A589" s="3" t="s">
        <v>612</v>
      </c>
      <c r="B589" s="3"/>
      <c r="C589" s="3"/>
      <c r="D589" s="3"/>
      <c r="E589" s="3"/>
      <c r="F589" s="3" t="s">
        <v>20</v>
      </c>
      <c r="G589" s="3" t="s">
        <v>20</v>
      </c>
      <c r="H589" s="3"/>
      <c r="I589" s="3"/>
      <c r="J589" s="3" t="s">
        <v>20</v>
      </c>
      <c r="K589" s="4" t="n">
        <f aca="false">COUNTIF($B589:$J589, "NORMAL")</f>
        <v>3</v>
      </c>
      <c r="L589" s="4" t="n">
        <f aca="false">COUNTIF($B589:$J589, "NON_SPECIFIC")</f>
        <v>0</v>
      </c>
      <c r="M589" s="4" t="n">
        <f aca="false">COUNTIF($B589:$J589, "EARLY")</f>
        <v>0</v>
      </c>
      <c r="N589" s="4" t="n">
        <f aca="false">COUNTIF($B589:$J589, "ACTIVE")</f>
        <v>0</v>
      </c>
      <c r="O589" s="4" t="n">
        <f aca="false">COUNTIF($B589:$J589, "LATE")</f>
        <v>0</v>
      </c>
      <c r="P589" s="4" t="n">
        <f aca="false">COUNTIF($B589:$J589, "UNGRADABLE_QUALITY")</f>
        <v>0</v>
      </c>
      <c r="Q589" s="4" t="n">
        <f aca="false">COUNTIF($B589:$J589, "UNGRADABLE_CONDITION")</f>
        <v>0</v>
      </c>
      <c r="R589" s="4" t="n">
        <f aca="false">SUM(K589:Q589)</f>
        <v>3</v>
      </c>
      <c r="S589" s="3"/>
      <c r="T589" s="5"/>
    </row>
    <row r="590" customFormat="false" ht="13.8" hidden="false" customHeight="false" outlineLevel="0" collapsed="false">
      <c r="A590" s="3" t="s">
        <v>613</v>
      </c>
      <c r="B590" s="3"/>
      <c r="C590" s="3"/>
      <c r="D590" s="3"/>
      <c r="E590" s="3" t="s">
        <v>34</v>
      </c>
      <c r="F590" s="3"/>
      <c r="G590" s="3" t="s">
        <v>34</v>
      </c>
      <c r="H590" s="3"/>
      <c r="I590" s="3" t="s">
        <v>34</v>
      </c>
      <c r="J590" s="3"/>
      <c r="K590" s="4" t="n">
        <f aca="false">COUNTIF($B590:$J590, "NORMAL")</f>
        <v>0</v>
      </c>
      <c r="L590" s="4" t="n">
        <f aca="false">COUNTIF($B590:$J590, "NON_SPECIFIC")</f>
        <v>0</v>
      </c>
      <c r="M590" s="4" t="n">
        <f aca="false">COUNTIF($B590:$J590, "EARLY")</f>
        <v>0</v>
      </c>
      <c r="N590" s="4" t="n">
        <f aca="false">COUNTIF($B590:$J590, "ACTIVE")</f>
        <v>3</v>
      </c>
      <c r="O590" s="4" t="n">
        <f aca="false">COUNTIF($B590:$J590, "LATE")</f>
        <v>0</v>
      </c>
      <c r="P590" s="4" t="n">
        <f aca="false">COUNTIF($B590:$J590, "UNGRADABLE_QUALITY")</f>
        <v>0</v>
      </c>
      <c r="Q590" s="4" t="n">
        <f aca="false">COUNTIF($B590:$J590, "UNGRADABLE_CONDITION")</f>
        <v>0</v>
      </c>
      <c r="R590" s="4" t="n">
        <f aca="false">SUM(K590:Q590)</f>
        <v>3</v>
      </c>
      <c r="S590" s="5"/>
      <c r="T590" s="3"/>
    </row>
    <row r="591" customFormat="false" ht="13.8" hidden="false" customHeight="false" outlineLevel="0" collapsed="false">
      <c r="A591" s="3" t="s">
        <v>614</v>
      </c>
      <c r="B591" s="3" t="s">
        <v>19</v>
      </c>
      <c r="C591" s="3"/>
      <c r="D591" s="3"/>
      <c r="E591" s="3"/>
      <c r="F591" s="3"/>
      <c r="G591" s="3"/>
      <c r="H591" s="3" t="s">
        <v>19</v>
      </c>
      <c r="I591" s="3" t="s">
        <v>22</v>
      </c>
      <c r="J591" s="3"/>
      <c r="K591" s="4" t="n">
        <f aca="false">COUNTIF($B591:$J591, "NORMAL")</f>
        <v>0</v>
      </c>
      <c r="L591" s="4" t="n">
        <f aca="false">COUNTIF($B591:$J591, "NON_SPECIFIC")</f>
        <v>2</v>
      </c>
      <c r="M591" s="4" t="n">
        <f aca="false">COUNTIF($B591:$J591, "EARLY")</f>
        <v>1</v>
      </c>
      <c r="N591" s="4" t="n">
        <f aca="false">COUNTIF($B591:$J591, "ACTIVE")</f>
        <v>0</v>
      </c>
      <c r="O591" s="4" t="n">
        <f aca="false">COUNTIF($B591:$J591, "LATE")</f>
        <v>0</v>
      </c>
      <c r="P591" s="4" t="n">
        <f aca="false">COUNTIF($B591:$J591, "UNGRADABLE_QUALITY")</f>
        <v>0</v>
      </c>
      <c r="Q591" s="4" t="n">
        <f aca="false">COUNTIF($B591:$J591, "UNGRADABLE_CONDITION")</f>
        <v>0</v>
      </c>
      <c r="R591" s="4" t="n">
        <f aca="false">SUM(K591:Q591)</f>
        <v>3</v>
      </c>
      <c r="S591" s="5"/>
      <c r="T591" s="3"/>
    </row>
    <row r="592" customFormat="false" ht="13.8" hidden="false" customHeight="false" outlineLevel="0" collapsed="false">
      <c r="A592" s="3" t="s">
        <v>615</v>
      </c>
      <c r="B592" s="3"/>
      <c r="C592" s="3"/>
      <c r="D592" s="3" t="s">
        <v>34</v>
      </c>
      <c r="E592" s="3"/>
      <c r="F592" s="3" t="s">
        <v>19</v>
      </c>
      <c r="G592" s="3"/>
      <c r="H592" s="3"/>
      <c r="I592" s="3" t="s">
        <v>22</v>
      </c>
      <c r="J592" s="3"/>
      <c r="K592" s="4" t="n">
        <f aca="false">COUNTIF($B592:$J592, "NORMAL")</f>
        <v>0</v>
      </c>
      <c r="L592" s="4" t="n">
        <f aca="false">COUNTIF($B592:$J592, "NON_SPECIFIC")</f>
        <v>1</v>
      </c>
      <c r="M592" s="4" t="n">
        <f aca="false">COUNTIF($B592:$J592, "EARLY")</f>
        <v>1</v>
      </c>
      <c r="N592" s="4" t="n">
        <f aca="false">COUNTIF($B592:$J592, "ACTIVE")</f>
        <v>1</v>
      </c>
      <c r="O592" s="4" t="n">
        <f aca="false">COUNTIF($B592:$J592, "LATE")</f>
        <v>0</v>
      </c>
      <c r="P592" s="4" t="n">
        <f aca="false">COUNTIF($B592:$J592, "UNGRADABLE_QUALITY")</f>
        <v>0</v>
      </c>
      <c r="Q592" s="4" t="n">
        <f aca="false">COUNTIF($B592:$J592, "UNGRADABLE_CONDITION")</f>
        <v>0</v>
      </c>
      <c r="R592" s="4" t="n">
        <f aca="false">SUM(K592:Q592)</f>
        <v>3</v>
      </c>
      <c r="S592" s="5"/>
      <c r="T592" s="3"/>
    </row>
    <row r="593" customFormat="false" ht="13.8" hidden="false" customHeight="false" outlineLevel="0" collapsed="false">
      <c r="A593" s="3" t="s">
        <v>616</v>
      </c>
      <c r="B593" s="3"/>
      <c r="C593" s="3" t="s">
        <v>20</v>
      </c>
      <c r="D593" s="3" t="s">
        <v>68</v>
      </c>
      <c r="E593" s="3"/>
      <c r="F593" s="3" t="s">
        <v>20</v>
      </c>
      <c r="G593" s="3"/>
      <c r="H593" s="3"/>
      <c r="I593" s="3"/>
      <c r="J593" s="3"/>
      <c r="K593" s="4" t="n">
        <f aca="false">COUNTIF($B593:$J593, "NORMAL")</f>
        <v>2</v>
      </c>
      <c r="L593" s="4" t="n">
        <f aca="false">COUNTIF($B593:$J593, "NON_SPECIFIC")</f>
        <v>0</v>
      </c>
      <c r="M593" s="4" t="n">
        <f aca="false">COUNTIF($B593:$J593, "EARLY")</f>
        <v>0</v>
      </c>
      <c r="N593" s="4" t="n">
        <f aca="false">COUNTIF($B593:$J593, "ACTIVE")</f>
        <v>0</v>
      </c>
      <c r="O593" s="4" t="n">
        <f aca="false">COUNTIF($B593:$J593, "LATE")</f>
        <v>0</v>
      </c>
      <c r="P593" s="4" t="n">
        <f aca="false">COUNTIF($B593:$J593, "UNGRADABLE_QUALITY")</f>
        <v>0</v>
      </c>
      <c r="Q593" s="4" t="n">
        <f aca="false">COUNTIF($B593:$J593, "UNGRADABLE_CONDITION")</f>
        <v>1</v>
      </c>
      <c r="R593" s="4" t="n">
        <f aca="false">SUM(K593:Q593)</f>
        <v>3</v>
      </c>
      <c r="S593" s="3"/>
      <c r="T593" s="3"/>
    </row>
    <row r="594" customFormat="false" ht="13.8" hidden="false" customHeight="false" outlineLevel="0" collapsed="false">
      <c r="A594" s="3" t="s">
        <v>617</v>
      </c>
      <c r="B594" s="3" t="s">
        <v>19</v>
      </c>
      <c r="C594" s="3" t="s">
        <v>19</v>
      </c>
      <c r="D594" s="3"/>
      <c r="E594" s="3"/>
      <c r="F594" s="3"/>
      <c r="G594" s="3" t="s">
        <v>19</v>
      </c>
      <c r="H594" s="3"/>
      <c r="I594" s="3"/>
      <c r="J594" s="3"/>
      <c r="K594" s="4" t="n">
        <f aca="false">COUNTIF($B594:$J594, "NORMAL")</f>
        <v>0</v>
      </c>
      <c r="L594" s="4" t="n">
        <f aca="false">COUNTIF($B594:$J594, "NON_SPECIFIC")</f>
        <v>3</v>
      </c>
      <c r="M594" s="4" t="n">
        <f aca="false">COUNTIF($B594:$J594, "EARLY")</f>
        <v>0</v>
      </c>
      <c r="N594" s="4" t="n">
        <f aca="false">COUNTIF($B594:$J594, "ACTIVE")</f>
        <v>0</v>
      </c>
      <c r="O594" s="4" t="n">
        <f aca="false">COUNTIF($B594:$J594, "LATE")</f>
        <v>0</v>
      </c>
      <c r="P594" s="4" t="n">
        <f aca="false">COUNTIF($B594:$J594, "UNGRADABLE_QUALITY")</f>
        <v>0</v>
      </c>
      <c r="Q594" s="4" t="n">
        <f aca="false">COUNTIF($B594:$J594, "UNGRADABLE_CONDITION")</f>
        <v>0</v>
      </c>
      <c r="R594" s="4" t="n">
        <f aca="false">SUM(K594:Q594)</f>
        <v>3</v>
      </c>
      <c r="S594" s="3"/>
      <c r="T594" s="3"/>
    </row>
    <row r="595" customFormat="false" ht="13.8" hidden="false" customHeight="false" outlineLevel="0" collapsed="false">
      <c r="A595" s="3" t="s">
        <v>618</v>
      </c>
      <c r="B595" s="3" t="s">
        <v>20</v>
      </c>
      <c r="C595" s="3"/>
      <c r="D595" s="3" t="s">
        <v>20</v>
      </c>
      <c r="E595" s="3"/>
      <c r="F595" s="3"/>
      <c r="G595" s="3" t="s">
        <v>20</v>
      </c>
      <c r="H595" s="3"/>
      <c r="I595" s="3"/>
      <c r="J595" s="3"/>
      <c r="K595" s="4" t="n">
        <f aca="false">COUNTIF($B595:$J595, "NORMAL")</f>
        <v>3</v>
      </c>
      <c r="L595" s="4" t="n">
        <f aca="false">COUNTIF($B595:$J595, "NON_SPECIFIC")</f>
        <v>0</v>
      </c>
      <c r="M595" s="4" t="n">
        <f aca="false">COUNTIF($B595:$J595, "EARLY")</f>
        <v>0</v>
      </c>
      <c r="N595" s="4" t="n">
        <f aca="false">COUNTIF($B595:$J595, "ACTIVE")</f>
        <v>0</v>
      </c>
      <c r="O595" s="4" t="n">
        <f aca="false">COUNTIF($B595:$J595, "LATE")</f>
        <v>0</v>
      </c>
      <c r="P595" s="4" t="n">
        <f aca="false">COUNTIF($B595:$J595, "UNGRADABLE_QUALITY")</f>
        <v>0</v>
      </c>
      <c r="Q595" s="4" t="n">
        <f aca="false">COUNTIF($B595:$J595, "UNGRADABLE_CONDITION")</f>
        <v>0</v>
      </c>
      <c r="R595" s="4" t="n">
        <f aca="false">SUM(K595:Q595)</f>
        <v>3</v>
      </c>
      <c r="S595" s="3"/>
      <c r="T595" s="3"/>
    </row>
    <row r="596" customFormat="false" ht="13.8" hidden="false" customHeight="false" outlineLevel="0" collapsed="false">
      <c r="A596" s="3" t="s">
        <v>619</v>
      </c>
      <c r="B596" s="3" t="s">
        <v>20</v>
      </c>
      <c r="C596" s="3"/>
      <c r="D596" s="3"/>
      <c r="E596" s="3"/>
      <c r="F596" s="3"/>
      <c r="G596" s="3" t="s">
        <v>20</v>
      </c>
      <c r="H596" s="3"/>
      <c r="I596" s="3" t="s">
        <v>19</v>
      </c>
      <c r="J596" s="3"/>
      <c r="K596" s="4" t="n">
        <f aca="false">COUNTIF($B596:$J596, "NORMAL")</f>
        <v>2</v>
      </c>
      <c r="L596" s="4" t="n">
        <f aca="false">COUNTIF($B596:$J596, "NON_SPECIFIC")</f>
        <v>1</v>
      </c>
      <c r="M596" s="4" t="n">
        <f aca="false">COUNTIF($B596:$J596, "EARLY")</f>
        <v>0</v>
      </c>
      <c r="N596" s="4" t="n">
        <f aca="false">COUNTIF($B596:$J596, "ACTIVE")</f>
        <v>0</v>
      </c>
      <c r="O596" s="4" t="n">
        <f aca="false">COUNTIF($B596:$J596, "LATE")</f>
        <v>0</v>
      </c>
      <c r="P596" s="4" t="n">
        <f aca="false">COUNTIF($B596:$J596, "UNGRADABLE_QUALITY")</f>
        <v>0</v>
      </c>
      <c r="Q596" s="4" t="n">
        <f aca="false">COUNTIF($B596:$J596, "UNGRADABLE_CONDITION")</f>
        <v>0</v>
      </c>
      <c r="R596" s="4" t="n">
        <f aca="false">SUM(K596:Q596)</f>
        <v>3</v>
      </c>
      <c r="S596" s="5"/>
      <c r="T596" s="3"/>
    </row>
    <row r="597" customFormat="false" ht="13.8" hidden="false" customHeight="false" outlineLevel="0" collapsed="false">
      <c r="A597" s="3" t="s">
        <v>620</v>
      </c>
      <c r="B597" s="3"/>
      <c r="C597" s="3"/>
      <c r="D597" s="3" t="s">
        <v>34</v>
      </c>
      <c r="E597" s="3"/>
      <c r="F597" s="3"/>
      <c r="G597" s="3"/>
      <c r="H597" s="3"/>
      <c r="I597" s="3" t="s">
        <v>34</v>
      </c>
      <c r="J597" s="3" t="s">
        <v>34</v>
      </c>
      <c r="K597" s="4" t="n">
        <f aca="false">COUNTIF($B597:$J597, "NORMAL")</f>
        <v>0</v>
      </c>
      <c r="L597" s="4" t="n">
        <f aca="false">COUNTIF($B597:$J597, "NON_SPECIFIC")</f>
        <v>0</v>
      </c>
      <c r="M597" s="4" t="n">
        <f aca="false">COUNTIF($B597:$J597, "EARLY")</f>
        <v>0</v>
      </c>
      <c r="N597" s="4" t="n">
        <f aca="false">COUNTIF($B597:$J597, "ACTIVE")</f>
        <v>3</v>
      </c>
      <c r="O597" s="4" t="n">
        <f aca="false">COUNTIF($B597:$J597, "LATE")</f>
        <v>0</v>
      </c>
      <c r="P597" s="4" t="n">
        <f aca="false">COUNTIF($B597:$J597, "UNGRADABLE_QUALITY")</f>
        <v>0</v>
      </c>
      <c r="Q597" s="4" t="n">
        <f aca="false">COUNTIF($B597:$J597, "UNGRADABLE_CONDITION")</f>
        <v>0</v>
      </c>
      <c r="R597" s="4" t="n">
        <f aca="false">SUM(K597:Q597)</f>
        <v>3</v>
      </c>
      <c r="S597" s="5"/>
      <c r="T597" s="5"/>
    </row>
    <row r="598" customFormat="false" ht="13.8" hidden="false" customHeight="false" outlineLevel="0" collapsed="false">
      <c r="A598" s="3" t="s">
        <v>621</v>
      </c>
      <c r="B598" s="3"/>
      <c r="C598" s="3" t="s">
        <v>34</v>
      </c>
      <c r="D598" s="3"/>
      <c r="E598" s="3"/>
      <c r="F598" s="3"/>
      <c r="G598" s="3" t="s">
        <v>34</v>
      </c>
      <c r="H598" s="3" t="s">
        <v>34</v>
      </c>
      <c r="I598" s="3"/>
      <c r="J598" s="3"/>
      <c r="K598" s="4" t="n">
        <f aca="false">COUNTIF($B598:$J598, "NORMAL")</f>
        <v>0</v>
      </c>
      <c r="L598" s="4" t="n">
        <f aca="false">COUNTIF($B598:$J598, "NON_SPECIFIC")</f>
        <v>0</v>
      </c>
      <c r="M598" s="4" t="n">
        <f aca="false">COUNTIF($B598:$J598, "EARLY")</f>
        <v>0</v>
      </c>
      <c r="N598" s="4" t="n">
        <f aca="false">COUNTIF($B598:$J598, "ACTIVE")</f>
        <v>3</v>
      </c>
      <c r="O598" s="4" t="n">
        <f aca="false">COUNTIF($B598:$J598, "LATE")</f>
        <v>0</v>
      </c>
      <c r="P598" s="4" t="n">
        <f aca="false">COUNTIF($B598:$J598, "UNGRADABLE_QUALITY")</f>
        <v>0</v>
      </c>
      <c r="Q598" s="4" t="n">
        <f aca="false">COUNTIF($B598:$J598, "UNGRADABLE_CONDITION")</f>
        <v>0</v>
      </c>
      <c r="R598" s="4" t="n">
        <f aca="false">SUM(K598:Q598)</f>
        <v>3</v>
      </c>
      <c r="S598" s="3"/>
      <c r="T598" s="3"/>
    </row>
    <row r="599" customFormat="false" ht="13.8" hidden="false" customHeight="false" outlineLevel="0" collapsed="false">
      <c r="A599" s="3" t="s">
        <v>622</v>
      </c>
      <c r="B599" s="3" t="s">
        <v>22</v>
      </c>
      <c r="C599" s="3" t="s">
        <v>22</v>
      </c>
      <c r="D599" s="3"/>
      <c r="E599" s="3" t="s">
        <v>34</v>
      </c>
      <c r="F599" s="3"/>
      <c r="G599" s="3"/>
      <c r="H599" s="3"/>
      <c r="I599" s="3"/>
      <c r="J599" s="3"/>
      <c r="K599" s="4" t="n">
        <f aca="false">COUNTIF($B599:$J599, "NORMAL")</f>
        <v>0</v>
      </c>
      <c r="L599" s="4" t="n">
        <f aca="false">COUNTIF($B599:$J599, "NON_SPECIFIC")</f>
        <v>0</v>
      </c>
      <c r="M599" s="4" t="n">
        <f aca="false">COUNTIF($B599:$J599, "EARLY")</f>
        <v>2</v>
      </c>
      <c r="N599" s="4" t="n">
        <f aca="false">COUNTIF($B599:$J599, "ACTIVE")</f>
        <v>1</v>
      </c>
      <c r="O599" s="4" t="n">
        <f aca="false">COUNTIF($B599:$J599, "LATE")</f>
        <v>0</v>
      </c>
      <c r="P599" s="4" t="n">
        <f aca="false">COUNTIF($B599:$J599, "UNGRADABLE_QUALITY")</f>
        <v>0</v>
      </c>
      <c r="Q599" s="4" t="n">
        <f aca="false">COUNTIF($B599:$J599, "UNGRADABLE_CONDITION")</f>
        <v>0</v>
      </c>
      <c r="R599" s="4" t="n">
        <f aca="false">SUM(K599:Q599)</f>
        <v>3</v>
      </c>
      <c r="S599" s="3"/>
      <c r="T599" s="3"/>
    </row>
    <row r="600" customFormat="false" ht="13.8" hidden="false" customHeight="false" outlineLevel="0" collapsed="false">
      <c r="A600" s="3" t="s">
        <v>623</v>
      </c>
      <c r="B600" s="3"/>
      <c r="C600" s="3"/>
      <c r="D600" s="3" t="s">
        <v>28</v>
      </c>
      <c r="E600" s="3"/>
      <c r="F600" s="3"/>
      <c r="G600" s="3" t="s">
        <v>34</v>
      </c>
      <c r="H600" s="3"/>
      <c r="I600" s="3"/>
      <c r="J600" s="3" t="s">
        <v>34</v>
      </c>
      <c r="K600" s="4" t="n">
        <f aca="false">COUNTIF($B600:$J600, "NORMAL")</f>
        <v>0</v>
      </c>
      <c r="L600" s="4" t="n">
        <f aca="false">COUNTIF($B600:$J600, "NON_SPECIFIC")</f>
        <v>0</v>
      </c>
      <c r="M600" s="4" t="n">
        <f aca="false">COUNTIF($B600:$J600, "EARLY")</f>
        <v>0</v>
      </c>
      <c r="N600" s="4" t="n">
        <f aca="false">COUNTIF($B600:$J600, "ACTIVE")</f>
        <v>2</v>
      </c>
      <c r="O600" s="4" t="n">
        <f aca="false">COUNTIF($B600:$J600, "LATE")</f>
        <v>1</v>
      </c>
      <c r="P600" s="4" t="n">
        <f aca="false">COUNTIF($B600:$J600, "UNGRADABLE_QUALITY")</f>
        <v>0</v>
      </c>
      <c r="Q600" s="4" t="n">
        <f aca="false">COUNTIF($B600:$J600, "UNGRADABLE_CONDITION")</f>
        <v>0</v>
      </c>
      <c r="R600" s="4" t="n">
        <f aca="false">SUM(K600:Q600)</f>
        <v>3</v>
      </c>
      <c r="S600" s="3"/>
      <c r="T600" s="5"/>
    </row>
    <row r="601" customFormat="false" ht="13.8" hidden="false" customHeight="false" outlineLevel="0" collapsed="false">
      <c r="A601" s="3" t="s">
        <v>624</v>
      </c>
      <c r="B601" s="3"/>
      <c r="C601" s="3" t="s">
        <v>20</v>
      </c>
      <c r="D601" s="3" t="s">
        <v>20</v>
      </c>
      <c r="E601" s="3"/>
      <c r="F601" s="3"/>
      <c r="G601" s="3" t="s">
        <v>20</v>
      </c>
      <c r="H601" s="3"/>
      <c r="I601" s="3"/>
      <c r="J601" s="3"/>
      <c r="K601" s="4" t="n">
        <f aca="false">COUNTIF($B601:$J601, "NORMAL")</f>
        <v>3</v>
      </c>
      <c r="L601" s="4" t="n">
        <f aca="false">COUNTIF($B601:$J601, "NON_SPECIFIC")</f>
        <v>0</v>
      </c>
      <c r="M601" s="4" t="n">
        <f aca="false">COUNTIF($B601:$J601, "EARLY")</f>
        <v>0</v>
      </c>
      <c r="N601" s="4" t="n">
        <f aca="false">COUNTIF($B601:$J601, "ACTIVE")</f>
        <v>0</v>
      </c>
      <c r="O601" s="4" t="n">
        <f aca="false">COUNTIF($B601:$J601, "LATE")</f>
        <v>0</v>
      </c>
      <c r="P601" s="4" t="n">
        <f aca="false">COUNTIF($B601:$J601, "UNGRADABLE_QUALITY")</f>
        <v>0</v>
      </c>
      <c r="Q601" s="4" t="n">
        <f aca="false">COUNTIF($B601:$J601, "UNGRADABLE_CONDITION")</f>
        <v>0</v>
      </c>
      <c r="R601" s="4" t="n">
        <f aca="false">SUM(K601:Q601)</f>
        <v>3</v>
      </c>
      <c r="S601" s="3"/>
      <c r="T601" s="3"/>
    </row>
    <row r="602" customFormat="false" ht="13.8" hidden="false" customHeight="false" outlineLevel="0" collapsed="false">
      <c r="A602" s="3" t="s">
        <v>625</v>
      </c>
      <c r="B602" s="3"/>
      <c r="C602" s="3"/>
      <c r="D602" s="3"/>
      <c r="E602" s="3" t="s">
        <v>20</v>
      </c>
      <c r="F602" s="3" t="s">
        <v>24</v>
      </c>
      <c r="G602" s="3" t="s">
        <v>20</v>
      </c>
      <c r="H602" s="3"/>
      <c r="I602" s="3"/>
      <c r="J602" s="3"/>
      <c r="K602" s="4" t="n">
        <f aca="false">COUNTIF($B602:$J602, "NORMAL")</f>
        <v>2</v>
      </c>
      <c r="L602" s="4" t="n">
        <f aca="false">COUNTIF($B602:$J602, "NON_SPECIFIC")</f>
        <v>0</v>
      </c>
      <c r="M602" s="4" t="n">
        <f aca="false">COUNTIF($B602:$J602, "EARLY")</f>
        <v>0</v>
      </c>
      <c r="N602" s="4" t="n">
        <f aca="false">COUNTIF($B602:$J602, "ACTIVE")</f>
        <v>0</v>
      </c>
      <c r="O602" s="4" t="n">
        <f aca="false">COUNTIF($B602:$J602, "LATE")</f>
        <v>0</v>
      </c>
      <c r="P602" s="4" t="n">
        <f aca="false">COUNTIF($B602:$J602, "UNGRADABLE_QUALITY")</f>
        <v>1</v>
      </c>
      <c r="Q602" s="4" t="n">
        <f aca="false">COUNTIF($B602:$J602, "UNGRADABLE_CONDITION")</f>
        <v>0</v>
      </c>
      <c r="R602" s="4" t="n">
        <f aca="false">SUM(K602:Q602)</f>
        <v>3</v>
      </c>
      <c r="S602" s="3"/>
      <c r="T602" s="3"/>
    </row>
    <row r="603" customFormat="false" ht="13.8" hidden="false" customHeight="false" outlineLevel="0" collapsed="false">
      <c r="A603" s="3" t="s">
        <v>626</v>
      </c>
      <c r="B603" s="3" t="s">
        <v>19</v>
      </c>
      <c r="C603" s="3"/>
      <c r="D603" s="3" t="s">
        <v>19</v>
      </c>
      <c r="E603" s="3"/>
      <c r="F603" s="3"/>
      <c r="G603" s="3" t="s">
        <v>20</v>
      </c>
      <c r="H603" s="3"/>
      <c r="I603" s="3"/>
      <c r="J603" s="3"/>
      <c r="K603" s="4" t="n">
        <f aca="false">COUNTIF($B603:$J603, "NORMAL")</f>
        <v>1</v>
      </c>
      <c r="L603" s="4" t="n">
        <f aca="false">COUNTIF($B603:$J603, "NON_SPECIFIC")</f>
        <v>2</v>
      </c>
      <c r="M603" s="4" t="n">
        <f aca="false">COUNTIF($B603:$J603, "EARLY")</f>
        <v>0</v>
      </c>
      <c r="N603" s="4" t="n">
        <f aca="false">COUNTIF($B603:$J603, "ACTIVE")</f>
        <v>0</v>
      </c>
      <c r="O603" s="4" t="n">
        <f aca="false">COUNTIF($B603:$J603, "LATE")</f>
        <v>0</v>
      </c>
      <c r="P603" s="4" t="n">
        <f aca="false">COUNTIF($B603:$J603, "UNGRADABLE_QUALITY")</f>
        <v>0</v>
      </c>
      <c r="Q603" s="4" t="n">
        <f aca="false">COUNTIF($B603:$J603, "UNGRADABLE_CONDITION")</f>
        <v>0</v>
      </c>
      <c r="R603" s="4" t="n">
        <f aca="false">SUM(K603:Q603)</f>
        <v>3</v>
      </c>
      <c r="S603" s="3"/>
      <c r="T603" s="3"/>
    </row>
    <row r="604" customFormat="false" ht="13.8" hidden="false" customHeight="false" outlineLevel="0" collapsed="false">
      <c r="A604" s="3" t="s">
        <v>627</v>
      </c>
      <c r="B604" s="3" t="s">
        <v>19</v>
      </c>
      <c r="C604" s="3" t="s">
        <v>20</v>
      </c>
      <c r="D604" s="3" t="s">
        <v>19</v>
      </c>
      <c r="E604" s="3"/>
      <c r="F604" s="3"/>
      <c r="G604" s="3"/>
      <c r="H604" s="3"/>
      <c r="I604" s="3"/>
      <c r="J604" s="3"/>
      <c r="K604" s="4" t="n">
        <f aca="false">COUNTIF($B604:$J604, "NORMAL")</f>
        <v>1</v>
      </c>
      <c r="L604" s="4" t="n">
        <f aca="false">COUNTIF($B604:$J604, "NON_SPECIFIC")</f>
        <v>2</v>
      </c>
      <c r="M604" s="4" t="n">
        <f aca="false">COUNTIF($B604:$J604, "EARLY")</f>
        <v>0</v>
      </c>
      <c r="N604" s="4" t="n">
        <f aca="false">COUNTIF($B604:$J604, "ACTIVE")</f>
        <v>0</v>
      </c>
      <c r="O604" s="4" t="n">
        <f aca="false">COUNTIF($B604:$J604, "LATE")</f>
        <v>0</v>
      </c>
      <c r="P604" s="4" t="n">
        <f aca="false">COUNTIF($B604:$J604, "UNGRADABLE_QUALITY")</f>
        <v>0</v>
      </c>
      <c r="Q604" s="4" t="n">
        <f aca="false">COUNTIF($B604:$J604, "UNGRADABLE_CONDITION")</f>
        <v>0</v>
      </c>
      <c r="R604" s="4" t="n">
        <f aca="false">SUM(K604:Q604)</f>
        <v>3</v>
      </c>
      <c r="S604" s="3"/>
      <c r="T604" s="3"/>
    </row>
    <row r="605" customFormat="false" ht="13.8" hidden="false" customHeight="false" outlineLevel="0" collapsed="false">
      <c r="A605" s="3" t="s">
        <v>628</v>
      </c>
      <c r="B605" s="3"/>
      <c r="C605" s="3"/>
      <c r="D605" s="3" t="s">
        <v>20</v>
      </c>
      <c r="E605" s="3"/>
      <c r="F605" s="3"/>
      <c r="G605" s="3"/>
      <c r="H605" s="3" t="s">
        <v>19</v>
      </c>
      <c r="I605" s="3"/>
      <c r="J605" s="3" t="s">
        <v>22</v>
      </c>
      <c r="K605" s="4" t="n">
        <f aca="false">COUNTIF($B605:$J605, "NORMAL")</f>
        <v>1</v>
      </c>
      <c r="L605" s="4" t="n">
        <f aca="false">COUNTIF($B605:$J605, "NON_SPECIFIC")</f>
        <v>1</v>
      </c>
      <c r="M605" s="4" t="n">
        <f aca="false">COUNTIF($B605:$J605, "EARLY")</f>
        <v>1</v>
      </c>
      <c r="N605" s="4" t="n">
        <f aca="false">COUNTIF($B605:$J605, "ACTIVE")</f>
        <v>0</v>
      </c>
      <c r="O605" s="4" t="n">
        <f aca="false">COUNTIF($B605:$J605, "LATE")</f>
        <v>0</v>
      </c>
      <c r="P605" s="4" t="n">
        <f aca="false">COUNTIF($B605:$J605, "UNGRADABLE_QUALITY")</f>
        <v>0</v>
      </c>
      <c r="Q605" s="4" t="n">
        <f aca="false">COUNTIF($B605:$J605, "UNGRADABLE_CONDITION")</f>
        <v>0</v>
      </c>
      <c r="R605" s="4" t="n">
        <f aca="false">SUM(K605:Q605)</f>
        <v>3</v>
      </c>
      <c r="S605" s="3"/>
      <c r="T605" s="5"/>
    </row>
    <row r="606" customFormat="false" ht="13.8" hidden="false" customHeight="false" outlineLevel="0" collapsed="false">
      <c r="A606" s="3" t="s">
        <v>629</v>
      </c>
      <c r="B606" s="3"/>
      <c r="C606" s="3" t="s">
        <v>19</v>
      </c>
      <c r="D606" s="3" t="s">
        <v>19</v>
      </c>
      <c r="E606" s="3"/>
      <c r="F606" s="3"/>
      <c r="G606" s="3" t="s">
        <v>20</v>
      </c>
      <c r="H606" s="3"/>
      <c r="I606" s="3"/>
      <c r="J606" s="3"/>
      <c r="K606" s="4" t="n">
        <f aca="false">COUNTIF($B606:$J606, "NORMAL")</f>
        <v>1</v>
      </c>
      <c r="L606" s="4" t="n">
        <f aca="false">COUNTIF($B606:$J606, "NON_SPECIFIC")</f>
        <v>2</v>
      </c>
      <c r="M606" s="4" t="n">
        <f aca="false">COUNTIF($B606:$J606, "EARLY")</f>
        <v>0</v>
      </c>
      <c r="N606" s="4" t="n">
        <f aca="false">COUNTIF($B606:$J606, "ACTIVE")</f>
        <v>0</v>
      </c>
      <c r="O606" s="4" t="n">
        <f aca="false">COUNTIF($B606:$J606, "LATE")</f>
        <v>0</v>
      </c>
      <c r="P606" s="4" t="n">
        <f aca="false">COUNTIF($B606:$J606, "UNGRADABLE_QUALITY")</f>
        <v>0</v>
      </c>
      <c r="Q606" s="4" t="n">
        <f aca="false">COUNTIF($B606:$J606, "UNGRADABLE_CONDITION")</f>
        <v>0</v>
      </c>
      <c r="R606" s="4" t="n">
        <f aca="false">SUM(K606:Q606)</f>
        <v>3</v>
      </c>
      <c r="S606" s="3"/>
      <c r="T606" s="3"/>
    </row>
    <row r="607" customFormat="false" ht="13.8" hidden="false" customHeight="false" outlineLevel="0" collapsed="false">
      <c r="A607" s="3" t="s">
        <v>630</v>
      </c>
      <c r="B607" s="3"/>
      <c r="C607" s="3" t="s">
        <v>19</v>
      </c>
      <c r="D607" s="3"/>
      <c r="E607" s="3"/>
      <c r="F607" s="3"/>
      <c r="G607" s="3"/>
      <c r="H607" s="3" t="s">
        <v>68</v>
      </c>
      <c r="I607" s="3" t="s">
        <v>19</v>
      </c>
      <c r="J607" s="3"/>
      <c r="K607" s="4" t="n">
        <f aca="false">COUNTIF($B607:$J607, "NORMAL")</f>
        <v>0</v>
      </c>
      <c r="L607" s="4" t="n">
        <f aca="false">COUNTIF($B607:$J607, "NON_SPECIFIC")</f>
        <v>2</v>
      </c>
      <c r="M607" s="4" t="n">
        <f aca="false">COUNTIF($B607:$J607, "EARLY")</f>
        <v>0</v>
      </c>
      <c r="N607" s="4" t="n">
        <f aca="false">COUNTIF($B607:$J607, "ACTIVE")</f>
        <v>0</v>
      </c>
      <c r="O607" s="4" t="n">
        <f aca="false">COUNTIF($B607:$J607, "LATE")</f>
        <v>0</v>
      </c>
      <c r="P607" s="4" t="n">
        <f aca="false">COUNTIF($B607:$J607, "UNGRADABLE_QUALITY")</f>
        <v>0</v>
      </c>
      <c r="Q607" s="4" t="n">
        <f aca="false">COUNTIF($B607:$J607, "UNGRADABLE_CONDITION")</f>
        <v>1</v>
      </c>
      <c r="R607" s="4" t="n">
        <f aca="false">SUM(K607:Q607)</f>
        <v>3</v>
      </c>
      <c r="S607" s="5"/>
      <c r="T607" s="3"/>
    </row>
    <row r="608" customFormat="false" ht="13.8" hidden="false" customHeight="false" outlineLevel="0" collapsed="false">
      <c r="A608" s="3" t="s">
        <v>631</v>
      </c>
      <c r="B608" s="3"/>
      <c r="C608" s="3" t="s">
        <v>20</v>
      </c>
      <c r="D608" s="3" t="s">
        <v>24</v>
      </c>
      <c r="E608" s="3" t="s">
        <v>28</v>
      </c>
      <c r="F608" s="3"/>
      <c r="G608" s="3"/>
      <c r="H608" s="3"/>
      <c r="I608" s="3"/>
      <c r="J608" s="3"/>
      <c r="K608" s="4" t="n">
        <f aca="false">COUNTIF($B608:$J608, "NORMAL")</f>
        <v>1</v>
      </c>
      <c r="L608" s="4" t="n">
        <f aca="false">COUNTIF($B608:$J608, "NON_SPECIFIC")</f>
        <v>0</v>
      </c>
      <c r="M608" s="4" t="n">
        <f aca="false">COUNTIF($B608:$J608, "EARLY")</f>
        <v>0</v>
      </c>
      <c r="N608" s="4" t="n">
        <f aca="false">COUNTIF($B608:$J608, "ACTIVE")</f>
        <v>0</v>
      </c>
      <c r="O608" s="4" t="n">
        <f aca="false">COUNTIF($B608:$J608, "LATE")</f>
        <v>1</v>
      </c>
      <c r="P608" s="4" t="n">
        <f aca="false">COUNTIF($B608:$J608, "UNGRADABLE_QUALITY")</f>
        <v>1</v>
      </c>
      <c r="Q608" s="4" t="n">
        <f aca="false">COUNTIF($B608:$J608, "UNGRADABLE_CONDITION")</f>
        <v>0</v>
      </c>
      <c r="R608" s="4" t="n">
        <f aca="false">SUM(K608:Q608)</f>
        <v>3</v>
      </c>
      <c r="S608" s="3"/>
      <c r="T608" s="3"/>
    </row>
    <row r="609" customFormat="false" ht="13.8" hidden="false" customHeight="false" outlineLevel="0" collapsed="false">
      <c r="A609" s="3" t="s">
        <v>632</v>
      </c>
      <c r="B609" s="3" t="s">
        <v>19</v>
      </c>
      <c r="C609" s="3" t="s">
        <v>19</v>
      </c>
      <c r="D609" s="3"/>
      <c r="E609" s="3"/>
      <c r="F609" s="3"/>
      <c r="G609" s="3"/>
      <c r="H609" s="3" t="s">
        <v>19</v>
      </c>
      <c r="I609" s="3"/>
      <c r="J609" s="3"/>
      <c r="K609" s="4" t="n">
        <f aca="false">COUNTIF($B609:$J609, "NORMAL")</f>
        <v>0</v>
      </c>
      <c r="L609" s="4" t="n">
        <f aca="false">COUNTIF($B609:$J609, "NON_SPECIFIC")</f>
        <v>3</v>
      </c>
      <c r="M609" s="4" t="n">
        <f aca="false">COUNTIF($B609:$J609, "EARLY")</f>
        <v>0</v>
      </c>
      <c r="N609" s="4" t="n">
        <f aca="false">COUNTIF($B609:$J609, "ACTIVE")</f>
        <v>0</v>
      </c>
      <c r="O609" s="4" t="n">
        <f aca="false">COUNTIF($B609:$J609, "LATE")</f>
        <v>0</v>
      </c>
      <c r="P609" s="4" t="n">
        <f aca="false">COUNTIF($B609:$J609, "UNGRADABLE_QUALITY")</f>
        <v>0</v>
      </c>
      <c r="Q609" s="4" t="n">
        <f aca="false">COUNTIF($B609:$J609, "UNGRADABLE_CONDITION")</f>
        <v>0</v>
      </c>
      <c r="R609" s="4" t="n">
        <f aca="false">SUM(K609:Q609)</f>
        <v>3</v>
      </c>
      <c r="S609" s="3"/>
      <c r="T609" s="3"/>
    </row>
    <row r="610" customFormat="false" ht="13.8" hidden="false" customHeight="false" outlineLevel="0" collapsed="false">
      <c r="A610" s="3" t="s">
        <v>633</v>
      </c>
      <c r="B610" s="3" t="s">
        <v>20</v>
      </c>
      <c r="C610" s="3"/>
      <c r="D610" s="3"/>
      <c r="E610" s="3"/>
      <c r="F610" s="3"/>
      <c r="G610" s="3"/>
      <c r="H610" s="3" t="s">
        <v>19</v>
      </c>
      <c r="I610" s="3" t="s">
        <v>19</v>
      </c>
      <c r="J610" s="3"/>
      <c r="K610" s="4" t="n">
        <f aca="false">COUNTIF($B610:$J610, "NORMAL")</f>
        <v>1</v>
      </c>
      <c r="L610" s="4" t="n">
        <f aca="false">COUNTIF($B610:$J610, "NON_SPECIFIC")</f>
        <v>2</v>
      </c>
      <c r="M610" s="4" t="n">
        <f aca="false">COUNTIF($B610:$J610, "EARLY")</f>
        <v>0</v>
      </c>
      <c r="N610" s="4" t="n">
        <f aca="false">COUNTIF($B610:$J610, "ACTIVE")</f>
        <v>0</v>
      </c>
      <c r="O610" s="4" t="n">
        <f aca="false">COUNTIF($B610:$J610, "LATE")</f>
        <v>0</v>
      </c>
      <c r="P610" s="4" t="n">
        <f aca="false">COUNTIF($B610:$J610, "UNGRADABLE_QUALITY")</f>
        <v>0</v>
      </c>
      <c r="Q610" s="4" t="n">
        <f aca="false">COUNTIF($B610:$J610, "UNGRADABLE_CONDITION")</f>
        <v>0</v>
      </c>
      <c r="R610" s="4" t="n">
        <f aca="false">SUM(K610:Q610)</f>
        <v>3</v>
      </c>
      <c r="S610" s="5"/>
      <c r="T610" s="3"/>
    </row>
    <row r="611" customFormat="false" ht="13.8" hidden="false" customHeight="false" outlineLevel="0" collapsed="false">
      <c r="A611" s="3" t="s">
        <v>634</v>
      </c>
      <c r="B611" s="3" t="s">
        <v>20</v>
      </c>
      <c r="C611" s="3"/>
      <c r="D611" s="3"/>
      <c r="E611" s="3"/>
      <c r="F611" s="3"/>
      <c r="G611" s="3"/>
      <c r="H611" s="3"/>
      <c r="I611" s="3" t="s">
        <v>20</v>
      </c>
      <c r="J611" s="3" t="s">
        <v>20</v>
      </c>
      <c r="K611" s="4" t="n">
        <f aca="false">COUNTIF($B611:$J611, "NORMAL")</f>
        <v>3</v>
      </c>
      <c r="L611" s="4" t="n">
        <f aca="false">COUNTIF($B611:$J611, "NON_SPECIFIC")</f>
        <v>0</v>
      </c>
      <c r="M611" s="4" t="n">
        <f aca="false">COUNTIF($B611:$J611, "EARLY")</f>
        <v>0</v>
      </c>
      <c r="N611" s="4" t="n">
        <f aca="false">COUNTIF($B611:$J611, "ACTIVE")</f>
        <v>0</v>
      </c>
      <c r="O611" s="4" t="n">
        <f aca="false">COUNTIF($B611:$J611, "LATE")</f>
        <v>0</v>
      </c>
      <c r="P611" s="4" t="n">
        <f aca="false">COUNTIF($B611:$J611, "UNGRADABLE_QUALITY")</f>
        <v>0</v>
      </c>
      <c r="Q611" s="4" t="n">
        <f aca="false">COUNTIF($B611:$J611, "UNGRADABLE_CONDITION")</f>
        <v>0</v>
      </c>
      <c r="R611" s="4" t="n">
        <f aca="false">SUM(K611:Q611)</f>
        <v>3</v>
      </c>
      <c r="S611" s="5"/>
      <c r="T611" s="5"/>
    </row>
    <row r="612" customFormat="false" ht="13.8" hidden="false" customHeight="false" outlineLevel="0" collapsed="false">
      <c r="A612" s="3" t="s">
        <v>635</v>
      </c>
      <c r="B612" s="3" t="s">
        <v>34</v>
      </c>
      <c r="C612" s="3"/>
      <c r="D612" s="3"/>
      <c r="E612" s="3" t="s">
        <v>34</v>
      </c>
      <c r="F612" s="3" t="s">
        <v>34</v>
      </c>
      <c r="G612" s="3"/>
      <c r="H612" s="3"/>
      <c r="I612" s="3"/>
      <c r="J612" s="3"/>
      <c r="K612" s="4" t="n">
        <f aca="false">COUNTIF($B612:$J612, "NORMAL")</f>
        <v>0</v>
      </c>
      <c r="L612" s="4" t="n">
        <f aca="false">COUNTIF($B612:$J612, "NON_SPECIFIC")</f>
        <v>0</v>
      </c>
      <c r="M612" s="4" t="n">
        <f aca="false">COUNTIF($B612:$J612, "EARLY")</f>
        <v>0</v>
      </c>
      <c r="N612" s="4" t="n">
        <f aca="false">COUNTIF($B612:$J612, "ACTIVE")</f>
        <v>3</v>
      </c>
      <c r="O612" s="4" t="n">
        <f aca="false">COUNTIF($B612:$J612, "LATE")</f>
        <v>0</v>
      </c>
      <c r="P612" s="4" t="n">
        <f aca="false">COUNTIF($B612:$J612, "UNGRADABLE_QUALITY")</f>
        <v>0</v>
      </c>
      <c r="Q612" s="4" t="n">
        <f aca="false">COUNTIF($B612:$J612, "UNGRADABLE_CONDITION")</f>
        <v>0</v>
      </c>
      <c r="R612" s="4" t="n">
        <f aca="false">SUM(K612:Q612)</f>
        <v>3</v>
      </c>
      <c r="S612" s="3"/>
      <c r="T612" s="3"/>
    </row>
    <row r="613" customFormat="false" ht="13.8" hidden="false" customHeight="false" outlineLevel="0" collapsed="false">
      <c r="A613" s="3" t="s">
        <v>636</v>
      </c>
      <c r="B613" s="3" t="s">
        <v>28</v>
      </c>
      <c r="C613" s="3"/>
      <c r="D613" s="3" t="s">
        <v>28</v>
      </c>
      <c r="E613" s="3"/>
      <c r="F613" s="3" t="s">
        <v>34</v>
      </c>
      <c r="G613" s="3"/>
      <c r="H613" s="3"/>
      <c r="I613" s="3"/>
      <c r="J613" s="3"/>
      <c r="K613" s="4" t="n">
        <f aca="false">COUNTIF($B613:$J613, "NORMAL")</f>
        <v>0</v>
      </c>
      <c r="L613" s="4" t="n">
        <f aca="false">COUNTIF($B613:$J613, "NON_SPECIFIC")</f>
        <v>0</v>
      </c>
      <c r="M613" s="4" t="n">
        <f aca="false">COUNTIF($B613:$J613, "EARLY")</f>
        <v>0</v>
      </c>
      <c r="N613" s="4" t="n">
        <f aca="false">COUNTIF($B613:$J613, "ACTIVE")</f>
        <v>1</v>
      </c>
      <c r="O613" s="4" t="n">
        <f aca="false">COUNTIF($B613:$J613, "LATE")</f>
        <v>2</v>
      </c>
      <c r="P613" s="4" t="n">
        <f aca="false">COUNTIF($B613:$J613, "UNGRADABLE_QUALITY")</f>
        <v>0</v>
      </c>
      <c r="Q613" s="4" t="n">
        <f aca="false">COUNTIF($B613:$J613, "UNGRADABLE_CONDITION")</f>
        <v>0</v>
      </c>
      <c r="R613" s="4" t="n">
        <f aca="false">SUM(K613:Q613)</f>
        <v>3</v>
      </c>
      <c r="S613" s="3"/>
      <c r="T613" s="3"/>
    </row>
    <row r="614" customFormat="false" ht="13.8" hidden="false" customHeight="false" outlineLevel="0" collapsed="false">
      <c r="A614" s="3" t="s">
        <v>637</v>
      </c>
      <c r="B614" s="3"/>
      <c r="C614" s="3"/>
      <c r="D614" s="3" t="s">
        <v>24</v>
      </c>
      <c r="E614" s="3" t="s">
        <v>20</v>
      </c>
      <c r="F614" s="3"/>
      <c r="G614" s="3" t="s">
        <v>20</v>
      </c>
      <c r="H614" s="3"/>
      <c r="I614" s="3"/>
      <c r="J614" s="3"/>
      <c r="K614" s="4" t="n">
        <f aca="false">COUNTIF($B614:$J614, "NORMAL")</f>
        <v>2</v>
      </c>
      <c r="L614" s="4" t="n">
        <f aca="false">COUNTIF($B614:$J614, "NON_SPECIFIC")</f>
        <v>0</v>
      </c>
      <c r="M614" s="4" t="n">
        <f aca="false">COUNTIF($B614:$J614, "EARLY")</f>
        <v>0</v>
      </c>
      <c r="N614" s="4" t="n">
        <f aca="false">COUNTIF($B614:$J614, "ACTIVE")</f>
        <v>0</v>
      </c>
      <c r="O614" s="4" t="n">
        <f aca="false">COUNTIF($B614:$J614, "LATE")</f>
        <v>0</v>
      </c>
      <c r="P614" s="4" t="n">
        <f aca="false">COUNTIF($B614:$J614, "UNGRADABLE_QUALITY")</f>
        <v>1</v>
      </c>
      <c r="Q614" s="4" t="n">
        <f aca="false">COUNTIF($B614:$J614, "UNGRADABLE_CONDITION")</f>
        <v>0</v>
      </c>
      <c r="R614" s="4" t="n">
        <f aca="false">SUM(K614:Q614)</f>
        <v>3</v>
      </c>
      <c r="S614" s="3"/>
      <c r="T614" s="3"/>
    </row>
    <row r="615" customFormat="false" ht="13.8" hidden="false" customHeight="false" outlineLevel="0" collapsed="false">
      <c r="A615" s="3" t="s">
        <v>638</v>
      </c>
      <c r="B615" s="3"/>
      <c r="C615" s="3" t="s">
        <v>19</v>
      </c>
      <c r="D615" s="3" t="s">
        <v>19</v>
      </c>
      <c r="E615" s="3" t="s">
        <v>20</v>
      </c>
      <c r="F615" s="3"/>
      <c r="G615" s="3"/>
      <c r="H615" s="3"/>
      <c r="I615" s="3"/>
      <c r="J615" s="3"/>
      <c r="K615" s="4" t="n">
        <f aca="false">COUNTIF($B615:$J615, "NORMAL")</f>
        <v>1</v>
      </c>
      <c r="L615" s="4" t="n">
        <f aca="false">COUNTIF($B615:$J615, "NON_SPECIFIC")</f>
        <v>2</v>
      </c>
      <c r="M615" s="4" t="n">
        <f aca="false">COUNTIF($B615:$J615, "EARLY")</f>
        <v>0</v>
      </c>
      <c r="N615" s="4" t="n">
        <f aca="false">COUNTIF($B615:$J615, "ACTIVE")</f>
        <v>0</v>
      </c>
      <c r="O615" s="4" t="n">
        <f aca="false">COUNTIF($B615:$J615, "LATE")</f>
        <v>0</v>
      </c>
      <c r="P615" s="4" t="n">
        <f aca="false">COUNTIF($B615:$J615, "UNGRADABLE_QUALITY")</f>
        <v>0</v>
      </c>
      <c r="Q615" s="4" t="n">
        <f aca="false">COUNTIF($B615:$J615, "UNGRADABLE_CONDITION")</f>
        <v>0</v>
      </c>
      <c r="R615" s="4" t="n">
        <f aca="false">SUM(K615:Q615)</f>
        <v>3</v>
      </c>
      <c r="S615" s="3"/>
      <c r="T615" s="3"/>
    </row>
    <row r="616" customFormat="false" ht="13.8" hidden="false" customHeight="false" outlineLevel="0" collapsed="false">
      <c r="A616" s="3" t="s">
        <v>639</v>
      </c>
      <c r="B616" s="3"/>
      <c r="C616" s="3"/>
      <c r="D616" s="3"/>
      <c r="E616" s="3" t="s">
        <v>20</v>
      </c>
      <c r="F616" s="3"/>
      <c r="G616" s="3" t="s">
        <v>20</v>
      </c>
      <c r="H616" s="3"/>
      <c r="I616" s="3" t="s">
        <v>19</v>
      </c>
      <c r="J616" s="3"/>
      <c r="K616" s="4" t="n">
        <f aca="false">COUNTIF($B616:$J616, "NORMAL")</f>
        <v>2</v>
      </c>
      <c r="L616" s="4" t="n">
        <f aca="false">COUNTIF($B616:$J616, "NON_SPECIFIC")</f>
        <v>1</v>
      </c>
      <c r="M616" s="4" t="n">
        <f aca="false">COUNTIF($B616:$J616, "EARLY")</f>
        <v>0</v>
      </c>
      <c r="N616" s="4" t="n">
        <f aca="false">COUNTIF($B616:$J616, "ACTIVE")</f>
        <v>0</v>
      </c>
      <c r="O616" s="4" t="n">
        <f aca="false">COUNTIF($B616:$J616, "LATE")</f>
        <v>0</v>
      </c>
      <c r="P616" s="4" t="n">
        <f aca="false">COUNTIF($B616:$J616, "UNGRADABLE_QUALITY")</f>
        <v>0</v>
      </c>
      <c r="Q616" s="4" t="n">
        <f aca="false">COUNTIF($B616:$J616, "UNGRADABLE_CONDITION")</f>
        <v>0</v>
      </c>
      <c r="R616" s="4" t="n">
        <f aca="false">SUM(K616:Q616)</f>
        <v>3</v>
      </c>
      <c r="S616" s="5"/>
      <c r="T616" s="3"/>
    </row>
    <row r="617" customFormat="false" ht="13.8" hidden="false" customHeight="false" outlineLevel="0" collapsed="false">
      <c r="A617" s="3" t="s">
        <v>640</v>
      </c>
      <c r="B617" s="3"/>
      <c r="C617" s="3"/>
      <c r="D617" s="3"/>
      <c r="E617" s="3" t="s">
        <v>20</v>
      </c>
      <c r="F617" s="3" t="s">
        <v>20</v>
      </c>
      <c r="G617" s="3" t="s">
        <v>20</v>
      </c>
      <c r="H617" s="3"/>
      <c r="I617" s="3"/>
      <c r="J617" s="3"/>
      <c r="K617" s="4" t="n">
        <f aca="false">COUNTIF($B617:$J617, "NORMAL")</f>
        <v>3</v>
      </c>
      <c r="L617" s="4" t="n">
        <f aca="false">COUNTIF($B617:$J617, "NON_SPECIFIC")</f>
        <v>0</v>
      </c>
      <c r="M617" s="4" t="n">
        <f aca="false">COUNTIF($B617:$J617, "EARLY")</f>
        <v>0</v>
      </c>
      <c r="N617" s="4" t="n">
        <f aca="false">COUNTIF($B617:$J617, "ACTIVE")</f>
        <v>0</v>
      </c>
      <c r="O617" s="4" t="n">
        <f aca="false">COUNTIF($B617:$J617, "LATE")</f>
        <v>0</v>
      </c>
      <c r="P617" s="4" t="n">
        <f aca="false">COUNTIF($B617:$J617, "UNGRADABLE_QUALITY")</f>
        <v>0</v>
      </c>
      <c r="Q617" s="4" t="n">
        <f aca="false">COUNTIF($B617:$J617, "UNGRADABLE_CONDITION")</f>
        <v>0</v>
      </c>
      <c r="R617" s="4" t="n">
        <f aca="false">SUM(K617:Q617)</f>
        <v>3</v>
      </c>
      <c r="S617" s="3"/>
      <c r="T617" s="3"/>
    </row>
    <row r="618" customFormat="false" ht="13.8" hidden="false" customHeight="false" outlineLevel="0" collapsed="false">
      <c r="A618" s="3" t="s">
        <v>641</v>
      </c>
      <c r="B618" s="3"/>
      <c r="C618" s="3" t="s">
        <v>34</v>
      </c>
      <c r="D618" s="3" t="s">
        <v>28</v>
      </c>
      <c r="E618" s="3"/>
      <c r="F618" s="3"/>
      <c r="G618" s="3"/>
      <c r="H618" s="3"/>
      <c r="I618" s="3" t="s">
        <v>34</v>
      </c>
      <c r="J618" s="3"/>
      <c r="K618" s="4" t="n">
        <f aca="false">COUNTIF($B618:$J618, "NORMAL")</f>
        <v>0</v>
      </c>
      <c r="L618" s="4" t="n">
        <f aca="false">COUNTIF($B618:$J618, "NON_SPECIFIC")</f>
        <v>0</v>
      </c>
      <c r="M618" s="4" t="n">
        <f aca="false">COUNTIF($B618:$J618, "EARLY")</f>
        <v>0</v>
      </c>
      <c r="N618" s="4" t="n">
        <f aca="false">COUNTIF($B618:$J618, "ACTIVE")</f>
        <v>2</v>
      </c>
      <c r="O618" s="4" t="n">
        <f aca="false">COUNTIF($B618:$J618, "LATE")</f>
        <v>1</v>
      </c>
      <c r="P618" s="4" t="n">
        <f aca="false">COUNTIF($B618:$J618, "UNGRADABLE_QUALITY")</f>
        <v>0</v>
      </c>
      <c r="Q618" s="4" t="n">
        <f aca="false">COUNTIF($B618:$J618, "UNGRADABLE_CONDITION")</f>
        <v>0</v>
      </c>
      <c r="R618" s="4" t="n">
        <f aca="false">SUM(K618:Q618)</f>
        <v>3</v>
      </c>
      <c r="S618" s="5"/>
      <c r="T618" s="3"/>
    </row>
    <row r="619" customFormat="false" ht="13.8" hidden="false" customHeight="false" outlineLevel="0" collapsed="false">
      <c r="A619" s="3" t="s">
        <v>642</v>
      </c>
      <c r="B619" s="3"/>
      <c r="C619" s="3" t="s">
        <v>20</v>
      </c>
      <c r="D619" s="3"/>
      <c r="E619" s="3"/>
      <c r="F619" s="3"/>
      <c r="G619" s="3" t="s">
        <v>20</v>
      </c>
      <c r="H619" s="3"/>
      <c r="I619" s="3"/>
      <c r="J619" s="3" t="s">
        <v>20</v>
      </c>
      <c r="K619" s="4" t="n">
        <f aca="false">COUNTIF($B619:$J619, "NORMAL")</f>
        <v>3</v>
      </c>
      <c r="L619" s="4" t="n">
        <f aca="false">COUNTIF($B619:$J619, "NON_SPECIFIC")</f>
        <v>0</v>
      </c>
      <c r="M619" s="4" t="n">
        <f aca="false">COUNTIF($B619:$J619, "EARLY")</f>
        <v>0</v>
      </c>
      <c r="N619" s="4" t="n">
        <f aca="false">COUNTIF($B619:$J619, "ACTIVE")</f>
        <v>0</v>
      </c>
      <c r="O619" s="4" t="n">
        <f aca="false">COUNTIF($B619:$J619, "LATE")</f>
        <v>0</v>
      </c>
      <c r="P619" s="4" t="n">
        <f aca="false">COUNTIF($B619:$J619, "UNGRADABLE_QUALITY")</f>
        <v>0</v>
      </c>
      <c r="Q619" s="4" t="n">
        <f aca="false">COUNTIF($B619:$J619, "UNGRADABLE_CONDITION")</f>
        <v>0</v>
      </c>
      <c r="R619" s="4" t="n">
        <f aca="false">SUM(K619:Q619)</f>
        <v>3</v>
      </c>
      <c r="S619" s="3"/>
      <c r="T619" s="5"/>
    </row>
    <row r="620" customFormat="false" ht="13.8" hidden="false" customHeight="false" outlineLevel="0" collapsed="false">
      <c r="A620" s="3" t="s">
        <v>643</v>
      </c>
      <c r="B620" s="3"/>
      <c r="C620" s="3" t="s">
        <v>34</v>
      </c>
      <c r="D620" s="3"/>
      <c r="E620" s="3"/>
      <c r="F620" s="3"/>
      <c r="G620" s="3"/>
      <c r="H620" s="3" t="s">
        <v>34</v>
      </c>
      <c r="I620" s="3" t="s">
        <v>34</v>
      </c>
      <c r="J620" s="3"/>
      <c r="K620" s="4" t="n">
        <f aca="false">COUNTIF($B620:$J620, "NORMAL")</f>
        <v>0</v>
      </c>
      <c r="L620" s="4" t="n">
        <f aca="false">COUNTIF($B620:$J620, "NON_SPECIFIC")</f>
        <v>0</v>
      </c>
      <c r="M620" s="4" t="n">
        <f aca="false">COUNTIF($B620:$J620, "EARLY")</f>
        <v>0</v>
      </c>
      <c r="N620" s="4" t="n">
        <f aca="false">COUNTIF($B620:$J620, "ACTIVE")</f>
        <v>3</v>
      </c>
      <c r="O620" s="4" t="n">
        <f aca="false">COUNTIF($B620:$J620, "LATE")</f>
        <v>0</v>
      </c>
      <c r="P620" s="4" t="n">
        <f aca="false">COUNTIF($B620:$J620, "UNGRADABLE_QUALITY")</f>
        <v>0</v>
      </c>
      <c r="Q620" s="4" t="n">
        <f aca="false">COUNTIF($B620:$J620, "UNGRADABLE_CONDITION")</f>
        <v>0</v>
      </c>
      <c r="R620" s="4" t="n">
        <f aca="false">SUM(K620:Q620)</f>
        <v>3</v>
      </c>
      <c r="S620" s="5"/>
      <c r="T620" s="3"/>
    </row>
    <row r="621" customFormat="false" ht="13.8" hidden="false" customHeight="false" outlineLevel="0" collapsed="false">
      <c r="A621" s="3" t="s">
        <v>644</v>
      </c>
      <c r="B621" s="3"/>
      <c r="C621" s="3"/>
      <c r="D621" s="3" t="s">
        <v>19</v>
      </c>
      <c r="E621" s="3"/>
      <c r="F621" s="3"/>
      <c r="G621" s="3" t="s">
        <v>20</v>
      </c>
      <c r="H621" s="3"/>
      <c r="I621" s="3"/>
      <c r="J621" s="3" t="s">
        <v>19</v>
      </c>
      <c r="K621" s="4" t="n">
        <f aca="false">COUNTIF($B621:$J621, "NORMAL")</f>
        <v>1</v>
      </c>
      <c r="L621" s="4" t="n">
        <f aca="false">COUNTIF($B621:$J621, "NON_SPECIFIC")</f>
        <v>2</v>
      </c>
      <c r="M621" s="4" t="n">
        <f aca="false">COUNTIF($B621:$J621, "EARLY")</f>
        <v>0</v>
      </c>
      <c r="N621" s="4" t="n">
        <f aca="false">COUNTIF($B621:$J621, "ACTIVE")</f>
        <v>0</v>
      </c>
      <c r="O621" s="4" t="n">
        <f aca="false">COUNTIF($B621:$J621, "LATE")</f>
        <v>0</v>
      </c>
      <c r="P621" s="4" t="n">
        <f aca="false">COUNTIF($B621:$J621, "UNGRADABLE_QUALITY")</f>
        <v>0</v>
      </c>
      <c r="Q621" s="4" t="n">
        <f aca="false">COUNTIF($B621:$J621, "UNGRADABLE_CONDITION")</f>
        <v>0</v>
      </c>
      <c r="R621" s="4" t="n">
        <f aca="false">SUM(K621:Q621)</f>
        <v>3</v>
      </c>
      <c r="S621" s="3"/>
      <c r="T621" s="5"/>
    </row>
    <row r="622" customFormat="false" ht="13.8" hidden="false" customHeight="false" outlineLevel="0" collapsed="false">
      <c r="A622" s="3" t="s">
        <v>645</v>
      </c>
      <c r="B622" s="3"/>
      <c r="C622" s="3"/>
      <c r="D622" s="3" t="s">
        <v>20</v>
      </c>
      <c r="E622" s="3"/>
      <c r="F622" s="3" t="s">
        <v>19</v>
      </c>
      <c r="G622" s="3" t="s">
        <v>20</v>
      </c>
      <c r="H622" s="3"/>
      <c r="I622" s="3"/>
      <c r="J622" s="3"/>
      <c r="K622" s="4" t="n">
        <f aca="false">COUNTIF($B622:$J622, "NORMAL")</f>
        <v>2</v>
      </c>
      <c r="L622" s="4" t="n">
        <f aca="false">COUNTIF($B622:$J622, "NON_SPECIFIC")</f>
        <v>1</v>
      </c>
      <c r="M622" s="4" t="n">
        <f aca="false">COUNTIF($B622:$J622, "EARLY")</f>
        <v>0</v>
      </c>
      <c r="N622" s="4" t="n">
        <f aca="false">COUNTIF($B622:$J622, "ACTIVE")</f>
        <v>0</v>
      </c>
      <c r="O622" s="4" t="n">
        <f aca="false">COUNTIF($B622:$J622, "LATE")</f>
        <v>0</v>
      </c>
      <c r="P622" s="4" t="n">
        <f aca="false">COUNTIF($B622:$J622, "UNGRADABLE_QUALITY")</f>
        <v>0</v>
      </c>
      <c r="Q622" s="4" t="n">
        <f aca="false">COUNTIF($B622:$J622, "UNGRADABLE_CONDITION")</f>
        <v>0</v>
      </c>
      <c r="R622" s="4" t="n">
        <f aca="false">SUM(K622:Q622)</f>
        <v>3</v>
      </c>
      <c r="S622" s="3"/>
      <c r="T622" s="3"/>
    </row>
    <row r="623" customFormat="false" ht="13.8" hidden="false" customHeight="false" outlineLevel="0" collapsed="false">
      <c r="A623" s="3" t="s">
        <v>646</v>
      </c>
      <c r="B623" s="3" t="s">
        <v>22</v>
      </c>
      <c r="C623" s="3"/>
      <c r="D623" s="3"/>
      <c r="E623" s="3" t="s">
        <v>34</v>
      </c>
      <c r="F623" s="3"/>
      <c r="G623" s="3" t="s">
        <v>22</v>
      </c>
      <c r="H623" s="3"/>
      <c r="I623" s="3"/>
      <c r="J623" s="3" t="s">
        <v>22</v>
      </c>
      <c r="K623" s="4" t="n">
        <f aca="false">COUNTIF($B623:$J623, "NORMAL")</f>
        <v>0</v>
      </c>
      <c r="L623" s="4" t="n">
        <f aca="false">COUNTIF($B623:$J623, "NON_SPECIFIC")</f>
        <v>0</v>
      </c>
      <c r="M623" s="4" t="n">
        <f aca="false">COUNTIF($B623:$J623, "EARLY")</f>
        <v>3</v>
      </c>
      <c r="N623" s="4" t="n">
        <f aca="false">COUNTIF($B623:$J623, "ACTIVE")</f>
        <v>1</v>
      </c>
      <c r="O623" s="4" t="n">
        <f aca="false">COUNTIF($B623:$J623, "LATE")</f>
        <v>0</v>
      </c>
      <c r="P623" s="4" t="n">
        <f aca="false">COUNTIF($B623:$J623, "UNGRADABLE_QUALITY")</f>
        <v>0</v>
      </c>
      <c r="Q623" s="4" t="n">
        <f aca="false">COUNTIF($B623:$J623, "UNGRADABLE_CONDITION")</f>
        <v>0</v>
      </c>
      <c r="R623" s="4" t="n">
        <f aca="false">SUM(K623:Q623)</f>
        <v>4</v>
      </c>
      <c r="S623" s="3"/>
      <c r="T623" s="5"/>
    </row>
    <row r="624" customFormat="false" ht="13.8" hidden="false" customHeight="false" outlineLevel="0" collapsed="false">
      <c r="A624" s="3" t="s">
        <v>647</v>
      </c>
      <c r="B624" s="3" t="s">
        <v>22</v>
      </c>
      <c r="C624" s="3"/>
      <c r="D624" s="3"/>
      <c r="E624" s="3"/>
      <c r="F624" s="3"/>
      <c r="G624" s="3" t="s">
        <v>22</v>
      </c>
      <c r="H624" s="3"/>
      <c r="I624" s="3" t="s">
        <v>19</v>
      </c>
      <c r="J624" s="3"/>
      <c r="K624" s="4" t="n">
        <f aca="false">COUNTIF($B624:$J624, "NORMAL")</f>
        <v>0</v>
      </c>
      <c r="L624" s="4" t="n">
        <f aca="false">COUNTIF($B624:$J624, "NON_SPECIFIC")</f>
        <v>1</v>
      </c>
      <c r="M624" s="4" t="n">
        <f aca="false">COUNTIF($B624:$J624, "EARLY")</f>
        <v>2</v>
      </c>
      <c r="N624" s="4" t="n">
        <f aca="false">COUNTIF($B624:$J624, "ACTIVE")</f>
        <v>0</v>
      </c>
      <c r="O624" s="4" t="n">
        <f aca="false">COUNTIF($B624:$J624, "LATE")</f>
        <v>0</v>
      </c>
      <c r="P624" s="4" t="n">
        <f aca="false">COUNTIF($B624:$J624, "UNGRADABLE_QUALITY")</f>
        <v>0</v>
      </c>
      <c r="Q624" s="4" t="n">
        <f aca="false">COUNTIF($B624:$J624, "UNGRADABLE_CONDITION")</f>
        <v>0</v>
      </c>
      <c r="R624" s="4" t="n">
        <f aca="false">SUM(K624:Q624)</f>
        <v>3</v>
      </c>
      <c r="S624" s="5"/>
      <c r="T624" s="3"/>
    </row>
    <row r="625" customFormat="false" ht="13.8" hidden="false" customHeight="false" outlineLevel="0" collapsed="false">
      <c r="A625" s="3" t="s">
        <v>648</v>
      </c>
      <c r="B625" s="3"/>
      <c r="C625" s="3" t="s">
        <v>19</v>
      </c>
      <c r="D625" s="3"/>
      <c r="E625" s="3"/>
      <c r="F625" s="3"/>
      <c r="G625" s="3" t="s">
        <v>20</v>
      </c>
      <c r="H625" s="3" t="s">
        <v>20</v>
      </c>
      <c r="I625" s="3"/>
      <c r="J625" s="3"/>
      <c r="K625" s="4" t="n">
        <f aca="false">COUNTIF($B625:$J625, "NORMAL")</f>
        <v>2</v>
      </c>
      <c r="L625" s="4" t="n">
        <f aca="false">COUNTIF($B625:$J625, "NON_SPECIFIC")</f>
        <v>1</v>
      </c>
      <c r="M625" s="4" t="n">
        <f aca="false">COUNTIF($B625:$J625, "EARLY")</f>
        <v>0</v>
      </c>
      <c r="N625" s="4" t="n">
        <f aca="false">COUNTIF($B625:$J625, "ACTIVE")</f>
        <v>0</v>
      </c>
      <c r="O625" s="4" t="n">
        <f aca="false">COUNTIF($B625:$J625, "LATE")</f>
        <v>0</v>
      </c>
      <c r="P625" s="4" t="n">
        <f aca="false">COUNTIF($B625:$J625, "UNGRADABLE_QUALITY")</f>
        <v>0</v>
      </c>
      <c r="Q625" s="4" t="n">
        <f aca="false">COUNTIF($B625:$J625, "UNGRADABLE_CONDITION")</f>
        <v>0</v>
      </c>
      <c r="R625" s="4" t="n">
        <f aca="false">SUM(K625:Q625)</f>
        <v>3</v>
      </c>
      <c r="S625" s="3"/>
      <c r="T625" s="3"/>
    </row>
    <row r="626" customFormat="false" ht="13.8" hidden="false" customHeight="false" outlineLevel="0" collapsed="false">
      <c r="A626" s="3" t="s">
        <v>649</v>
      </c>
      <c r="B626" s="3" t="s">
        <v>19</v>
      </c>
      <c r="C626" s="3"/>
      <c r="D626" s="3"/>
      <c r="E626" s="3" t="s">
        <v>20</v>
      </c>
      <c r="F626" s="3"/>
      <c r="G626" s="3"/>
      <c r="H626" s="3"/>
      <c r="I626" s="3" t="s">
        <v>20</v>
      </c>
      <c r="J626" s="3"/>
      <c r="K626" s="4" t="n">
        <f aca="false">COUNTIF($B626:$J626, "NORMAL")</f>
        <v>2</v>
      </c>
      <c r="L626" s="4" t="n">
        <f aca="false">COUNTIF($B626:$J626, "NON_SPECIFIC")</f>
        <v>1</v>
      </c>
      <c r="M626" s="4" t="n">
        <f aca="false">COUNTIF($B626:$J626, "EARLY")</f>
        <v>0</v>
      </c>
      <c r="N626" s="4" t="n">
        <f aca="false">COUNTIF($B626:$J626, "ACTIVE")</f>
        <v>0</v>
      </c>
      <c r="O626" s="4" t="n">
        <f aca="false">COUNTIF($B626:$J626, "LATE")</f>
        <v>0</v>
      </c>
      <c r="P626" s="4" t="n">
        <f aca="false">COUNTIF($B626:$J626, "UNGRADABLE_QUALITY")</f>
        <v>0</v>
      </c>
      <c r="Q626" s="4" t="n">
        <f aca="false">COUNTIF($B626:$J626, "UNGRADABLE_CONDITION")</f>
        <v>0</v>
      </c>
      <c r="R626" s="4" t="n">
        <f aca="false">SUM(K626:Q626)</f>
        <v>3</v>
      </c>
      <c r="S626" s="5"/>
      <c r="T626" s="3"/>
    </row>
    <row r="627" customFormat="false" ht="13.8" hidden="false" customHeight="false" outlineLevel="0" collapsed="false">
      <c r="A627" s="3" t="s">
        <v>650</v>
      </c>
      <c r="B627" s="3"/>
      <c r="C627" s="3"/>
      <c r="D627" s="3" t="s">
        <v>22</v>
      </c>
      <c r="E627" s="3"/>
      <c r="F627" s="3"/>
      <c r="G627" s="3"/>
      <c r="H627" s="3" t="s">
        <v>19</v>
      </c>
      <c r="I627" s="3"/>
      <c r="J627" s="3" t="s">
        <v>20</v>
      </c>
      <c r="K627" s="4" t="n">
        <f aca="false">COUNTIF($B627:$J627, "NORMAL")</f>
        <v>1</v>
      </c>
      <c r="L627" s="4" t="n">
        <f aca="false">COUNTIF($B627:$J627, "NON_SPECIFIC")</f>
        <v>1</v>
      </c>
      <c r="M627" s="4" t="n">
        <f aca="false">COUNTIF($B627:$J627, "EARLY")</f>
        <v>1</v>
      </c>
      <c r="N627" s="4" t="n">
        <f aca="false">COUNTIF($B627:$J627, "ACTIVE")</f>
        <v>0</v>
      </c>
      <c r="O627" s="4" t="n">
        <f aca="false">COUNTIF($B627:$J627, "LATE")</f>
        <v>0</v>
      </c>
      <c r="P627" s="4" t="n">
        <f aca="false">COUNTIF($B627:$J627, "UNGRADABLE_QUALITY")</f>
        <v>0</v>
      </c>
      <c r="Q627" s="4" t="n">
        <f aca="false">COUNTIF($B627:$J627, "UNGRADABLE_CONDITION")</f>
        <v>0</v>
      </c>
      <c r="R627" s="4" t="n">
        <f aca="false">SUM(K627:Q627)</f>
        <v>3</v>
      </c>
      <c r="S627" s="3"/>
      <c r="T627" s="5"/>
    </row>
    <row r="628" customFormat="false" ht="13.8" hidden="false" customHeight="false" outlineLevel="0" collapsed="false">
      <c r="A628" s="3" t="s">
        <v>651</v>
      </c>
      <c r="B628" s="3"/>
      <c r="C628" s="3" t="s">
        <v>22</v>
      </c>
      <c r="D628" s="3"/>
      <c r="E628" s="3"/>
      <c r="F628" s="3"/>
      <c r="G628" s="3" t="s">
        <v>22</v>
      </c>
      <c r="H628" s="3"/>
      <c r="I628" s="3" t="s">
        <v>19</v>
      </c>
      <c r="J628" s="3"/>
      <c r="K628" s="4" t="n">
        <f aca="false">COUNTIF($B628:$J628, "NORMAL")</f>
        <v>0</v>
      </c>
      <c r="L628" s="4" t="n">
        <f aca="false">COUNTIF($B628:$J628, "NON_SPECIFIC")</f>
        <v>1</v>
      </c>
      <c r="M628" s="4" t="n">
        <f aca="false">COUNTIF($B628:$J628, "EARLY")</f>
        <v>2</v>
      </c>
      <c r="N628" s="4" t="n">
        <f aca="false">COUNTIF($B628:$J628, "ACTIVE")</f>
        <v>0</v>
      </c>
      <c r="O628" s="4" t="n">
        <f aca="false">COUNTIF($B628:$J628, "LATE")</f>
        <v>0</v>
      </c>
      <c r="P628" s="4" t="n">
        <f aca="false">COUNTIF($B628:$J628, "UNGRADABLE_QUALITY")</f>
        <v>0</v>
      </c>
      <c r="Q628" s="4" t="n">
        <f aca="false">COUNTIF($B628:$J628, "UNGRADABLE_CONDITION")</f>
        <v>0</v>
      </c>
      <c r="R628" s="4" t="n">
        <f aca="false">SUM(K628:Q628)</f>
        <v>3</v>
      </c>
      <c r="S628" s="5"/>
      <c r="T628" s="3"/>
    </row>
    <row r="629" customFormat="false" ht="13.8" hidden="false" customHeight="false" outlineLevel="0" collapsed="false">
      <c r="A629" s="3" t="s">
        <v>652</v>
      </c>
      <c r="B629" s="3"/>
      <c r="C629" s="3"/>
      <c r="D629" s="3"/>
      <c r="E629" s="3" t="s">
        <v>34</v>
      </c>
      <c r="F629" s="3"/>
      <c r="G629" s="3" t="s">
        <v>34</v>
      </c>
      <c r="H629" s="3"/>
      <c r="I629" s="3" t="s">
        <v>34</v>
      </c>
      <c r="J629" s="3"/>
      <c r="K629" s="4" t="n">
        <f aca="false">COUNTIF($B629:$J629, "NORMAL")</f>
        <v>0</v>
      </c>
      <c r="L629" s="4" t="n">
        <f aca="false">COUNTIF($B629:$J629, "NON_SPECIFIC")</f>
        <v>0</v>
      </c>
      <c r="M629" s="4" t="n">
        <f aca="false">COUNTIF($B629:$J629, "EARLY")</f>
        <v>0</v>
      </c>
      <c r="N629" s="4" t="n">
        <f aca="false">COUNTIF($B629:$J629, "ACTIVE")</f>
        <v>3</v>
      </c>
      <c r="O629" s="4" t="n">
        <f aca="false">COUNTIF($B629:$J629, "LATE")</f>
        <v>0</v>
      </c>
      <c r="P629" s="4" t="n">
        <f aca="false">COUNTIF($B629:$J629, "UNGRADABLE_QUALITY")</f>
        <v>0</v>
      </c>
      <c r="Q629" s="4" t="n">
        <f aca="false">COUNTIF($B629:$J629, "UNGRADABLE_CONDITION")</f>
        <v>0</v>
      </c>
      <c r="R629" s="4" t="n">
        <f aca="false">SUM(K629:Q629)</f>
        <v>3</v>
      </c>
      <c r="S629" s="5"/>
      <c r="T629" s="3"/>
    </row>
    <row r="630" customFormat="false" ht="13.8" hidden="false" customHeight="false" outlineLevel="0" collapsed="false">
      <c r="A630" s="3" t="s">
        <v>653</v>
      </c>
      <c r="B630" s="3" t="s">
        <v>19</v>
      </c>
      <c r="C630" s="3" t="s">
        <v>19</v>
      </c>
      <c r="D630" s="3"/>
      <c r="E630" s="3"/>
      <c r="F630" s="3"/>
      <c r="G630" s="3"/>
      <c r="H630" s="3"/>
      <c r="I630" s="3"/>
      <c r="J630" s="3" t="s">
        <v>19</v>
      </c>
      <c r="K630" s="4" t="n">
        <f aca="false">COUNTIF($B630:$J630, "NORMAL")</f>
        <v>0</v>
      </c>
      <c r="L630" s="4" t="n">
        <f aca="false">COUNTIF($B630:$J630, "NON_SPECIFIC")</f>
        <v>3</v>
      </c>
      <c r="M630" s="4" t="n">
        <f aca="false">COUNTIF($B630:$J630, "EARLY")</f>
        <v>0</v>
      </c>
      <c r="N630" s="4" t="n">
        <f aca="false">COUNTIF($B630:$J630, "ACTIVE")</f>
        <v>0</v>
      </c>
      <c r="O630" s="4" t="n">
        <f aca="false">COUNTIF($B630:$J630, "LATE")</f>
        <v>0</v>
      </c>
      <c r="P630" s="4" t="n">
        <f aca="false">COUNTIF($B630:$J630, "UNGRADABLE_QUALITY")</f>
        <v>0</v>
      </c>
      <c r="Q630" s="4" t="n">
        <f aca="false">COUNTIF($B630:$J630, "UNGRADABLE_CONDITION")</f>
        <v>0</v>
      </c>
      <c r="R630" s="4" t="n">
        <f aca="false">SUM(K630:Q630)</f>
        <v>3</v>
      </c>
      <c r="S630" s="3"/>
      <c r="T630" s="5"/>
    </row>
    <row r="631" customFormat="false" ht="13.8" hidden="false" customHeight="false" outlineLevel="0" collapsed="false">
      <c r="A631" s="3" t="s">
        <v>654</v>
      </c>
      <c r="B631" s="3"/>
      <c r="C631" s="3"/>
      <c r="D631" s="3" t="s">
        <v>19</v>
      </c>
      <c r="E631" s="3"/>
      <c r="F631" s="3"/>
      <c r="G631" s="3"/>
      <c r="H631" s="3" t="s">
        <v>19</v>
      </c>
      <c r="I631" s="3"/>
      <c r="J631" s="3" t="s">
        <v>19</v>
      </c>
      <c r="K631" s="4" t="n">
        <f aca="false">COUNTIF($B631:$J631, "NORMAL")</f>
        <v>0</v>
      </c>
      <c r="L631" s="4" t="n">
        <f aca="false">COUNTIF($B631:$J631, "NON_SPECIFIC")</f>
        <v>3</v>
      </c>
      <c r="M631" s="4" t="n">
        <f aca="false">COUNTIF($B631:$J631, "EARLY")</f>
        <v>0</v>
      </c>
      <c r="N631" s="4" t="n">
        <f aca="false">COUNTIF($B631:$J631, "ACTIVE")</f>
        <v>0</v>
      </c>
      <c r="O631" s="4" t="n">
        <f aca="false">COUNTIF($B631:$J631, "LATE")</f>
        <v>0</v>
      </c>
      <c r="P631" s="4" t="n">
        <f aca="false">COUNTIF($B631:$J631, "UNGRADABLE_QUALITY")</f>
        <v>0</v>
      </c>
      <c r="Q631" s="4" t="n">
        <f aca="false">COUNTIF($B631:$J631, "UNGRADABLE_CONDITION")</f>
        <v>0</v>
      </c>
      <c r="R631" s="4" t="n">
        <f aca="false">SUM(K631:Q631)</f>
        <v>3</v>
      </c>
      <c r="S631" s="3"/>
      <c r="T631" s="5"/>
    </row>
    <row r="632" customFormat="false" ht="13.8" hidden="false" customHeight="false" outlineLevel="0" collapsed="false">
      <c r="A632" s="3" t="s">
        <v>655</v>
      </c>
      <c r="B632" s="3" t="s">
        <v>19</v>
      </c>
      <c r="C632" s="3"/>
      <c r="D632" s="3" t="s">
        <v>19</v>
      </c>
      <c r="E632" s="3"/>
      <c r="F632" s="3"/>
      <c r="G632" s="3"/>
      <c r="H632" s="3"/>
      <c r="I632" s="3" t="s">
        <v>19</v>
      </c>
      <c r="J632" s="3"/>
      <c r="K632" s="4" t="n">
        <f aca="false">COUNTIF($B632:$J632, "NORMAL")</f>
        <v>0</v>
      </c>
      <c r="L632" s="4" t="n">
        <f aca="false">COUNTIF($B632:$J632, "NON_SPECIFIC")</f>
        <v>3</v>
      </c>
      <c r="M632" s="4" t="n">
        <f aca="false">COUNTIF($B632:$J632, "EARLY")</f>
        <v>0</v>
      </c>
      <c r="N632" s="4" t="n">
        <f aca="false">COUNTIF($B632:$J632, "ACTIVE")</f>
        <v>0</v>
      </c>
      <c r="O632" s="4" t="n">
        <f aca="false">COUNTIF($B632:$J632, "LATE")</f>
        <v>0</v>
      </c>
      <c r="P632" s="4" t="n">
        <f aca="false">COUNTIF($B632:$J632, "UNGRADABLE_QUALITY")</f>
        <v>0</v>
      </c>
      <c r="Q632" s="4" t="n">
        <f aca="false">COUNTIF($B632:$J632, "UNGRADABLE_CONDITION")</f>
        <v>0</v>
      </c>
      <c r="R632" s="4" t="n">
        <f aca="false">SUM(K632:Q632)</f>
        <v>3</v>
      </c>
      <c r="S632" s="5"/>
      <c r="T632" s="3"/>
    </row>
    <row r="633" customFormat="false" ht="13.8" hidden="false" customHeight="false" outlineLevel="0" collapsed="false">
      <c r="A633" s="3" t="s">
        <v>656</v>
      </c>
      <c r="B633" s="3"/>
      <c r="C633" s="3" t="s">
        <v>22</v>
      </c>
      <c r="D633" s="3" t="s">
        <v>19</v>
      </c>
      <c r="E633" s="3"/>
      <c r="F633" s="3"/>
      <c r="G633" s="3"/>
      <c r="H633" s="3"/>
      <c r="I633" s="3"/>
      <c r="J633" s="3" t="s">
        <v>22</v>
      </c>
      <c r="K633" s="4" t="n">
        <f aca="false">COUNTIF($B633:$J633, "NORMAL")</f>
        <v>0</v>
      </c>
      <c r="L633" s="4" t="n">
        <f aca="false">COUNTIF($B633:$J633, "NON_SPECIFIC")</f>
        <v>1</v>
      </c>
      <c r="M633" s="4" t="n">
        <f aca="false">COUNTIF($B633:$J633, "EARLY")</f>
        <v>2</v>
      </c>
      <c r="N633" s="4" t="n">
        <f aca="false">COUNTIF($B633:$J633, "ACTIVE")</f>
        <v>0</v>
      </c>
      <c r="O633" s="4" t="n">
        <f aca="false">COUNTIF($B633:$J633, "LATE")</f>
        <v>0</v>
      </c>
      <c r="P633" s="4" t="n">
        <f aca="false">COUNTIF($B633:$J633, "UNGRADABLE_QUALITY")</f>
        <v>0</v>
      </c>
      <c r="Q633" s="4" t="n">
        <f aca="false">COUNTIF($B633:$J633, "UNGRADABLE_CONDITION")</f>
        <v>0</v>
      </c>
      <c r="R633" s="4" t="n">
        <f aca="false">SUM(K633:Q633)</f>
        <v>3</v>
      </c>
      <c r="S633" s="3"/>
      <c r="T633" s="5"/>
    </row>
    <row r="634" customFormat="false" ht="13.8" hidden="false" customHeight="false" outlineLevel="0" collapsed="false">
      <c r="A634" s="3" t="s">
        <v>657</v>
      </c>
      <c r="B634" s="3" t="s">
        <v>19</v>
      </c>
      <c r="C634" s="3"/>
      <c r="D634" s="3"/>
      <c r="E634" s="3"/>
      <c r="F634" s="3"/>
      <c r="G634" s="3"/>
      <c r="H634" s="3" t="s">
        <v>19</v>
      </c>
      <c r="I634" s="3"/>
      <c r="J634" s="3" t="s">
        <v>20</v>
      </c>
      <c r="K634" s="4" t="n">
        <f aca="false">COUNTIF($B634:$J634, "NORMAL")</f>
        <v>1</v>
      </c>
      <c r="L634" s="4" t="n">
        <f aca="false">COUNTIF($B634:$J634, "NON_SPECIFIC")</f>
        <v>2</v>
      </c>
      <c r="M634" s="4" t="n">
        <f aca="false">COUNTIF($B634:$J634, "EARLY")</f>
        <v>0</v>
      </c>
      <c r="N634" s="4" t="n">
        <f aca="false">COUNTIF($B634:$J634, "ACTIVE")</f>
        <v>0</v>
      </c>
      <c r="O634" s="4" t="n">
        <f aca="false">COUNTIF($B634:$J634, "LATE")</f>
        <v>0</v>
      </c>
      <c r="P634" s="4" t="n">
        <f aca="false">COUNTIF($B634:$J634, "UNGRADABLE_QUALITY")</f>
        <v>0</v>
      </c>
      <c r="Q634" s="4" t="n">
        <f aca="false">COUNTIF($B634:$J634, "UNGRADABLE_CONDITION")</f>
        <v>0</v>
      </c>
      <c r="R634" s="4" t="n">
        <f aca="false">SUM(K634:Q634)</f>
        <v>3</v>
      </c>
      <c r="S634" s="3"/>
      <c r="T634" s="5"/>
    </row>
    <row r="635" customFormat="false" ht="13.8" hidden="false" customHeight="false" outlineLevel="0" collapsed="false">
      <c r="A635" s="3" t="s">
        <v>658</v>
      </c>
      <c r="B635" s="3" t="s">
        <v>34</v>
      </c>
      <c r="C635" s="3" t="s">
        <v>34</v>
      </c>
      <c r="D635" s="3"/>
      <c r="E635" s="3" t="s">
        <v>34</v>
      </c>
      <c r="F635" s="3"/>
      <c r="G635" s="3"/>
      <c r="H635" s="3"/>
      <c r="I635" s="3"/>
      <c r="J635" s="3" t="s">
        <v>34</v>
      </c>
      <c r="K635" s="4" t="n">
        <f aca="false">COUNTIF($B635:$J635, "NORMAL")</f>
        <v>0</v>
      </c>
      <c r="L635" s="4" t="n">
        <f aca="false">COUNTIF($B635:$J635, "NON_SPECIFIC")</f>
        <v>0</v>
      </c>
      <c r="M635" s="4" t="n">
        <f aca="false">COUNTIF($B635:$J635, "EARLY")</f>
        <v>0</v>
      </c>
      <c r="N635" s="4" t="n">
        <f aca="false">COUNTIF($B635:$J635, "ACTIVE")</f>
        <v>4</v>
      </c>
      <c r="O635" s="4" t="n">
        <f aca="false">COUNTIF($B635:$J635, "LATE")</f>
        <v>0</v>
      </c>
      <c r="P635" s="4" t="n">
        <f aca="false">COUNTIF($B635:$J635, "UNGRADABLE_QUALITY")</f>
        <v>0</v>
      </c>
      <c r="Q635" s="4" t="n">
        <f aca="false">COUNTIF($B635:$J635, "UNGRADABLE_CONDITION")</f>
        <v>0</v>
      </c>
      <c r="R635" s="4" t="n">
        <f aca="false">SUM(K635:Q635)</f>
        <v>4</v>
      </c>
      <c r="S635" s="3"/>
      <c r="T635" s="5"/>
    </row>
    <row r="636" customFormat="false" ht="13.8" hidden="false" customHeight="false" outlineLevel="0" collapsed="false">
      <c r="A636" s="3" t="s">
        <v>659</v>
      </c>
      <c r="B636" s="3"/>
      <c r="C636" s="3"/>
      <c r="D636" s="3"/>
      <c r="E636" s="3" t="s">
        <v>19</v>
      </c>
      <c r="F636" s="3"/>
      <c r="G636" s="3" t="s">
        <v>22</v>
      </c>
      <c r="H636" s="3" t="s">
        <v>19</v>
      </c>
      <c r="I636" s="3"/>
      <c r="J636" s="3"/>
      <c r="K636" s="4" t="n">
        <f aca="false">COUNTIF($B636:$J636, "NORMAL")</f>
        <v>0</v>
      </c>
      <c r="L636" s="4" t="n">
        <f aca="false">COUNTIF($B636:$J636, "NON_SPECIFIC")</f>
        <v>2</v>
      </c>
      <c r="M636" s="4" t="n">
        <f aca="false">COUNTIF($B636:$J636, "EARLY")</f>
        <v>1</v>
      </c>
      <c r="N636" s="4" t="n">
        <f aca="false">COUNTIF($B636:$J636, "ACTIVE")</f>
        <v>0</v>
      </c>
      <c r="O636" s="4" t="n">
        <f aca="false">COUNTIF($B636:$J636, "LATE")</f>
        <v>0</v>
      </c>
      <c r="P636" s="4" t="n">
        <f aca="false">COUNTIF($B636:$J636, "UNGRADABLE_QUALITY")</f>
        <v>0</v>
      </c>
      <c r="Q636" s="4" t="n">
        <f aca="false">COUNTIF($B636:$J636, "UNGRADABLE_CONDITION")</f>
        <v>0</v>
      </c>
      <c r="R636" s="4" t="n">
        <f aca="false">SUM(K636:Q636)</f>
        <v>3</v>
      </c>
      <c r="S636" s="3"/>
      <c r="T636" s="3"/>
    </row>
    <row r="637" customFormat="false" ht="13.8" hidden="false" customHeight="false" outlineLevel="0" collapsed="false">
      <c r="A637" s="3" t="s">
        <v>660</v>
      </c>
      <c r="B637" s="3"/>
      <c r="C637" s="3"/>
      <c r="D637" s="3"/>
      <c r="E637" s="3"/>
      <c r="F637" s="3" t="s">
        <v>28</v>
      </c>
      <c r="G637" s="3" t="s">
        <v>34</v>
      </c>
      <c r="H637" s="3"/>
      <c r="I637" s="3" t="s">
        <v>28</v>
      </c>
      <c r="J637" s="3"/>
      <c r="K637" s="4" t="n">
        <f aca="false">COUNTIF($B637:$J637, "NORMAL")</f>
        <v>0</v>
      </c>
      <c r="L637" s="4" t="n">
        <f aca="false">COUNTIF($B637:$J637, "NON_SPECIFIC")</f>
        <v>0</v>
      </c>
      <c r="M637" s="4" t="n">
        <f aca="false">COUNTIF($B637:$J637, "EARLY")</f>
        <v>0</v>
      </c>
      <c r="N637" s="4" t="n">
        <f aca="false">COUNTIF($B637:$J637, "ACTIVE")</f>
        <v>1</v>
      </c>
      <c r="O637" s="4" t="n">
        <f aca="false">COUNTIF($B637:$J637, "LATE")</f>
        <v>2</v>
      </c>
      <c r="P637" s="4" t="n">
        <f aca="false">COUNTIF($B637:$J637, "UNGRADABLE_QUALITY")</f>
        <v>0</v>
      </c>
      <c r="Q637" s="4" t="n">
        <f aca="false">COUNTIF($B637:$J637, "UNGRADABLE_CONDITION")</f>
        <v>0</v>
      </c>
      <c r="R637" s="4" t="n">
        <f aca="false">SUM(K637:Q637)</f>
        <v>3</v>
      </c>
      <c r="S637" s="5"/>
      <c r="T637" s="3"/>
    </row>
    <row r="638" customFormat="false" ht="13.8" hidden="false" customHeight="false" outlineLevel="0" collapsed="false">
      <c r="A638" s="3" t="s">
        <v>661</v>
      </c>
      <c r="B638" s="3"/>
      <c r="C638" s="3" t="s">
        <v>34</v>
      </c>
      <c r="D638" s="3"/>
      <c r="E638" s="3"/>
      <c r="F638" s="3"/>
      <c r="G638" s="3" t="s">
        <v>34</v>
      </c>
      <c r="H638" s="3"/>
      <c r="I638" s="3" t="s">
        <v>22</v>
      </c>
      <c r="J638" s="3"/>
      <c r="K638" s="4" t="n">
        <f aca="false">COUNTIF($B638:$J638, "NORMAL")</f>
        <v>0</v>
      </c>
      <c r="L638" s="4" t="n">
        <f aca="false">COUNTIF($B638:$J638, "NON_SPECIFIC")</f>
        <v>0</v>
      </c>
      <c r="M638" s="4" t="n">
        <f aca="false">COUNTIF($B638:$J638, "EARLY")</f>
        <v>1</v>
      </c>
      <c r="N638" s="4" t="n">
        <f aca="false">COUNTIF($B638:$J638, "ACTIVE")</f>
        <v>2</v>
      </c>
      <c r="O638" s="4" t="n">
        <f aca="false">COUNTIF($B638:$J638, "LATE")</f>
        <v>0</v>
      </c>
      <c r="P638" s="4" t="n">
        <f aca="false">COUNTIF($B638:$J638, "UNGRADABLE_QUALITY")</f>
        <v>0</v>
      </c>
      <c r="Q638" s="4" t="n">
        <f aca="false">COUNTIF($B638:$J638, "UNGRADABLE_CONDITION")</f>
        <v>0</v>
      </c>
      <c r="R638" s="4" t="n">
        <f aca="false">SUM(K638:Q638)</f>
        <v>3</v>
      </c>
      <c r="S638" s="5"/>
      <c r="T638" s="3"/>
    </row>
    <row r="639" customFormat="false" ht="13.8" hidden="false" customHeight="false" outlineLevel="0" collapsed="false">
      <c r="A639" s="3" t="s">
        <v>662</v>
      </c>
      <c r="B639" s="3" t="s">
        <v>19</v>
      </c>
      <c r="C639" s="3"/>
      <c r="D639" s="3"/>
      <c r="E639" s="3" t="s">
        <v>22</v>
      </c>
      <c r="F639" s="3" t="s">
        <v>22</v>
      </c>
      <c r="G639" s="3"/>
      <c r="H639" s="3"/>
      <c r="I639" s="3"/>
      <c r="J639" s="3" t="s">
        <v>22</v>
      </c>
      <c r="K639" s="4" t="n">
        <f aca="false">COUNTIF($B639:$J639, "NORMAL")</f>
        <v>0</v>
      </c>
      <c r="L639" s="4" t="n">
        <f aca="false">COUNTIF($B639:$J639, "NON_SPECIFIC")</f>
        <v>1</v>
      </c>
      <c r="M639" s="4" t="n">
        <f aca="false">COUNTIF($B639:$J639, "EARLY")</f>
        <v>3</v>
      </c>
      <c r="N639" s="4" t="n">
        <f aca="false">COUNTIF($B639:$J639, "ACTIVE")</f>
        <v>0</v>
      </c>
      <c r="O639" s="4" t="n">
        <f aca="false">COUNTIF($B639:$J639, "LATE")</f>
        <v>0</v>
      </c>
      <c r="P639" s="4" t="n">
        <f aca="false">COUNTIF($B639:$J639, "UNGRADABLE_QUALITY")</f>
        <v>0</v>
      </c>
      <c r="Q639" s="4" t="n">
        <f aca="false">COUNTIF($B639:$J639, "UNGRADABLE_CONDITION")</f>
        <v>0</v>
      </c>
      <c r="R639" s="4" t="n">
        <f aca="false">SUM(K639:Q639)</f>
        <v>4</v>
      </c>
      <c r="S639" s="3"/>
      <c r="T639" s="5"/>
    </row>
    <row r="640" customFormat="false" ht="13.8" hidden="false" customHeight="false" outlineLevel="0" collapsed="false">
      <c r="A640" s="3" t="s">
        <v>663</v>
      </c>
      <c r="B640" s="3" t="s">
        <v>20</v>
      </c>
      <c r="C640" s="3"/>
      <c r="D640" s="3"/>
      <c r="E640" s="3"/>
      <c r="F640" s="3"/>
      <c r="G640" s="3"/>
      <c r="H640" s="3" t="s">
        <v>20</v>
      </c>
      <c r="I640" s="3"/>
      <c r="J640" s="3" t="s">
        <v>19</v>
      </c>
      <c r="K640" s="4" t="n">
        <f aca="false">COUNTIF($B640:$J640, "NORMAL")</f>
        <v>2</v>
      </c>
      <c r="L640" s="4" t="n">
        <f aca="false">COUNTIF($B640:$J640, "NON_SPECIFIC")</f>
        <v>1</v>
      </c>
      <c r="M640" s="4" t="n">
        <f aca="false">COUNTIF($B640:$J640, "EARLY")</f>
        <v>0</v>
      </c>
      <c r="N640" s="4" t="n">
        <f aca="false">COUNTIF($B640:$J640, "ACTIVE")</f>
        <v>0</v>
      </c>
      <c r="O640" s="4" t="n">
        <f aca="false">COUNTIF($B640:$J640, "LATE")</f>
        <v>0</v>
      </c>
      <c r="P640" s="4" t="n">
        <f aca="false">COUNTIF($B640:$J640, "UNGRADABLE_QUALITY")</f>
        <v>0</v>
      </c>
      <c r="Q640" s="4" t="n">
        <f aca="false">COUNTIF($B640:$J640, "UNGRADABLE_CONDITION")</f>
        <v>0</v>
      </c>
      <c r="R640" s="4" t="n">
        <f aca="false">SUM(K640:Q640)</f>
        <v>3</v>
      </c>
      <c r="S640" s="3"/>
      <c r="T640" s="5"/>
    </row>
    <row r="641" customFormat="false" ht="13.8" hidden="false" customHeight="false" outlineLevel="0" collapsed="false">
      <c r="A641" s="3" t="s">
        <v>664</v>
      </c>
      <c r="B641" s="3"/>
      <c r="C641" s="3" t="s">
        <v>22</v>
      </c>
      <c r="D641" s="3"/>
      <c r="E641" s="3" t="s">
        <v>22</v>
      </c>
      <c r="F641" s="3"/>
      <c r="G641" s="3"/>
      <c r="H641" s="3"/>
      <c r="I641" s="3" t="s">
        <v>22</v>
      </c>
      <c r="J641" s="3"/>
      <c r="K641" s="4" t="n">
        <f aca="false">COUNTIF($B641:$J641, "NORMAL")</f>
        <v>0</v>
      </c>
      <c r="L641" s="4" t="n">
        <f aca="false">COUNTIF($B641:$J641, "NON_SPECIFIC")</f>
        <v>0</v>
      </c>
      <c r="M641" s="4" t="n">
        <f aca="false">COUNTIF($B641:$J641, "EARLY")</f>
        <v>3</v>
      </c>
      <c r="N641" s="4" t="n">
        <f aca="false">COUNTIF($B641:$J641, "ACTIVE")</f>
        <v>0</v>
      </c>
      <c r="O641" s="4" t="n">
        <f aca="false">COUNTIF($B641:$J641, "LATE")</f>
        <v>0</v>
      </c>
      <c r="P641" s="4" t="n">
        <f aca="false">COUNTIF($B641:$J641, "UNGRADABLE_QUALITY")</f>
        <v>0</v>
      </c>
      <c r="Q641" s="4" t="n">
        <f aca="false">COUNTIF($B641:$J641, "UNGRADABLE_CONDITION")</f>
        <v>0</v>
      </c>
      <c r="R641" s="4" t="n">
        <f aca="false">SUM(K641:Q641)</f>
        <v>3</v>
      </c>
      <c r="S641" s="5"/>
      <c r="T641" s="3"/>
    </row>
    <row r="642" customFormat="false" ht="13.8" hidden="false" customHeight="false" outlineLevel="0" collapsed="false">
      <c r="A642" s="3" t="s">
        <v>665</v>
      </c>
      <c r="B642" s="3"/>
      <c r="C642" s="3" t="s">
        <v>19</v>
      </c>
      <c r="D642" s="3"/>
      <c r="E642" s="3" t="s">
        <v>19</v>
      </c>
      <c r="F642" s="3"/>
      <c r="G642" s="3"/>
      <c r="H642" s="3"/>
      <c r="I642" s="3"/>
      <c r="J642" s="3" t="s">
        <v>20</v>
      </c>
      <c r="K642" s="4" t="n">
        <f aca="false">COUNTIF($B642:$J642, "NORMAL")</f>
        <v>1</v>
      </c>
      <c r="L642" s="4" t="n">
        <f aca="false">COUNTIF($B642:$J642, "NON_SPECIFIC")</f>
        <v>2</v>
      </c>
      <c r="M642" s="4" t="n">
        <f aca="false">COUNTIF($B642:$J642, "EARLY")</f>
        <v>0</v>
      </c>
      <c r="N642" s="4" t="n">
        <f aca="false">COUNTIF($B642:$J642, "ACTIVE")</f>
        <v>0</v>
      </c>
      <c r="O642" s="4" t="n">
        <f aca="false">COUNTIF($B642:$J642, "LATE")</f>
        <v>0</v>
      </c>
      <c r="P642" s="4" t="n">
        <f aca="false">COUNTIF($B642:$J642, "UNGRADABLE_QUALITY")</f>
        <v>0</v>
      </c>
      <c r="Q642" s="4" t="n">
        <f aca="false">COUNTIF($B642:$J642, "UNGRADABLE_CONDITION")</f>
        <v>0</v>
      </c>
      <c r="R642" s="4" t="n">
        <f aca="false">SUM(K642:Q642)</f>
        <v>3</v>
      </c>
      <c r="S642" s="3"/>
      <c r="T642" s="5"/>
    </row>
    <row r="643" customFormat="false" ht="13.8" hidden="false" customHeight="false" outlineLevel="0" collapsed="false">
      <c r="A643" s="3" t="s">
        <v>666</v>
      </c>
      <c r="B643" s="3"/>
      <c r="C643" s="3" t="s">
        <v>19</v>
      </c>
      <c r="D643" s="3"/>
      <c r="E643" s="3"/>
      <c r="F643" s="3" t="s">
        <v>19</v>
      </c>
      <c r="G643" s="3"/>
      <c r="H643" s="3"/>
      <c r="I643" s="3" t="s">
        <v>19</v>
      </c>
      <c r="J643" s="3"/>
      <c r="K643" s="4" t="n">
        <f aca="false">COUNTIF($B643:$J643, "NORMAL")</f>
        <v>0</v>
      </c>
      <c r="L643" s="4" t="n">
        <f aca="false">COUNTIF($B643:$J643, "NON_SPECIFIC")</f>
        <v>3</v>
      </c>
      <c r="M643" s="4" t="n">
        <f aca="false">COUNTIF($B643:$J643, "EARLY")</f>
        <v>0</v>
      </c>
      <c r="N643" s="4" t="n">
        <f aca="false">COUNTIF($B643:$J643, "ACTIVE")</f>
        <v>0</v>
      </c>
      <c r="O643" s="4" t="n">
        <f aca="false">COUNTIF($B643:$J643, "LATE")</f>
        <v>0</v>
      </c>
      <c r="P643" s="4" t="n">
        <f aca="false">COUNTIF($B643:$J643, "UNGRADABLE_QUALITY")</f>
        <v>0</v>
      </c>
      <c r="Q643" s="4" t="n">
        <f aca="false">COUNTIF($B643:$J643, "UNGRADABLE_CONDITION")</f>
        <v>0</v>
      </c>
      <c r="R643" s="4" t="n">
        <f aca="false">SUM(K643:Q643)</f>
        <v>3</v>
      </c>
      <c r="S643" s="5"/>
      <c r="T643" s="3"/>
    </row>
    <row r="644" customFormat="false" ht="13.8" hidden="false" customHeight="false" outlineLevel="0" collapsed="false">
      <c r="A644" s="3" t="s">
        <v>667</v>
      </c>
      <c r="B644" s="3" t="s">
        <v>19</v>
      </c>
      <c r="C644" s="3" t="s">
        <v>24</v>
      </c>
      <c r="D644" s="3"/>
      <c r="E644" s="3"/>
      <c r="F644" s="3"/>
      <c r="G644" s="3"/>
      <c r="H644" s="3" t="s">
        <v>24</v>
      </c>
      <c r="I644" s="3"/>
      <c r="J644" s="3"/>
      <c r="K644" s="4" t="n">
        <f aca="false">COUNTIF($B644:$J644, "NORMAL")</f>
        <v>0</v>
      </c>
      <c r="L644" s="4" t="n">
        <f aca="false">COUNTIF($B644:$J644, "NON_SPECIFIC")</f>
        <v>1</v>
      </c>
      <c r="M644" s="4" t="n">
        <f aca="false">COUNTIF($B644:$J644, "EARLY")</f>
        <v>0</v>
      </c>
      <c r="N644" s="4" t="n">
        <f aca="false">COUNTIF($B644:$J644, "ACTIVE")</f>
        <v>0</v>
      </c>
      <c r="O644" s="4" t="n">
        <f aca="false">COUNTIF($B644:$J644, "LATE")</f>
        <v>0</v>
      </c>
      <c r="P644" s="4" t="n">
        <f aca="false">COUNTIF($B644:$J644, "UNGRADABLE_QUALITY")</f>
        <v>2</v>
      </c>
      <c r="Q644" s="4" t="n">
        <f aca="false">COUNTIF($B644:$J644, "UNGRADABLE_CONDITION")</f>
        <v>0</v>
      </c>
      <c r="R644" s="4" t="n">
        <f aca="false">SUM(K644:Q644)</f>
        <v>3</v>
      </c>
      <c r="S644" s="3"/>
      <c r="T644" s="3"/>
    </row>
    <row r="645" customFormat="false" ht="13.8" hidden="false" customHeight="false" outlineLevel="0" collapsed="false">
      <c r="A645" s="3" t="s">
        <v>668</v>
      </c>
      <c r="B645" s="3"/>
      <c r="C645" s="3"/>
      <c r="D645" s="3"/>
      <c r="E645" s="3"/>
      <c r="F645" s="3"/>
      <c r="G645" s="3"/>
      <c r="H645" s="3" t="s">
        <v>19</v>
      </c>
      <c r="I645" s="3" t="s">
        <v>22</v>
      </c>
      <c r="J645" s="3" t="s">
        <v>22</v>
      </c>
      <c r="K645" s="4" t="n">
        <f aca="false">COUNTIF($B645:$J645, "NORMAL")</f>
        <v>0</v>
      </c>
      <c r="L645" s="4" t="n">
        <f aca="false">COUNTIF($B645:$J645, "NON_SPECIFIC")</f>
        <v>1</v>
      </c>
      <c r="M645" s="4" t="n">
        <f aca="false">COUNTIF($B645:$J645, "EARLY")</f>
        <v>2</v>
      </c>
      <c r="N645" s="4" t="n">
        <f aca="false">COUNTIF($B645:$J645, "ACTIVE")</f>
        <v>0</v>
      </c>
      <c r="O645" s="4" t="n">
        <f aca="false">COUNTIF($B645:$J645, "LATE")</f>
        <v>0</v>
      </c>
      <c r="P645" s="4" t="n">
        <f aca="false">COUNTIF($B645:$J645, "UNGRADABLE_QUALITY")</f>
        <v>0</v>
      </c>
      <c r="Q645" s="4" t="n">
        <f aca="false">COUNTIF($B645:$J645, "UNGRADABLE_CONDITION")</f>
        <v>0</v>
      </c>
      <c r="R645" s="4" t="n">
        <f aca="false">SUM(K645:Q645)</f>
        <v>3</v>
      </c>
      <c r="S645" s="5"/>
      <c r="T645" s="5"/>
    </row>
    <row r="646" customFormat="false" ht="13.8" hidden="false" customHeight="false" outlineLevel="0" collapsed="false">
      <c r="A646" s="3" t="s">
        <v>669</v>
      </c>
      <c r="B646" s="3" t="s">
        <v>24</v>
      </c>
      <c r="C646" s="3"/>
      <c r="D646" s="3"/>
      <c r="E646" s="3" t="s">
        <v>28</v>
      </c>
      <c r="F646" s="3" t="s">
        <v>24</v>
      </c>
      <c r="G646" s="3"/>
      <c r="H646" s="3"/>
      <c r="I646" s="3"/>
      <c r="J646" s="3"/>
      <c r="K646" s="4" t="n">
        <f aca="false">COUNTIF($B646:$J646, "NORMAL")</f>
        <v>0</v>
      </c>
      <c r="L646" s="4" t="n">
        <f aca="false">COUNTIF($B646:$J646, "NON_SPECIFIC")</f>
        <v>0</v>
      </c>
      <c r="M646" s="4" t="n">
        <f aca="false">COUNTIF($B646:$J646, "EARLY")</f>
        <v>0</v>
      </c>
      <c r="N646" s="4" t="n">
        <f aca="false">COUNTIF($B646:$J646, "ACTIVE")</f>
        <v>0</v>
      </c>
      <c r="O646" s="4" t="n">
        <f aca="false">COUNTIF($B646:$J646, "LATE")</f>
        <v>1</v>
      </c>
      <c r="P646" s="4" t="n">
        <f aca="false">COUNTIF($B646:$J646, "UNGRADABLE_QUALITY")</f>
        <v>2</v>
      </c>
      <c r="Q646" s="4" t="n">
        <f aca="false">COUNTIF($B646:$J646, "UNGRADABLE_CONDITION")</f>
        <v>0</v>
      </c>
      <c r="R646" s="4" t="n">
        <f aca="false">SUM(K646:Q646)</f>
        <v>3</v>
      </c>
      <c r="S646" s="3"/>
      <c r="T646" s="3"/>
    </row>
    <row r="647" customFormat="false" ht="13.8" hidden="false" customHeight="false" outlineLevel="0" collapsed="false">
      <c r="A647" s="3" t="s">
        <v>670</v>
      </c>
      <c r="B647" s="3"/>
      <c r="C647" s="3" t="s">
        <v>20</v>
      </c>
      <c r="D647" s="3" t="s">
        <v>24</v>
      </c>
      <c r="E647" s="3"/>
      <c r="F647" s="3"/>
      <c r="G647" s="3"/>
      <c r="H647" s="3" t="s">
        <v>19</v>
      </c>
      <c r="I647" s="3"/>
      <c r="J647" s="3"/>
      <c r="K647" s="4" t="n">
        <f aca="false">COUNTIF($B647:$J647, "NORMAL")</f>
        <v>1</v>
      </c>
      <c r="L647" s="4" t="n">
        <f aca="false">COUNTIF($B647:$J647, "NON_SPECIFIC")</f>
        <v>1</v>
      </c>
      <c r="M647" s="4" t="n">
        <f aca="false">COUNTIF($B647:$J647, "EARLY")</f>
        <v>0</v>
      </c>
      <c r="N647" s="4" t="n">
        <f aca="false">COUNTIF($B647:$J647, "ACTIVE")</f>
        <v>0</v>
      </c>
      <c r="O647" s="4" t="n">
        <f aca="false">COUNTIF($B647:$J647, "LATE")</f>
        <v>0</v>
      </c>
      <c r="P647" s="4" t="n">
        <f aca="false">COUNTIF($B647:$J647, "UNGRADABLE_QUALITY")</f>
        <v>1</v>
      </c>
      <c r="Q647" s="4" t="n">
        <f aca="false">COUNTIF($B647:$J647, "UNGRADABLE_CONDITION")</f>
        <v>0</v>
      </c>
      <c r="R647" s="4" t="n">
        <f aca="false">SUM(K647:Q647)</f>
        <v>3</v>
      </c>
      <c r="S647" s="3"/>
      <c r="T647" s="3"/>
    </row>
    <row r="648" customFormat="false" ht="13.8" hidden="false" customHeight="false" outlineLevel="0" collapsed="false">
      <c r="A648" s="3" t="s">
        <v>671</v>
      </c>
      <c r="B648" s="3"/>
      <c r="C648" s="3"/>
      <c r="D648" s="3" t="s">
        <v>19</v>
      </c>
      <c r="E648" s="3"/>
      <c r="F648" s="3"/>
      <c r="G648" s="3" t="s">
        <v>20</v>
      </c>
      <c r="H648" s="3"/>
      <c r="I648" s="3"/>
      <c r="J648" s="3" t="s">
        <v>34</v>
      </c>
      <c r="K648" s="4" t="n">
        <f aca="false">COUNTIF($B648:$J648, "NORMAL")</f>
        <v>1</v>
      </c>
      <c r="L648" s="4" t="n">
        <f aca="false">COUNTIF($B648:$J648, "NON_SPECIFIC")</f>
        <v>1</v>
      </c>
      <c r="M648" s="4" t="n">
        <f aca="false">COUNTIF($B648:$J648, "EARLY")</f>
        <v>0</v>
      </c>
      <c r="N648" s="4" t="n">
        <f aca="false">COUNTIF($B648:$J648, "ACTIVE")</f>
        <v>1</v>
      </c>
      <c r="O648" s="4" t="n">
        <f aca="false">COUNTIF($B648:$J648, "LATE")</f>
        <v>0</v>
      </c>
      <c r="P648" s="4" t="n">
        <f aca="false">COUNTIF($B648:$J648, "UNGRADABLE_QUALITY")</f>
        <v>0</v>
      </c>
      <c r="Q648" s="4" t="n">
        <f aca="false">COUNTIF($B648:$J648, "UNGRADABLE_CONDITION")</f>
        <v>0</v>
      </c>
      <c r="R648" s="4" t="n">
        <f aca="false">SUM(K648:Q648)</f>
        <v>3</v>
      </c>
      <c r="S648" s="3"/>
      <c r="T648" s="5"/>
    </row>
    <row r="649" customFormat="false" ht="13.8" hidden="false" customHeight="false" outlineLevel="0" collapsed="false">
      <c r="A649" s="3" t="s">
        <v>672</v>
      </c>
      <c r="B649" s="3"/>
      <c r="C649" s="3" t="s">
        <v>19</v>
      </c>
      <c r="D649" s="3"/>
      <c r="E649" s="3"/>
      <c r="F649" s="3"/>
      <c r="G649" s="3" t="s">
        <v>22</v>
      </c>
      <c r="H649" s="3"/>
      <c r="I649" s="3"/>
      <c r="J649" s="3" t="s">
        <v>22</v>
      </c>
      <c r="K649" s="4" t="n">
        <f aca="false">COUNTIF($B649:$J649, "NORMAL")</f>
        <v>0</v>
      </c>
      <c r="L649" s="4" t="n">
        <f aca="false">COUNTIF($B649:$J649, "NON_SPECIFIC")</f>
        <v>1</v>
      </c>
      <c r="M649" s="4" t="n">
        <f aca="false">COUNTIF($B649:$J649, "EARLY")</f>
        <v>2</v>
      </c>
      <c r="N649" s="4" t="n">
        <f aca="false">COUNTIF($B649:$J649, "ACTIVE")</f>
        <v>0</v>
      </c>
      <c r="O649" s="4" t="n">
        <f aca="false">COUNTIF($B649:$J649, "LATE")</f>
        <v>0</v>
      </c>
      <c r="P649" s="4" t="n">
        <f aca="false">COUNTIF($B649:$J649, "UNGRADABLE_QUALITY")</f>
        <v>0</v>
      </c>
      <c r="Q649" s="4" t="n">
        <f aca="false">COUNTIF($B649:$J649, "UNGRADABLE_CONDITION")</f>
        <v>0</v>
      </c>
      <c r="R649" s="4" t="n">
        <f aca="false">SUM(K649:Q649)</f>
        <v>3</v>
      </c>
      <c r="S649" s="3"/>
      <c r="T649" s="5"/>
    </row>
    <row r="650" customFormat="false" ht="13.8" hidden="false" customHeight="false" outlineLevel="0" collapsed="false">
      <c r="A650" s="3" t="s">
        <v>673</v>
      </c>
      <c r="B650" s="3"/>
      <c r="C650" s="3"/>
      <c r="D650" s="3" t="s">
        <v>20</v>
      </c>
      <c r="E650" s="3"/>
      <c r="F650" s="3" t="s">
        <v>19</v>
      </c>
      <c r="G650" s="3"/>
      <c r="H650" s="3" t="s">
        <v>20</v>
      </c>
      <c r="I650" s="3"/>
      <c r="J650" s="3"/>
      <c r="K650" s="4" t="n">
        <f aca="false">COUNTIF($B650:$J650, "NORMAL")</f>
        <v>2</v>
      </c>
      <c r="L650" s="4" t="n">
        <f aca="false">COUNTIF($B650:$J650, "NON_SPECIFIC")</f>
        <v>1</v>
      </c>
      <c r="M650" s="4" t="n">
        <f aca="false">COUNTIF($B650:$J650, "EARLY")</f>
        <v>0</v>
      </c>
      <c r="N650" s="4" t="n">
        <f aca="false">COUNTIF($B650:$J650, "ACTIVE")</f>
        <v>0</v>
      </c>
      <c r="O650" s="4" t="n">
        <f aca="false">COUNTIF($B650:$J650, "LATE")</f>
        <v>0</v>
      </c>
      <c r="P650" s="4" t="n">
        <f aca="false">COUNTIF($B650:$J650, "UNGRADABLE_QUALITY")</f>
        <v>0</v>
      </c>
      <c r="Q650" s="4" t="n">
        <f aca="false">COUNTIF($B650:$J650, "UNGRADABLE_CONDITION")</f>
        <v>0</v>
      </c>
      <c r="R650" s="4" t="n">
        <f aca="false">SUM(K650:Q650)</f>
        <v>3</v>
      </c>
      <c r="S650" s="3"/>
      <c r="T650" s="3"/>
    </row>
    <row r="651" customFormat="false" ht="13.8" hidden="false" customHeight="false" outlineLevel="0" collapsed="false">
      <c r="A651" s="3" t="s">
        <v>674</v>
      </c>
      <c r="B651" s="3"/>
      <c r="C651" s="3"/>
      <c r="D651" s="3"/>
      <c r="E651" s="3" t="s">
        <v>20</v>
      </c>
      <c r="F651" s="3" t="s">
        <v>19</v>
      </c>
      <c r="G651" s="3"/>
      <c r="H651" s="3"/>
      <c r="I651" s="3" t="s">
        <v>19</v>
      </c>
      <c r="J651" s="3"/>
      <c r="K651" s="4" t="n">
        <f aca="false">COUNTIF($B651:$J651, "NORMAL")</f>
        <v>1</v>
      </c>
      <c r="L651" s="4" t="n">
        <f aca="false">COUNTIF($B651:$J651, "NON_SPECIFIC")</f>
        <v>2</v>
      </c>
      <c r="M651" s="4" t="n">
        <f aca="false">COUNTIF($B651:$J651, "EARLY")</f>
        <v>0</v>
      </c>
      <c r="N651" s="4" t="n">
        <f aca="false">COUNTIF($B651:$J651, "ACTIVE")</f>
        <v>0</v>
      </c>
      <c r="O651" s="4" t="n">
        <f aca="false">COUNTIF($B651:$J651, "LATE")</f>
        <v>0</v>
      </c>
      <c r="P651" s="4" t="n">
        <f aca="false">COUNTIF($B651:$J651, "UNGRADABLE_QUALITY")</f>
        <v>0</v>
      </c>
      <c r="Q651" s="4" t="n">
        <f aca="false">COUNTIF($B651:$J651, "UNGRADABLE_CONDITION")</f>
        <v>0</v>
      </c>
      <c r="R651" s="4" t="n">
        <f aca="false">SUM(K651:Q651)</f>
        <v>3</v>
      </c>
      <c r="S651" s="5"/>
      <c r="T651" s="3"/>
    </row>
    <row r="652" customFormat="false" ht="13.8" hidden="false" customHeight="false" outlineLevel="0" collapsed="false">
      <c r="A652" s="3" t="s">
        <v>675</v>
      </c>
      <c r="B652" s="3" t="s">
        <v>19</v>
      </c>
      <c r="C652" s="3"/>
      <c r="D652" s="3" t="s">
        <v>19</v>
      </c>
      <c r="E652" s="3"/>
      <c r="F652" s="3"/>
      <c r="G652" s="3"/>
      <c r="H652" s="3"/>
      <c r="I652" s="3"/>
      <c r="J652" s="3" t="s">
        <v>20</v>
      </c>
      <c r="K652" s="4" t="n">
        <f aca="false">COUNTIF($B652:$J652, "NORMAL")</f>
        <v>1</v>
      </c>
      <c r="L652" s="4" t="n">
        <f aca="false">COUNTIF($B652:$J652, "NON_SPECIFIC")</f>
        <v>2</v>
      </c>
      <c r="M652" s="4" t="n">
        <f aca="false">COUNTIF($B652:$J652, "EARLY")</f>
        <v>0</v>
      </c>
      <c r="N652" s="4" t="n">
        <f aca="false">COUNTIF($B652:$J652, "ACTIVE")</f>
        <v>0</v>
      </c>
      <c r="O652" s="4" t="n">
        <f aca="false">COUNTIF($B652:$J652, "LATE")</f>
        <v>0</v>
      </c>
      <c r="P652" s="4" t="n">
        <f aca="false">COUNTIF($B652:$J652, "UNGRADABLE_QUALITY")</f>
        <v>0</v>
      </c>
      <c r="Q652" s="4" t="n">
        <f aca="false">COUNTIF($B652:$J652, "UNGRADABLE_CONDITION")</f>
        <v>0</v>
      </c>
      <c r="R652" s="4" t="n">
        <f aca="false">SUM(K652:Q652)</f>
        <v>3</v>
      </c>
      <c r="S652" s="3"/>
      <c r="T652" s="5"/>
    </row>
    <row r="653" customFormat="false" ht="13.8" hidden="false" customHeight="false" outlineLevel="0" collapsed="false">
      <c r="A653" s="3" t="s">
        <v>676</v>
      </c>
      <c r="B653" s="3"/>
      <c r="C653" s="3" t="s">
        <v>24</v>
      </c>
      <c r="D653" s="3" t="s">
        <v>24</v>
      </c>
      <c r="E653" s="3" t="s">
        <v>28</v>
      </c>
      <c r="F653" s="3"/>
      <c r="G653" s="3"/>
      <c r="H653" s="3"/>
      <c r="I653" s="3"/>
      <c r="J653" s="3" t="s">
        <v>24</v>
      </c>
      <c r="K653" s="4" t="n">
        <f aca="false">COUNTIF($B653:$J653, "NORMAL")</f>
        <v>0</v>
      </c>
      <c r="L653" s="4" t="n">
        <f aca="false">COUNTIF($B653:$J653, "NON_SPECIFIC")</f>
        <v>0</v>
      </c>
      <c r="M653" s="4" t="n">
        <f aca="false">COUNTIF($B653:$J653, "EARLY")</f>
        <v>0</v>
      </c>
      <c r="N653" s="4" t="n">
        <f aca="false">COUNTIF($B653:$J653, "ACTIVE")</f>
        <v>0</v>
      </c>
      <c r="O653" s="4" t="n">
        <f aca="false">COUNTIF($B653:$J653, "LATE")</f>
        <v>1</v>
      </c>
      <c r="P653" s="4" t="n">
        <f aca="false">COUNTIF($B653:$J653, "UNGRADABLE_QUALITY")</f>
        <v>3</v>
      </c>
      <c r="Q653" s="4" t="n">
        <f aca="false">COUNTIF($B653:$J653, "UNGRADABLE_CONDITION")</f>
        <v>0</v>
      </c>
      <c r="R653" s="4" t="n">
        <f aca="false">SUM(K653:Q653)</f>
        <v>4</v>
      </c>
      <c r="S653" s="3"/>
      <c r="T653" s="5"/>
    </row>
    <row r="654" customFormat="false" ht="13.8" hidden="false" customHeight="false" outlineLevel="0" collapsed="false">
      <c r="A654" s="3" t="s">
        <v>677</v>
      </c>
      <c r="B654" s="3"/>
      <c r="C654" s="3"/>
      <c r="D654" s="3" t="s">
        <v>19</v>
      </c>
      <c r="E654" s="3"/>
      <c r="F654" s="3" t="s">
        <v>20</v>
      </c>
      <c r="G654" s="3"/>
      <c r="H654" s="3" t="s">
        <v>19</v>
      </c>
      <c r="I654" s="3"/>
      <c r="J654" s="3"/>
      <c r="K654" s="4" t="n">
        <f aca="false">COUNTIF($B654:$J654, "NORMAL")</f>
        <v>1</v>
      </c>
      <c r="L654" s="4" t="n">
        <f aca="false">COUNTIF($B654:$J654, "NON_SPECIFIC")</f>
        <v>2</v>
      </c>
      <c r="M654" s="4" t="n">
        <f aca="false">COUNTIF($B654:$J654, "EARLY")</f>
        <v>0</v>
      </c>
      <c r="N654" s="4" t="n">
        <f aca="false">COUNTIF($B654:$J654, "ACTIVE")</f>
        <v>0</v>
      </c>
      <c r="O654" s="4" t="n">
        <f aca="false">COUNTIF($B654:$J654, "LATE")</f>
        <v>0</v>
      </c>
      <c r="P654" s="4" t="n">
        <f aca="false">COUNTIF($B654:$J654, "UNGRADABLE_QUALITY")</f>
        <v>0</v>
      </c>
      <c r="Q654" s="4" t="n">
        <f aca="false">COUNTIF($B654:$J654, "UNGRADABLE_CONDITION")</f>
        <v>0</v>
      </c>
      <c r="R654" s="4" t="n">
        <f aca="false">SUM(K654:Q654)</f>
        <v>3</v>
      </c>
      <c r="S654" s="3"/>
      <c r="T654" s="3"/>
    </row>
    <row r="655" customFormat="false" ht="13.8" hidden="false" customHeight="false" outlineLevel="0" collapsed="false">
      <c r="A655" s="3" t="s">
        <v>678</v>
      </c>
      <c r="B655" s="3" t="s">
        <v>19</v>
      </c>
      <c r="C655" s="3" t="s">
        <v>19</v>
      </c>
      <c r="D655" s="3"/>
      <c r="E655" s="3"/>
      <c r="F655" s="3"/>
      <c r="G655" s="3"/>
      <c r="H655" s="3"/>
      <c r="I655" s="3"/>
      <c r="J655" s="3" t="s">
        <v>22</v>
      </c>
      <c r="K655" s="4" t="n">
        <f aca="false">COUNTIF($B655:$J655, "NORMAL")</f>
        <v>0</v>
      </c>
      <c r="L655" s="4" t="n">
        <f aca="false">COUNTIF($B655:$J655, "NON_SPECIFIC")</f>
        <v>2</v>
      </c>
      <c r="M655" s="4" t="n">
        <f aca="false">COUNTIF($B655:$J655, "EARLY")</f>
        <v>1</v>
      </c>
      <c r="N655" s="4" t="n">
        <f aca="false">COUNTIF($B655:$J655, "ACTIVE")</f>
        <v>0</v>
      </c>
      <c r="O655" s="4" t="n">
        <f aca="false">COUNTIF($B655:$J655, "LATE")</f>
        <v>0</v>
      </c>
      <c r="P655" s="4" t="n">
        <f aca="false">COUNTIF($B655:$J655, "UNGRADABLE_QUALITY")</f>
        <v>0</v>
      </c>
      <c r="Q655" s="4" t="n">
        <f aca="false">COUNTIF($B655:$J655, "UNGRADABLE_CONDITION")</f>
        <v>0</v>
      </c>
      <c r="R655" s="4" t="n">
        <f aca="false">SUM(K655:Q655)</f>
        <v>3</v>
      </c>
      <c r="S655" s="3"/>
      <c r="T655" s="5"/>
    </row>
    <row r="656" customFormat="false" ht="13.8" hidden="false" customHeight="false" outlineLevel="0" collapsed="false">
      <c r="A656" s="3" t="s">
        <v>679</v>
      </c>
      <c r="B656" s="3"/>
      <c r="C656" s="3" t="s">
        <v>22</v>
      </c>
      <c r="D656" s="3" t="s">
        <v>34</v>
      </c>
      <c r="E656" s="3" t="s">
        <v>22</v>
      </c>
      <c r="F656" s="3"/>
      <c r="G656" s="3"/>
      <c r="H656" s="3"/>
      <c r="I656" s="3"/>
      <c r="J656" s="3" t="s">
        <v>22</v>
      </c>
      <c r="K656" s="4" t="n">
        <f aca="false">COUNTIF($B656:$J656, "NORMAL")</f>
        <v>0</v>
      </c>
      <c r="L656" s="4" t="n">
        <f aca="false">COUNTIF($B656:$J656, "NON_SPECIFIC")</f>
        <v>0</v>
      </c>
      <c r="M656" s="4" t="n">
        <f aca="false">COUNTIF($B656:$J656, "EARLY")</f>
        <v>3</v>
      </c>
      <c r="N656" s="4" t="n">
        <f aca="false">COUNTIF($B656:$J656, "ACTIVE")</f>
        <v>1</v>
      </c>
      <c r="O656" s="4" t="n">
        <f aca="false">COUNTIF($B656:$J656, "LATE")</f>
        <v>0</v>
      </c>
      <c r="P656" s="4" t="n">
        <f aca="false">COUNTIF($B656:$J656, "UNGRADABLE_QUALITY")</f>
        <v>0</v>
      </c>
      <c r="Q656" s="4" t="n">
        <f aca="false">COUNTIF($B656:$J656, "UNGRADABLE_CONDITION")</f>
        <v>0</v>
      </c>
      <c r="R656" s="4" t="n">
        <f aca="false">SUM(K656:Q656)</f>
        <v>4</v>
      </c>
      <c r="S656" s="3"/>
      <c r="T656" s="5"/>
    </row>
    <row r="657" customFormat="false" ht="13.8" hidden="false" customHeight="false" outlineLevel="0" collapsed="false">
      <c r="A657" s="3" t="s">
        <v>680</v>
      </c>
      <c r="B657" s="3" t="s">
        <v>22</v>
      </c>
      <c r="C657" s="3"/>
      <c r="D657" s="3" t="s">
        <v>34</v>
      </c>
      <c r="E657" s="3"/>
      <c r="F657" s="3"/>
      <c r="G657" s="3"/>
      <c r="H657" s="3"/>
      <c r="I657" s="3" t="s">
        <v>22</v>
      </c>
      <c r="J657" s="3"/>
      <c r="K657" s="4" t="n">
        <f aca="false">COUNTIF($B657:$J657, "NORMAL")</f>
        <v>0</v>
      </c>
      <c r="L657" s="4" t="n">
        <f aca="false">COUNTIF($B657:$J657, "NON_SPECIFIC")</f>
        <v>0</v>
      </c>
      <c r="M657" s="4" t="n">
        <f aca="false">COUNTIF($B657:$J657, "EARLY")</f>
        <v>2</v>
      </c>
      <c r="N657" s="4" t="n">
        <f aca="false">COUNTIF($B657:$J657, "ACTIVE")</f>
        <v>1</v>
      </c>
      <c r="O657" s="4" t="n">
        <f aca="false">COUNTIF($B657:$J657, "LATE")</f>
        <v>0</v>
      </c>
      <c r="P657" s="4" t="n">
        <f aca="false">COUNTIF($B657:$J657, "UNGRADABLE_QUALITY")</f>
        <v>0</v>
      </c>
      <c r="Q657" s="4" t="n">
        <f aca="false">COUNTIF($B657:$J657, "UNGRADABLE_CONDITION")</f>
        <v>0</v>
      </c>
      <c r="R657" s="4" t="n">
        <f aca="false">SUM(K657:Q657)</f>
        <v>3</v>
      </c>
      <c r="S657" s="5"/>
      <c r="T657" s="3"/>
    </row>
    <row r="658" customFormat="false" ht="13.8" hidden="false" customHeight="false" outlineLevel="0" collapsed="false">
      <c r="A658" s="3" t="s">
        <v>681</v>
      </c>
      <c r="B658" s="3" t="s">
        <v>20</v>
      </c>
      <c r="C658" s="3"/>
      <c r="D658" s="3"/>
      <c r="E658" s="3"/>
      <c r="F658" s="3" t="s">
        <v>20</v>
      </c>
      <c r="G658" s="3" t="s">
        <v>20</v>
      </c>
      <c r="H658" s="3"/>
      <c r="I658" s="3"/>
      <c r="J658" s="3"/>
      <c r="K658" s="4" t="n">
        <f aca="false">COUNTIF($B658:$J658, "NORMAL")</f>
        <v>3</v>
      </c>
      <c r="L658" s="4" t="n">
        <f aca="false">COUNTIF($B658:$J658, "NON_SPECIFIC")</f>
        <v>0</v>
      </c>
      <c r="M658" s="4" t="n">
        <f aca="false">COUNTIF($B658:$J658, "EARLY")</f>
        <v>0</v>
      </c>
      <c r="N658" s="4" t="n">
        <f aca="false">COUNTIF($B658:$J658, "ACTIVE")</f>
        <v>0</v>
      </c>
      <c r="O658" s="4" t="n">
        <f aca="false">COUNTIF($B658:$J658, "LATE")</f>
        <v>0</v>
      </c>
      <c r="P658" s="4" t="n">
        <f aca="false">COUNTIF($B658:$J658, "UNGRADABLE_QUALITY")</f>
        <v>0</v>
      </c>
      <c r="Q658" s="4" t="n">
        <f aca="false">COUNTIF($B658:$J658, "UNGRADABLE_CONDITION")</f>
        <v>0</v>
      </c>
      <c r="R658" s="4" t="n">
        <f aca="false">SUM(K658:Q658)</f>
        <v>3</v>
      </c>
      <c r="S658" s="3"/>
      <c r="T658" s="3"/>
    </row>
    <row r="659" customFormat="false" ht="13.8" hidden="false" customHeight="false" outlineLevel="0" collapsed="false">
      <c r="A659" s="3" t="s">
        <v>682</v>
      </c>
      <c r="B659" s="3"/>
      <c r="C659" s="3"/>
      <c r="D659" s="3" t="s">
        <v>68</v>
      </c>
      <c r="E659" s="3" t="s">
        <v>20</v>
      </c>
      <c r="F659" s="3"/>
      <c r="G659" s="3"/>
      <c r="H659" s="3" t="s">
        <v>19</v>
      </c>
      <c r="I659" s="3"/>
      <c r="J659" s="3"/>
      <c r="K659" s="4" t="n">
        <f aca="false">COUNTIF($B659:$J659, "NORMAL")</f>
        <v>1</v>
      </c>
      <c r="L659" s="4" t="n">
        <f aca="false">COUNTIF($B659:$J659, "NON_SPECIFIC")</f>
        <v>1</v>
      </c>
      <c r="M659" s="4" t="n">
        <f aca="false">COUNTIF($B659:$J659, "EARLY")</f>
        <v>0</v>
      </c>
      <c r="N659" s="4" t="n">
        <f aca="false">COUNTIF($B659:$J659, "ACTIVE")</f>
        <v>0</v>
      </c>
      <c r="O659" s="4" t="n">
        <f aca="false">COUNTIF($B659:$J659, "LATE")</f>
        <v>0</v>
      </c>
      <c r="P659" s="4" t="n">
        <f aca="false">COUNTIF($B659:$J659, "UNGRADABLE_QUALITY")</f>
        <v>0</v>
      </c>
      <c r="Q659" s="4" t="n">
        <f aca="false">COUNTIF($B659:$J659, "UNGRADABLE_CONDITION")</f>
        <v>1</v>
      </c>
      <c r="R659" s="4" t="n">
        <f aca="false">SUM(K659:Q659)</f>
        <v>3</v>
      </c>
      <c r="S659" s="3"/>
      <c r="T659" s="3"/>
    </row>
    <row r="660" customFormat="false" ht="13.8" hidden="false" customHeight="false" outlineLevel="0" collapsed="false">
      <c r="A660" s="3" t="s">
        <v>683</v>
      </c>
      <c r="B660" s="3" t="s">
        <v>22</v>
      </c>
      <c r="C660" s="3"/>
      <c r="D660" s="3" t="s">
        <v>19</v>
      </c>
      <c r="E660" s="3"/>
      <c r="F660" s="3"/>
      <c r="G660" s="3"/>
      <c r="H660" s="3"/>
      <c r="I660" s="3"/>
      <c r="J660" s="3" t="s">
        <v>20</v>
      </c>
      <c r="K660" s="4" t="n">
        <f aca="false">COUNTIF($B660:$J660, "NORMAL")</f>
        <v>1</v>
      </c>
      <c r="L660" s="4" t="n">
        <f aca="false">COUNTIF($B660:$J660, "NON_SPECIFIC")</f>
        <v>1</v>
      </c>
      <c r="M660" s="4" t="n">
        <f aca="false">COUNTIF($B660:$J660, "EARLY")</f>
        <v>1</v>
      </c>
      <c r="N660" s="4" t="n">
        <f aca="false">COUNTIF($B660:$J660, "ACTIVE")</f>
        <v>0</v>
      </c>
      <c r="O660" s="4" t="n">
        <f aca="false">COUNTIF($B660:$J660, "LATE")</f>
        <v>0</v>
      </c>
      <c r="P660" s="4" t="n">
        <f aca="false">COUNTIF($B660:$J660, "UNGRADABLE_QUALITY")</f>
        <v>0</v>
      </c>
      <c r="Q660" s="4" t="n">
        <f aca="false">COUNTIF($B660:$J660, "UNGRADABLE_CONDITION")</f>
        <v>0</v>
      </c>
      <c r="R660" s="4" t="n">
        <f aca="false">SUM(K660:Q660)</f>
        <v>3</v>
      </c>
      <c r="S660" s="3"/>
      <c r="T660" s="5"/>
    </row>
    <row r="661" customFormat="false" ht="13.8" hidden="false" customHeight="false" outlineLevel="0" collapsed="false">
      <c r="A661" s="3" t="s">
        <v>684</v>
      </c>
      <c r="B661" s="3" t="s">
        <v>20</v>
      </c>
      <c r="C661" s="3" t="s">
        <v>19</v>
      </c>
      <c r="D661" s="3"/>
      <c r="E661" s="3"/>
      <c r="F661" s="3"/>
      <c r="G661" s="3" t="s">
        <v>20</v>
      </c>
      <c r="H661" s="3"/>
      <c r="I661" s="3"/>
      <c r="J661" s="3"/>
      <c r="K661" s="4" t="n">
        <f aca="false">COUNTIF($B661:$J661, "NORMAL")</f>
        <v>2</v>
      </c>
      <c r="L661" s="4" t="n">
        <f aca="false">COUNTIF($B661:$J661, "NON_SPECIFIC")</f>
        <v>1</v>
      </c>
      <c r="M661" s="4" t="n">
        <f aca="false">COUNTIF($B661:$J661, "EARLY")</f>
        <v>0</v>
      </c>
      <c r="N661" s="4" t="n">
        <f aca="false">COUNTIF($B661:$J661, "ACTIVE")</f>
        <v>0</v>
      </c>
      <c r="O661" s="4" t="n">
        <f aca="false">COUNTIF($B661:$J661, "LATE")</f>
        <v>0</v>
      </c>
      <c r="P661" s="4" t="n">
        <f aca="false">COUNTIF($B661:$J661, "UNGRADABLE_QUALITY")</f>
        <v>0</v>
      </c>
      <c r="Q661" s="4" t="n">
        <f aca="false">COUNTIF($B661:$J661, "UNGRADABLE_CONDITION")</f>
        <v>0</v>
      </c>
      <c r="R661" s="4" t="n">
        <f aca="false">SUM(K661:Q661)</f>
        <v>3</v>
      </c>
      <c r="S661" s="3"/>
      <c r="T661" s="3"/>
    </row>
    <row r="662" customFormat="false" ht="13.8" hidden="false" customHeight="false" outlineLevel="0" collapsed="false">
      <c r="A662" s="3" t="s">
        <v>685</v>
      </c>
      <c r="B662" s="3"/>
      <c r="C662" s="3"/>
      <c r="D662" s="3"/>
      <c r="E662" s="3" t="s">
        <v>28</v>
      </c>
      <c r="F662" s="3" t="s">
        <v>34</v>
      </c>
      <c r="G662" s="3"/>
      <c r="H662" s="3"/>
      <c r="I662" s="3"/>
      <c r="J662" s="3" t="s">
        <v>28</v>
      </c>
      <c r="K662" s="4" t="n">
        <f aca="false">COUNTIF($B662:$J662, "NORMAL")</f>
        <v>0</v>
      </c>
      <c r="L662" s="4" t="n">
        <f aca="false">COUNTIF($B662:$J662, "NON_SPECIFIC")</f>
        <v>0</v>
      </c>
      <c r="M662" s="4" t="n">
        <f aca="false">COUNTIF($B662:$J662, "EARLY")</f>
        <v>0</v>
      </c>
      <c r="N662" s="4" t="n">
        <f aca="false">COUNTIF($B662:$J662, "ACTIVE")</f>
        <v>1</v>
      </c>
      <c r="O662" s="4" t="n">
        <f aca="false">COUNTIF($B662:$J662, "LATE")</f>
        <v>2</v>
      </c>
      <c r="P662" s="4" t="n">
        <f aca="false">COUNTIF($B662:$J662, "UNGRADABLE_QUALITY")</f>
        <v>0</v>
      </c>
      <c r="Q662" s="4" t="n">
        <f aca="false">COUNTIF($B662:$J662, "UNGRADABLE_CONDITION")</f>
        <v>0</v>
      </c>
      <c r="R662" s="4" t="n">
        <f aca="false">SUM(K662:Q662)</f>
        <v>3</v>
      </c>
      <c r="S662" s="3"/>
      <c r="T662" s="5"/>
    </row>
    <row r="663" customFormat="false" ht="13.8" hidden="false" customHeight="false" outlineLevel="0" collapsed="false">
      <c r="A663" s="3" t="s">
        <v>686</v>
      </c>
      <c r="B663" s="3" t="s">
        <v>19</v>
      </c>
      <c r="C663" s="3"/>
      <c r="D663" s="3"/>
      <c r="E663" s="3"/>
      <c r="F663" s="3" t="s">
        <v>19</v>
      </c>
      <c r="G663" s="3" t="s">
        <v>19</v>
      </c>
      <c r="H663" s="3"/>
      <c r="I663" s="3"/>
      <c r="J663" s="3"/>
      <c r="K663" s="4" t="n">
        <f aca="false">COUNTIF($B663:$J663, "NORMAL")</f>
        <v>0</v>
      </c>
      <c r="L663" s="4" t="n">
        <f aca="false">COUNTIF($B663:$J663, "NON_SPECIFIC")</f>
        <v>3</v>
      </c>
      <c r="M663" s="4" t="n">
        <f aca="false">COUNTIF($B663:$J663, "EARLY")</f>
        <v>0</v>
      </c>
      <c r="N663" s="4" t="n">
        <f aca="false">COUNTIF($B663:$J663, "ACTIVE")</f>
        <v>0</v>
      </c>
      <c r="O663" s="4" t="n">
        <f aca="false">COUNTIF($B663:$J663, "LATE")</f>
        <v>0</v>
      </c>
      <c r="P663" s="4" t="n">
        <f aca="false">COUNTIF($B663:$J663, "UNGRADABLE_QUALITY")</f>
        <v>0</v>
      </c>
      <c r="Q663" s="4" t="n">
        <f aca="false">COUNTIF($B663:$J663, "UNGRADABLE_CONDITION")</f>
        <v>0</v>
      </c>
      <c r="R663" s="4" t="n">
        <f aca="false">SUM(K663:Q663)</f>
        <v>3</v>
      </c>
      <c r="S663" s="3"/>
      <c r="T663" s="3"/>
    </row>
    <row r="664" customFormat="false" ht="13.8" hidden="false" customHeight="false" outlineLevel="0" collapsed="false">
      <c r="A664" s="3" t="s">
        <v>687</v>
      </c>
      <c r="B664" s="3"/>
      <c r="C664" s="3"/>
      <c r="D664" s="3"/>
      <c r="E664" s="3"/>
      <c r="F664" s="3" t="s">
        <v>19</v>
      </c>
      <c r="G664" s="3" t="s">
        <v>20</v>
      </c>
      <c r="H664" s="3"/>
      <c r="I664" s="3" t="s">
        <v>20</v>
      </c>
      <c r="J664" s="3"/>
      <c r="K664" s="4" t="n">
        <f aca="false">COUNTIF($B664:$J664, "NORMAL")</f>
        <v>2</v>
      </c>
      <c r="L664" s="4" t="n">
        <f aca="false">COUNTIF($B664:$J664, "NON_SPECIFIC")</f>
        <v>1</v>
      </c>
      <c r="M664" s="4" t="n">
        <f aca="false">COUNTIF($B664:$J664, "EARLY")</f>
        <v>0</v>
      </c>
      <c r="N664" s="4" t="n">
        <f aca="false">COUNTIF($B664:$J664, "ACTIVE")</f>
        <v>0</v>
      </c>
      <c r="O664" s="4" t="n">
        <f aca="false">COUNTIF($B664:$J664, "LATE")</f>
        <v>0</v>
      </c>
      <c r="P664" s="4" t="n">
        <f aca="false">COUNTIF($B664:$J664, "UNGRADABLE_QUALITY")</f>
        <v>0</v>
      </c>
      <c r="Q664" s="4" t="n">
        <f aca="false">COUNTIF($B664:$J664, "UNGRADABLE_CONDITION")</f>
        <v>0</v>
      </c>
      <c r="R664" s="4" t="n">
        <f aca="false">SUM(K664:Q664)</f>
        <v>3</v>
      </c>
      <c r="S664" s="5"/>
      <c r="T664" s="3"/>
    </row>
    <row r="665" customFormat="false" ht="13.8" hidden="false" customHeight="false" outlineLevel="0" collapsed="false">
      <c r="A665" s="3" t="s">
        <v>688</v>
      </c>
      <c r="B665" s="3"/>
      <c r="C665" s="3"/>
      <c r="D665" s="3"/>
      <c r="E665" s="3"/>
      <c r="F665" s="3" t="s">
        <v>22</v>
      </c>
      <c r="G665" s="3" t="s">
        <v>22</v>
      </c>
      <c r="H665" s="3"/>
      <c r="I665" s="3"/>
      <c r="J665" s="3" t="s">
        <v>22</v>
      </c>
      <c r="K665" s="4" t="n">
        <f aca="false">COUNTIF($B665:$J665, "NORMAL")</f>
        <v>0</v>
      </c>
      <c r="L665" s="4" t="n">
        <f aca="false">COUNTIF($B665:$J665, "NON_SPECIFIC")</f>
        <v>0</v>
      </c>
      <c r="M665" s="4" t="n">
        <f aca="false">COUNTIF($B665:$J665, "EARLY")</f>
        <v>3</v>
      </c>
      <c r="N665" s="4" t="n">
        <f aca="false">COUNTIF($B665:$J665, "ACTIVE")</f>
        <v>0</v>
      </c>
      <c r="O665" s="4" t="n">
        <f aca="false">COUNTIF($B665:$J665, "LATE")</f>
        <v>0</v>
      </c>
      <c r="P665" s="4" t="n">
        <f aca="false">COUNTIF($B665:$J665, "UNGRADABLE_QUALITY")</f>
        <v>0</v>
      </c>
      <c r="Q665" s="4" t="n">
        <f aca="false">COUNTIF($B665:$J665, "UNGRADABLE_CONDITION")</f>
        <v>0</v>
      </c>
      <c r="R665" s="4" t="n">
        <f aca="false">SUM(K665:Q665)</f>
        <v>3</v>
      </c>
      <c r="S665" s="3"/>
      <c r="T665" s="5"/>
    </row>
    <row r="666" customFormat="false" ht="13.8" hidden="false" customHeight="false" outlineLevel="0" collapsed="false">
      <c r="A666" s="3" t="s">
        <v>689</v>
      </c>
      <c r="B666" s="3"/>
      <c r="C666" s="3"/>
      <c r="D666" s="3"/>
      <c r="E666" s="3"/>
      <c r="F666" s="3" t="s">
        <v>19</v>
      </c>
      <c r="G666" s="3" t="s">
        <v>19</v>
      </c>
      <c r="H666" s="3"/>
      <c r="I666" s="3" t="s">
        <v>19</v>
      </c>
      <c r="J666" s="3"/>
      <c r="K666" s="4" t="n">
        <f aca="false">COUNTIF($B666:$J666, "NORMAL")</f>
        <v>0</v>
      </c>
      <c r="L666" s="4" t="n">
        <f aca="false">COUNTIF($B666:$J666, "NON_SPECIFIC")</f>
        <v>3</v>
      </c>
      <c r="M666" s="4" t="n">
        <f aca="false">COUNTIF($B666:$J666, "EARLY")</f>
        <v>0</v>
      </c>
      <c r="N666" s="4" t="n">
        <f aca="false">COUNTIF($B666:$J666, "ACTIVE")</f>
        <v>0</v>
      </c>
      <c r="O666" s="4" t="n">
        <f aca="false">COUNTIF($B666:$J666, "LATE")</f>
        <v>0</v>
      </c>
      <c r="P666" s="4" t="n">
        <f aca="false">COUNTIF($B666:$J666, "UNGRADABLE_QUALITY")</f>
        <v>0</v>
      </c>
      <c r="Q666" s="4" t="n">
        <f aca="false">COUNTIF($B666:$J666, "UNGRADABLE_CONDITION")</f>
        <v>0</v>
      </c>
      <c r="R666" s="4" t="n">
        <f aca="false">SUM(K666:Q666)</f>
        <v>3</v>
      </c>
      <c r="S666" s="5"/>
      <c r="T666" s="3"/>
    </row>
    <row r="667" customFormat="false" ht="13.8" hidden="false" customHeight="false" outlineLevel="0" collapsed="false">
      <c r="A667" s="3" t="s">
        <v>690</v>
      </c>
      <c r="B667" s="3" t="s">
        <v>20</v>
      </c>
      <c r="C667" s="3"/>
      <c r="D667" s="3"/>
      <c r="E667" s="3"/>
      <c r="F667" s="3"/>
      <c r="G667" s="3"/>
      <c r="H667" s="3"/>
      <c r="I667" s="3" t="s">
        <v>19</v>
      </c>
      <c r="J667" s="3" t="s">
        <v>20</v>
      </c>
      <c r="K667" s="4" t="n">
        <f aca="false">COUNTIF($B667:$J667, "NORMAL")</f>
        <v>2</v>
      </c>
      <c r="L667" s="4" t="n">
        <f aca="false">COUNTIF($B667:$J667, "NON_SPECIFIC")</f>
        <v>1</v>
      </c>
      <c r="M667" s="4" t="n">
        <f aca="false">COUNTIF($B667:$J667, "EARLY")</f>
        <v>0</v>
      </c>
      <c r="N667" s="4" t="n">
        <f aca="false">COUNTIF($B667:$J667, "ACTIVE")</f>
        <v>0</v>
      </c>
      <c r="O667" s="4" t="n">
        <f aca="false">COUNTIF($B667:$J667, "LATE")</f>
        <v>0</v>
      </c>
      <c r="P667" s="4" t="n">
        <f aca="false">COUNTIF($B667:$J667, "UNGRADABLE_QUALITY")</f>
        <v>0</v>
      </c>
      <c r="Q667" s="4" t="n">
        <f aca="false">COUNTIF($B667:$J667, "UNGRADABLE_CONDITION")</f>
        <v>0</v>
      </c>
      <c r="R667" s="4" t="n">
        <f aca="false">SUM(K667:Q667)</f>
        <v>3</v>
      </c>
      <c r="S667" s="5"/>
      <c r="T667" s="5"/>
    </row>
    <row r="668" customFormat="false" ht="13.8" hidden="false" customHeight="false" outlineLevel="0" collapsed="false">
      <c r="A668" s="3" t="s">
        <v>691</v>
      </c>
      <c r="B668" s="3"/>
      <c r="C668" s="3"/>
      <c r="D668" s="3" t="s">
        <v>19</v>
      </c>
      <c r="E668" s="3"/>
      <c r="F668" s="3"/>
      <c r="G668" s="3"/>
      <c r="H668" s="3"/>
      <c r="I668" s="3" t="s">
        <v>20</v>
      </c>
      <c r="J668" s="3" t="s">
        <v>20</v>
      </c>
      <c r="K668" s="4" t="n">
        <f aca="false">COUNTIF($B668:$J668, "NORMAL")</f>
        <v>2</v>
      </c>
      <c r="L668" s="4" t="n">
        <f aca="false">COUNTIF($B668:$J668, "NON_SPECIFIC")</f>
        <v>1</v>
      </c>
      <c r="M668" s="4" t="n">
        <f aca="false">COUNTIF($B668:$J668, "EARLY")</f>
        <v>0</v>
      </c>
      <c r="N668" s="4" t="n">
        <f aca="false">COUNTIF($B668:$J668, "ACTIVE")</f>
        <v>0</v>
      </c>
      <c r="O668" s="4" t="n">
        <f aca="false">COUNTIF($B668:$J668, "LATE")</f>
        <v>0</v>
      </c>
      <c r="P668" s="4" t="n">
        <f aca="false">COUNTIF($B668:$J668, "UNGRADABLE_QUALITY")</f>
        <v>0</v>
      </c>
      <c r="Q668" s="4" t="n">
        <f aca="false">COUNTIF($B668:$J668, "UNGRADABLE_CONDITION")</f>
        <v>0</v>
      </c>
      <c r="R668" s="4" t="n">
        <f aca="false">SUM(K668:Q668)</f>
        <v>3</v>
      </c>
      <c r="S668" s="5"/>
      <c r="T668" s="5"/>
    </row>
    <row r="669" customFormat="false" ht="13.8" hidden="false" customHeight="false" outlineLevel="0" collapsed="false">
      <c r="A669" s="3" t="s">
        <v>692</v>
      </c>
      <c r="B669" s="3" t="s">
        <v>19</v>
      </c>
      <c r="C669" s="3"/>
      <c r="D669" s="3" t="s">
        <v>19</v>
      </c>
      <c r="E669" s="3"/>
      <c r="F669" s="3"/>
      <c r="G669" s="3"/>
      <c r="H669" s="3" t="s">
        <v>19</v>
      </c>
      <c r="I669" s="3"/>
      <c r="J669" s="3"/>
      <c r="K669" s="4" t="n">
        <f aca="false">COUNTIF($B669:$J669, "NORMAL")</f>
        <v>0</v>
      </c>
      <c r="L669" s="4" t="n">
        <f aca="false">COUNTIF($B669:$J669, "NON_SPECIFIC")</f>
        <v>3</v>
      </c>
      <c r="M669" s="4" t="n">
        <f aca="false">COUNTIF($B669:$J669, "EARLY")</f>
        <v>0</v>
      </c>
      <c r="N669" s="4" t="n">
        <f aca="false">COUNTIF($B669:$J669, "ACTIVE")</f>
        <v>0</v>
      </c>
      <c r="O669" s="4" t="n">
        <f aca="false">COUNTIF($B669:$J669, "LATE")</f>
        <v>0</v>
      </c>
      <c r="P669" s="4" t="n">
        <f aca="false">COUNTIF($B669:$J669, "UNGRADABLE_QUALITY")</f>
        <v>0</v>
      </c>
      <c r="Q669" s="4" t="n">
        <f aca="false">COUNTIF($B669:$J669, "UNGRADABLE_CONDITION")</f>
        <v>0</v>
      </c>
      <c r="R669" s="4" t="n">
        <f aca="false">SUM(K669:Q669)</f>
        <v>3</v>
      </c>
      <c r="S669" s="3"/>
      <c r="T669" s="3"/>
    </row>
    <row r="670" customFormat="false" ht="13.8" hidden="false" customHeight="false" outlineLevel="0" collapsed="false">
      <c r="A670" s="3" t="s">
        <v>693</v>
      </c>
      <c r="B670" s="3" t="s">
        <v>34</v>
      </c>
      <c r="C670" s="3"/>
      <c r="D670" s="3"/>
      <c r="E670" s="3"/>
      <c r="F670" s="3"/>
      <c r="G670" s="3"/>
      <c r="H670" s="3" t="s">
        <v>34</v>
      </c>
      <c r="I670" s="3"/>
      <c r="J670" s="3" t="s">
        <v>34</v>
      </c>
      <c r="K670" s="4" t="n">
        <f aca="false">COUNTIF($B670:$J670, "NORMAL")</f>
        <v>0</v>
      </c>
      <c r="L670" s="4" t="n">
        <f aca="false">COUNTIF($B670:$J670, "NON_SPECIFIC")</f>
        <v>0</v>
      </c>
      <c r="M670" s="4" t="n">
        <f aca="false">COUNTIF($B670:$J670, "EARLY")</f>
        <v>0</v>
      </c>
      <c r="N670" s="4" t="n">
        <f aca="false">COUNTIF($B670:$J670, "ACTIVE")</f>
        <v>3</v>
      </c>
      <c r="O670" s="4" t="n">
        <f aca="false">COUNTIF($B670:$J670, "LATE")</f>
        <v>0</v>
      </c>
      <c r="P670" s="4" t="n">
        <f aca="false">COUNTIF($B670:$J670, "UNGRADABLE_QUALITY")</f>
        <v>0</v>
      </c>
      <c r="Q670" s="4" t="n">
        <f aca="false">COUNTIF($B670:$J670, "UNGRADABLE_CONDITION")</f>
        <v>0</v>
      </c>
      <c r="R670" s="4" t="n">
        <f aca="false">SUM(K670:Q670)</f>
        <v>3</v>
      </c>
      <c r="S670" s="3"/>
      <c r="T670" s="5"/>
    </row>
    <row r="671" customFormat="false" ht="13.8" hidden="false" customHeight="false" outlineLevel="0" collapsed="false">
      <c r="A671" s="3" t="s">
        <v>694</v>
      </c>
      <c r="B671" s="3"/>
      <c r="C671" s="3" t="s">
        <v>28</v>
      </c>
      <c r="D671" s="3" t="s">
        <v>28</v>
      </c>
      <c r="E671" s="3"/>
      <c r="F671" s="3"/>
      <c r="G671" s="3"/>
      <c r="H671" s="3"/>
      <c r="I671" s="3" t="s">
        <v>28</v>
      </c>
      <c r="J671" s="3"/>
      <c r="K671" s="4" t="n">
        <f aca="false">COUNTIF($B671:$J671, "NORMAL")</f>
        <v>0</v>
      </c>
      <c r="L671" s="4" t="n">
        <f aca="false">COUNTIF($B671:$J671, "NON_SPECIFIC")</f>
        <v>0</v>
      </c>
      <c r="M671" s="4" t="n">
        <f aca="false">COUNTIF($B671:$J671, "EARLY")</f>
        <v>0</v>
      </c>
      <c r="N671" s="4" t="n">
        <f aca="false">COUNTIF($B671:$J671, "ACTIVE")</f>
        <v>0</v>
      </c>
      <c r="O671" s="4" t="n">
        <f aca="false">COUNTIF($B671:$J671, "LATE")</f>
        <v>3</v>
      </c>
      <c r="P671" s="4" t="n">
        <f aca="false">COUNTIF($B671:$J671, "UNGRADABLE_QUALITY")</f>
        <v>0</v>
      </c>
      <c r="Q671" s="4" t="n">
        <f aca="false">COUNTIF($B671:$J671, "UNGRADABLE_CONDITION")</f>
        <v>0</v>
      </c>
      <c r="R671" s="4" t="n">
        <f aca="false">SUM(K671:Q671)</f>
        <v>3</v>
      </c>
      <c r="S671" s="5"/>
      <c r="T671" s="3"/>
    </row>
    <row r="672" customFormat="false" ht="13.8" hidden="false" customHeight="false" outlineLevel="0" collapsed="false">
      <c r="A672" s="3" t="s">
        <v>695</v>
      </c>
      <c r="B672" s="3"/>
      <c r="C672" s="3" t="s">
        <v>34</v>
      </c>
      <c r="D672" s="3" t="s">
        <v>34</v>
      </c>
      <c r="E672" s="3"/>
      <c r="F672" s="3" t="s">
        <v>22</v>
      </c>
      <c r="G672" s="3"/>
      <c r="H672" s="3"/>
      <c r="I672" s="3"/>
      <c r="J672" s="3"/>
      <c r="K672" s="4" t="n">
        <f aca="false">COUNTIF($B672:$J672, "NORMAL")</f>
        <v>0</v>
      </c>
      <c r="L672" s="4" t="n">
        <f aca="false">COUNTIF($B672:$J672, "NON_SPECIFIC")</f>
        <v>0</v>
      </c>
      <c r="M672" s="4" t="n">
        <f aca="false">COUNTIF($B672:$J672, "EARLY")</f>
        <v>1</v>
      </c>
      <c r="N672" s="4" t="n">
        <f aca="false">COUNTIF($B672:$J672, "ACTIVE")</f>
        <v>2</v>
      </c>
      <c r="O672" s="4" t="n">
        <f aca="false">COUNTIF($B672:$J672, "LATE")</f>
        <v>0</v>
      </c>
      <c r="P672" s="4" t="n">
        <f aca="false">COUNTIF($B672:$J672, "UNGRADABLE_QUALITY")</f>
        <v>0</v>
      </c>
      <c r="Q672" s="4" t="n">
        <f aca="false">COUNTIF($B672:$J672, "UNGRADABLE_CONDITION")</f>
        <v>0</v>
      </c>
      <c r="R672" s="4" t="n">
        <f aca="false">SUM(K672:Q672)</f>
        <v>3</v>
      </c>
      <c r="S672" s="3"/>
      <c r="T672" s="3"/>
    </row>
    <row r="673" customFormat="false" ht="13.8" hidden="false" customHeight="false" outlineLevel="0" collapsed="false">
      <c r="A673" s="3" t="s">
        <v>696</v>
      </c>
      <c r="B673" s="3" t="s">
        <v>20</v>
      </c>
      <c r="C673" s="3"/>
      <c r="D673" s="3" t="s">
        <v>20</v>
      </c>
      <c r="E673" s="3"/>
      <c r="F673" s="3"/>
      <c r="G673" s="3"/>
      <c r="H673" s="3"/>
      <c r="I673" s="3" t="s">
        <v>19</v>
      </c>
      <c r="J673" s="3"/>
      <c r="K673" s="4" t="n">
        <f aca="false">COUNTIF($B673:$J673, "NORMAL")</f>
        <v>2</v>
      </c>
      <c r="L673" s="4" t="n">
        <f aca="false">COUNTIF($B673:$J673, "NON_SPECIFIC")</f>
        <v>1</v>
      </c>
      <c r="M673" s="4" t="n">
        <f aca="false">COUNTIF($B673:$J673, "EARLY")</f>
        <v>0</v>
      </c>
      <c r="N673" s="4" t="n">
        <f aca="false">COUNTIF($B673:$J673, "ACTIVE")</f>
        <v>0</v>
      </c>
      <c r="O673" s="4" t="n">
        <f aca="false">COUNTIF($B673:$J673, "LATE")</f>
        <v>0</v>
      </c>
      <c r="P673" s="4" t="n">
        <f aca="false">COUNTIF($B673:$J673, "UNGRADABLE_QUALITY")</f>
        <v>0</v>
      </c>
      <c r="Q673" s="4" t="n">
        <f aca="false">COUNTIF($B673:$J673, "UNGRADABLE_CONDITION")</f>
        <v>0</v>
      </c>
      <c r="R673" s="4" t="n">
        <f aca="false">SUM(K673:Q673)</f>
        <v>3</v>
      </c>
      <c r="S673" s="5"/>
      <c r="T673" s="3"/>
    </row>
    <row r="674" customFormat="false" ht="13.8" hidden="false" customHeight="false" outlineLevel="0" collapsed="false">
      <c r="A674" s="3" t="s">
        <v>697</v>
      </c>
      <c r="B674" s="3" t="s">
        <v>34</v>
      </c>
      <c r="C674" s="3"/>
      <c r="D674" s="3"/>
      <c r="E674" s="3"/>
      <c r="F674" s="3" t="s">
        <v>19</v>
      </c>
      <c r="G674" s="3" t="s">
        <v>20</v>
      </c>
      <c r="H674" s="3"/>
      <c r="I674" s="3"/>
      <c r="J674" s="3"/>
      <c r="K674" s="4" t="n">
        <f aca="false">COUNTIF($B674:$J674, "NORMAL")</f>
        <v>1</v>
      </c>
      <c r="L674" s="4" t="n">
        <f aca="false">COUNTIF($B674:$J674, "NON_SPECIFIC")</f>
        <v>1</v>
      </c>
      <c r="M674" s="4" t="n">
        <f aca="false">COUNTIF($B674:$J674, "EARLY")</f>
        <v>0</v>
      </c>
      <c r="N674" s="4" t="n">
        <f aca="false">COUNTIF($B674:$J674, "ACTIVE")</f>
        <v>1</v>
      </c>
      <c r="O674" s="4" t="n">
        <f aca="false">COUNTIF($B674:$J674, "LATE")</f>
        <v>0</v>
      </c>
      <c r="P674" s="4" t="n">
        <f aca="false">COUNTIF($B674:$J674, "UNGRADABLE_QUALITY")</f>
        <v>0</v>
      </c>
      <c r="Q674" s="4" t="n">
        <f aca="false">COUNTIF($B674:$J674, "UNGRADABLE_CONDITION")</f>
        <v>0</v>
      </c>
      <c r="R674" s="4" t="n">
        <f aca="false">SUM(K674:Q674)</f>
        <v>3</v>
      </c>
      <c r="S674" s="3"/>
      <c r="T674" s="3"/>
    </row>
    <row r="675" customFormat="false" ht="13.8" hidden="false" customHeight="false" outlineLevel="0" collapsed="false">
      <c r="A675" s="3" t="s">
        <v>698</v>
      </c>
      <c r="B675" s="3" t="s">
        <v>20</v>
      </c>
      <c r="C675" s="3"/>
      <c r="D675" s="3"/>
      <c r="E675" s="3"/>
      <c r="F675" s="3"/>
      <c r="G675" s="3" t="s">
        <v>20</v>
      </c>
      <c r="H675" s="3" t="s">
        <v>20</v>
      </c>
      <c r="I675" s="3"/>
      <c r="J675" s="3"/>
      <c r="K675" s="4" t="n">
        <f aca="false">COUNTIF($B675:$J675, "NORMAL")</f>
        <v>3</v>
      </c>
      <c r="L675" s="4" t="n">
        <f aca="false">COUNTIF($B675:$J675, "NON_SPECIFIC")</f>
        <v>0</v>
      </c>
      <c r="M675" s="4" t="n">
        <f aca="false">COUNTIF($B675:$J675, "EARLY")</f>
        <v>0</v>
      </c>
      <c r="N675" s="4" t="n">
        <f aca="false">COUNTIF($B675:$J675, "ACTIVE")</f>
        <v>0</v>
      </c>
      <c r="O675" s="4" t="n">
        <f aca="false">COUNTIF($B675:$J675, "LATE")</f>
        <v>0</v>
      </c>
      <c r="P675" s="4" t="n">
        <f aca="false">COUNTIF($B675:$J675, "UNGRADABLE_QUALITY")</f>
        <v>0</v>
      </c>
      <c r="Q675" s="4" t="n">
        <f aca="false">COUNTIF($B675:$J675, "UNGRADABLE_CONDITION")</f>
        <v>0</v>
      </c>
      <c r="R675" s="4" t="n">
        <f aca="false">SUM(K675:Q675)</f>
        <v>3</v>
      </c>
      <c r="S675" s="3"/>
      <c r="T675" s="3"/>
    </row>
    <row r="676" customFormat="false" ht="13.8" hidden="false" customHeight="false" outlineLevel="0" collapsed="false">
      <c r="A676" s="3" t="s">
        <v>699</v>
      </c>
      <c r="B676" s="3" t="s">
        <v>19</v>
      </c>
      <c r="C676" s="3" t="s">
        <v>19</v>
      </c>
      <c r="D676" s="3"/>
      <c r="E676" s="3"/>
      <c r="F676" s="3" t="s">
        <v>19</v>
      </c>
      <c r="G676" s="3"/>
      <c r="H676" s="3"/>
      <c r="I676" s="3"/>
      <c r="J676" s="3"/>
      <c r="K676" s="4" t="n">
        <f aca="false">COUNTIF($B676:$J676, "NORMAL")</f>
        <v>0</v>
      </c>
      <c r="L676" s="4" t="n">
        <f aca="false">COUNTIF($B676:$J676, "NON_SPECIFIC")</f>
        <v>3</v>
      </c>
      <c r="M676" s="4" t="n">
        <f aca="false">COUNTIF($B676:$J676, "EARLY")</f>
        <v>0</v>
      </c>
      <c r="N676" s="4" t="n">
        <f aca="false">COUNTIF($B676:$J676, "ACTIVE")</f>
        <v>0</v>
      </c>
      <c r="O676" s="4" t="n">
        <f aca="false">COUNTIF($B676:$J676, "LATE")</f>
        <v>0</v>
      </c>
      <c r="P676" s="4" t="n">
        <f aca="false">COUNTIF($B676:$J676, "UNGRADABLE_QUALITY")</f>
        <v>0</v>
      </c>
      <c r="Q676" s="4" t="n">
        <f aca="false">COUNTIF($B676:$J676, "UNGRADABLE_CONDITION")</f>
        <v>0</v>
      </c>
      <c r="R676" s="4" t="n">
        <f aca="false">SUM(K676:Q676)</f>
        <v>3</v>
      </c>
      <c r="S676" s="3"/>
      <c r="T676" s="3"/>
    </row>
    <row r="677" customFormat="false" ht="13.8" hidden="false" customHeight="false" outlineLevel="0" collapsed="false">
      <c r="A677" s="3" t="s">
        <v>700</v>
      </c>
      <c r="B677" s="3" t="s">
        <v>20</v>
      </c>
      <c r="C677" s="3"/>
      <c r="D677" s="3"/>
      <c r="E677" s="3"/>
      <c r="F677" s="3"/>
      <c r="G677" s="3"/>
      <c r="H677" s="3" t="s">
        <v>20</v>
      </c>
      <c r="I677" s="3" t="s">
        <v>20</v>
      </c>
      <c r="J677" s="3"/>
      <c r="K677" s="4" t="n">
        <f aca="false">COUNTIF($B677:$J677, "NORMAL")</f>
        <v>3</v>
      </c>
      <c r="L677" s="4" t="n">
        <f aca="false">COUNTIF($B677:$J677, "NON_SPECIFIC")</f>
        <v>0</v>
      </c>
      <c r="M677" s="4" t="n">
        <f aca="false">COUNTIF($B677:$J677, "EARLY")</f>
        <v>0</v>
      </c>
      <c r="N677" s="4" t="n">
        <f aca="false">COUNTIF($B677:$J677, "ACTIVE")</f>
        <v>0</v>
      </c>
      <c r="O677" s="4" t="n">
        <f aca="false">COUNTIF($B677:$J677, "LATE")</f>
        <v>0</v>
      </c>
      <c r="P677" s="4" t="n">
        <f aca="false">COUNTIF($B677:$J677, "UNGRADABLE_QUALITY")</f>
        <v>0</v>
      </c>
      <c r="Q677" s="4" t="n">
        <f aca="false">COUNTIF($B677:$J677, "UNGRADABLE_CONDITION")</f>
        <v>0</v>
      </c>
      <c r="R677" s="4" t="n">
        <f aca="false">SUM(K677:Q677)</f>
        <v>3</v>
      </c>
      <c r="S677" s="5"/>
      <c r="T677" s="3"/>
    </row>
    <row r="678" customFormat="false" ht="13.8" hidden="false" customHeight="false" outlineLevel="0" collapsed="false">
      <c r="A678" s="3" t="s">
        <v>701</v>
      </c>
      <c r="B678" s="3"/>
      <c r="C678" s="3" t="s">
        <v>22</v>
      </c>
      <c r="D678" s="3"/>
      <c r="E678" s="3" t="s">
        <v>22</v>
      </c>
      <c r="F678" s="3" t="s">
        <v>19</v>
      </c>
      <c r="G678" s="3"/>
      <c r="H678" s="3"/>
      <c r="I678" s="3"/>
      <c r="J678" s="3"/>
      <c r="K678" s="4" t="n">
        <f aca="false">COUNTIF($B678:$J678, "NORMAL")</f>
        <v>0</v>
      </c>
      <c r="L678" s="4" t="n">
        <f aca="false">COUNTIF($B678:$J678, "NON_SPECIFIC")</f>
        <v>1</v>
      </c>
      <c r="M678" s="4" t="n">
        <f aca="false">COUNTIF($B678:$J678, "EARLY")</f>
        <v>2</v>
      </c>
      <c r="N678" s="4" t="n">
        <f aca="false">COUNTIF($B678:$J678, "ACTIVE")</f>
        <v>0</v>
      </c>
      <c r="O678" s="4" t="n">
        <f aca="false">COUNTIF($B678:$J678, "LATE")</f>
        <v>0</v>
      </c>
      <c r="P678" s="4" t="n">
        <f aca="false">COUNTIF($B678:$J678, "UNGRADABLE_QUALITY")</f>
        <v>0</v>
      </c>
      <c r="Q678" s="4" t="n">
        <f aca="false">COUNTIF($B678:$J678, "UNGRADABLE_CONDITION")</f>
        <v>0</v>
      </c>
      <c r="R678" s="4" t="n">
        <f aca="false">SUM(K678:Q678)</f>
        <v>3</v>
      </c>
      <c r="S678" s="3"/>
      <c r="T678" s="3"/>
    </row>
    <row r="679" customFormat="false" ht="13.8" hidden="false" customHeight="false" outlineLevel="0" collapsed="false">
      <c r="A679" s="3" t="s">
        <v>702</v>
      </c>
      <c r="B679" s="3" t="s">
        <v>19</v>
      </c>
      <c r="C679" s="3" t="s">
        <v>19</v>
      </c>
      <c r="D679" s="3"/>
      <c r="E679" s="3"/>
      <c r="F679" s="3"/>
      <c r="G679" s="3" t="s">
        <v>20</v>
      </c>
      <c r="H679" s="3"/>
      <c r="I679" s="3"/>
      <c r="J679" s="3"/>
      <c r="K679" s="4" t="n">
        <f aca="false">COUNTIF($B679:$J679, "NORMAL")</f>
        <v>1</v>
      </c>
      <c r="L679" s="4" t="n">
        <f aca="false">COUNTIF($B679:$J679, "NON_SPECIFIC")</f>
        <v>2</v>
      </c>
      <c r="M679" s="4" t="n">
        <f aca="false">COUNTIF($B679:$J679, "EARLY")</f>
        <v>0</v>
      </c>
      <c r="N679" s="4" t="n">
        <f aca="false">COUNTIF($B679:$J679, "ACTIVE")</f>
        <v>0</v>
      </c>
      <c r="O679" s="4" t="n">
        <f aca="false">COUNTIF($B679:$J679, "LATE")</f>
        <v>0</v>
      </c>
      <c r="P679" s="4" t="n">
        <f aca="false">COUNTIF($B679:$J679, "UNGRADABLE_QUALITY")</f>
        <v>0</v>
      </c>
      <c r="Q679" s="4" t="n">
        <f aca="false">COUNTIF($B679:$J679, "UNGRADABLE_CONDITION")</f>
        <v>0</v>
      </c>
      <c r="R679" s="4" t="n">
        <f aca="false">SUM(K679:Q679)</f>
        <v>3</v>
      </c>
      <c r="S679" s="3"/>
      <c r="T679" s="3"/>
    </row>
    <row r="680" customFormat="false" ht="13.8" hidden="false" customHeight="false" outlineLevel="0" collapsed="false">
      <c r="A680" s="3" t="s">
        <v>703</v>
      </c>
      <c r="B680" s="3" t="s">
        <v>20</v>
      </c>
      <c r="C680" s="3" t="s">
        <v>19</v>
      </c>
      <c r="D680" s="3"/>
      <c r="E680" s="3"/>
      <c r="F680" s="3" t="s">
        <v>19</v>
      </c>
      <c r="G680" s="3"/>
      <c r="H680" s="3"/>
      <c r="I680" s="3"/>
      <c r="J680" s="3"/>
      <c r="K680" s="4" t="n">
        <f aca="false">COUNTIF($B680:$J680, "NORMAL")</f>
        <v>1</v>
      </c>
      <c r="L680" s="4" t="n">
        <f aca="false">COUNTIF($B680:$J680, "NON_SPECIFIC")</f>
        <v>2</v>
      </c>
      <c r="M680" s="4" t="n">
        <f aca="false">COUNTIF($B680:$J680, "EARLY")</f>
        <v>0</v>
      </c>
      <c r="N680" s="4" t="n">
        <f aca="false">COUNTIF($B680:$J680, "ACTIVE")</f>
        <v>0</v>
      </c>
      <c r="O680" s="4" t="n">
        <f aca="false">COUNTIF($B680:$J680, "LATE")</f>
        <v>0</v>
      </c>
      <c r="P680" s="4" t="n">
        <f aca="false">COUNTIF($B680:$J680, "UNGRADABLE_QUALITY")</f>
        <v>0</v>
      </c>
      <c r="Q680" s="4" t="n">
        <f aca="false">COUNTIF($B680:$J680, "UNGRADABLE_CONDITION")</f>
        <v>0</v>
      </c>
      <c r="R680" s="4" t="n">
        <f aca="false">SUM(K680:Q680)</f>
        <v>3</v>
      </c>
      <c r="S680" s="3"/>
      <c r="T680" s="3"/>
    </row>
    <row r="681" customFormat="false" ht="13.8" hidden="false" customHeight="false" outlineLevel="0" collapsed="false">
      <c r="A681" s="3" t="s">
        <v>704</v>
      </c>
      <c r="B681" s="3"/>
      <c r="C681" s="3" t="s">
        <v>34</v>
      </c>
      <c r="D681" s="3"/>
      <c r="E681" s="3"/>
      <c r="F681" s="3"/>
      <c r="G681" s="3" t="s">
        <v>34</v>
      </c>
      <c r="H681" s="3"/>
      <c r="I681" s="3"/>
      <c r="J681" s="3" t="s">
        <v>34</v>
      </c>
      <c r="K681" s="4" t="n">
        <f aca="false">COUNTIF($B681:$J681, "NORMAL")</f>
        <v>0</v>
      </c>
      <c r="L681" s="4" t="n">
        <f aca="false">COUNTIF($B681:$J681, "NON_SPECIFIC")</f>
        <v>0</v>
      </c>
      <c r="M681" s="4" t="n">
        <f aca="false">COUNTIF($B681:$J681, "EARLY")</f>
        <v>0</v>
      </c>
      <c r="N681" s="4" t="n">
        <f aca="false">COUNTIF($B681:$J681, "ACTIVE")</f>
        <v>3</v>
      </c>
      <c r="O681" s="4" t="n">
        <f aca="false">COUNTIF($B681:$J681, "LATE")</f>
        <v>0</v>
      </c>
      <c r="P681" s="4" t="n">
        <f aca="false">COUNTIF($B681:$J681, "UNGRADABLE_QUALITY")</f>
        <v>0</v>
      </c>
      <c r="Q681" s="4" t="n">
        <f aca="false">COUNTIF($B681:$J681, "UNGRADABLE_CONDITION")</f>
        <v>0</v>
      </c>
      <c r="R681" s="4" t="n">
        <f aca="false">SUM(K681:Q681)</f>
        <v>3</v>
      </c>
      <c r="S681" s="3"/>
      <c r="T681" s="5"/>
    </row>
    <row r="682" customFormat="false" ht="13.8" hidden="false" customHeight="false" outlineLevel="0" collapsed="false">
      <c r="A682" s="3" t="s">
        <v>705</v>
      </c>
      <c r="B682" s="3"/>
      <c r="C682" s="3"/>
      <c r="D682" s="3"/>
      <c r="E682" s="3" t="s">
        <v>19</v>
      </c>
      <c r="F682" s="3" t="s">
        <v>19</v>
      </c>
      <c r="G682" s="3" t="s">
        <v>19</v>
      </c>
      <c r="H682" s="3"/>
      <c r="I682" s="3"/>
      <c r="J682" s="3"/>
      <c r="K682" s="4" t="n">
        <f aca="false">COUNTIF($B682:$J682, "NORMAL")</f>
        <v>0</v>
      </c>
      <c r="L682" s="4" t="n">
        <f aca="false">COUNTIF($B682:$J682, "NON_SPECIFIC")</f>
        <v>3</v>
      </c>
      <c r="M682" s="4" t="n">
        <f aca="false">COUNTIF($B682:$J682, "EARLY")</f>
        <v>0</v>
      </c>
      <c r="N682" s="4" t="n">
        <f aca="false">COUNTIF($B682:$J682, "ACTIVE")</f>
        <v>0</v>
      </c>
      <c r="O682" s="4" t="n">
        <f aca="false">COUNTIF($B682:$J682, "LATE")</f>
        <v>0</v>
      </c>
      <c r="P682" s="4" t="n">
        <f aca="false">COUNTIF($B682:$J682, "UNGRADABLE_QUALITY")</f>
        <v>0</v>
      </c>
      <c r="Q682" s="4" t="n">
        <f aca="false">COUNTIF($B682:$J682, "UNGRADABLE_CONDITION")</f>
        <v>0</v>
      </c>
      <c r="R682" s="4" t="n">
        <f aca="false">SUM(K682:Q682)</f>
        <v>3</v>
      </c>
      <c r="S682" s="3"/>
      <c r="T682" s="3"/>
    </row>
    <row r="683" customFormat="false" ht="13.8" hidden="false" customHeight="false" outlineLevel="0" collapsed="false">
      <c r="A683" s="3" t="s">
        <v>706</v>
      </c>
      <c r="B683" s="3"/>
      <c r="C683" s="3" t="s">
        <v>19</v>
      </c>
      <c r="D683" s="3" t="s">
        <v>68</v>
      </c>
      <c r="E683" s="3"/>
      <c r="F683" s="3"/>
      <c r="G683" s="3"/>
      <c r="H683" s="3" t="s">
        <v>19</v>
      </c>
      <c r="I683" s="3"/>
      <c r="J683" s="3"/>
      <c r="K683" s="4" t="n">
        <f aca="false">COUNTIF($B683:$J683, "NORMAL")</f>
        <v>0</v>
      </c>
      <c r="L683" s="4" t="n">
        <f aca="false">COUNTIF($B683:$J683, "NON_SPECIFIC")</f>
        <v>2</v>
      </c>
      <c r="M683" s="4" t="n">
        <f aca="false">COUNTIF($B683:$J683, "EARLY")</f>
        <v>0</v>
      </c>
      <c r="N683" s="4" t="n">
        <f aca="false">COUNTIF($B683:$J683, "ACTIVE")</f>
        <v>0</v>
      </c>
      <c r="O683" s="4" t="n">
        <f aca="false">COUNTIF($B683:$J683, "LATE")</f>
        <v>0</v>
      </c>
      <c r="P683" s="4" t="n">
        <f aca="false">COUNTIF($B683:$J683, "UNGRADABLE_QUALITY")</f>
        <v>0</v>
      </c>
      <c r="Q683" s="4" t="n">
        <f aca="false">COUNTIF($B683:$J683, "UNGRADABLE_CONDITION")</f>
        <v>1</v>
      </c>
      <c r="R683" s="4" t="n">
        <f aca="false">SUM(K683:Q683)</f>
        <v>3</v>
      </c>
      <c r="S683" s="3"/>
      <c r="T683" s="3"/>
    </row>
    <row r="684" customFormat="false" ht="13.8" hidden="false" customHeight="false" outlineLevel="0" collapsed="false">
      <c r="A684" s="3" t="s">
        <v>707</v>
      </c>
      <c r="B684" s="3"/>
      <c r="C684" s="3"/>
      <c r="D684" s="3"/>
      <c r="E684" s="3" t="s">
        <v>28</v>
      </c>
      <c r="F684" s="3" t="s">
        <v>34</v>
      </c>
      <c r="G684" s="3" t="s">
        <v>24</v>
      </c>
      <c r="H684" s="3"/>
      <c r="I684" s="3"/>
      <c r="J684" s="3"/>
      <c r="K684" s="4" t="n">
        <f aca="false">COUNTIF($B684:$J684, "NORMAL")</f>
        <v>0</v>
      </c>
      <c r="L684" s="4" t="n">
        <f aca="false">COUNTIF($B684:$J684, "NON_SPECIFIC")</f>
        <v>0</v>
      </c>
      <c r="M684" s="4" t="n">
        <f aca="false">COUNTIF($B684:$J684, "EARLY")</f>
        <v>0</v>
      </c>
      <c r="N684" s="4" t="n">
        <f aca="false">COUNTIF($B684:$J684, "ACTIVE")</f>
        <v>1</v>
      </c>
      <c r="O684" s="4" t="n">
        <f aca="false">COUNTIF($B684:$J684, "LATE")</f>
        <v>1</v>
      </c>
      <c r="P684" s="4" t="n">
        <f aca="false">COUNTIF($B684:$J684, "UNGRADABLE_QUALITY")</f>
        <v>1</v>
      </c>
      <c r="Q684" s="4" t="n">
        <f aca="false">COUNTIF($B684:$J684, "UNGRADABLE_CONDITION")</f>
        <v>0</v>
      </c>
      <c r="R684" s="4" t="n">
        <f aca="false">SUM(K684:Q684)</f>
        <v>3</v>
      </c>
      <c r="S684" s="3"/>
      <c r="T684" s="3"/>
    </row>
    <row r="685" customFormat="false" ht="13.8" hidden="false" customHeight="false" outlineLevel="0" collapsed="false">
      <c r="A685" s="3" t="s">
        <v>708</v>
      </c>
      <c r="B685" s="3"/>
      <c r="C685" s="3" t="s">
        <v>19</v>
      </c>
      <c r="D685" s="3" t="s">
        <v>20</v>
      </c>
      <c r="E685" s="3"/>
      <c r="F685" s="3"/>
      <c r="G685" s="3"/>
      <c r="H685" s="3"/>
      <c r="I685" s="3"/>
      <c r="J685" s="3" t="s">
        <v>20</v>
      </c>
      <c r="K685" s="4" t="n">
        <f aca="false">COUNTIF($B685:$J685, "NORMAL")</f>
        <v>2</v>
      </c>
      <c r="L685" s="4" t="n">
        <f aca="false">COUNTIF($B685:$J685, "NON_SPECIFIC")</f>
        <v>1</v>
      </c>
      <c r="M685" s="4" t="n">
        <f aca="false">COUNTIF($B685:$J685, "EARLY")</f>
        <v>0</v>
      </c>
      <c r="N685" s="4" t="n">
        <f aca="false">COUNTIF($B685:$J685, "ACTIVE")</f>
        <v>0</v>
      </c>
      <c r="O685" s="4" t="n">
        <f aca="false">COUNTIF($B685:$J685, "LATE")</f>
        <v>0</v>
      </c>
      <c r="P685" s="4" t="n">
        <f aca="false">COUNTIF($B685:$J685, "UNGRADABLE_QUALITY")</f>
        <v>0</v>
      </c>
      <c r="Q685" s="4" t="n">
        <f aca="false">COUNTIF($B685:$J685, "UNGRADABLE_CONDITION")</f>
        <v>0</v>
      </c>
      <c r="R685" s="4" t="n">
        <f aca="false">SUM(K685:Q685)</f>
        <v>3</v>
      </c>
      <c r="S685" s="3"/>
      <c r="T685" s="5"/>
    </row>
    <row r="686" customFormat="false" ht="13.8" hidden="false" customHeight="false" outlineLevel="0" collapsed="false">
      <c r="A686" s="3" t="s">
        <v>709</v>
      </c>
      <c r="B686" s="3" t="s">
        <v>22</v>
      </c>
      <c r="C686" s="3"/>
      <c r="D686" s="3"/>
      <c r="E686" s="3" t="s">
        <v>22</v>
      </c>
      <c r="F686" s="3"/>
      <c r="G686" s="3"/>
      <c r="H686" s="3"/>
      <c r="I686" s="3" t="s">
        <v>22</v>
      </c>
      <c r="J686" s="3" t="s">
        <v>22</v>
      </c>
      <c r="K686" s="4" t="n">
        <f aca="false">COUNTIF($B686:$J686, "NORMAL")</f>
        <v>0</v>
      </c>
      <c r="L686" s="4" t="n">
        <f aca="false">COUNTIF($B686:$J686, "NON_SPECIFIC")</f>
        <v>0</v>
      </c>
      <c r="M686" s="4" t="n">
        <f aca="false">COUNTIF($B686:$J686, "EARLY")</f>
        <v>4</v>
      </c>
      <c r="N686" s="4" t="n">
        <f aca="false">COUNTIF($B686:$J686, "ACTIVE")</f>
        <v>0</v>
      </c>
      <c r="O686" s="4" t="n">
        <f aca="false">COUNTIF($B686:$J686, "LATE")</f>
        <v>0</v>
      </c>
      <c r="P686" s="4" t="n">
        <f aca="false">COUNTIF($B686:$J686, "UNGRADABLE_QUALITY")</f>
        <v>0</v>
      </c>
      <c r="Q686" s="4" t="n">
        <f aca="false">COUNTIF($B686:$J686, "UNGRADABLE_CONDITION")</f>
        <v>0</v>
      </c>
      <c r="R686" s="4" t="n">
        <f aca="false">SUM(K686:Q686)</f>
        <v>4</v>
      </c>
      <c r="S686" s="5"/>
      <c r="T686" s="5"/>
    </row>
    <row r="687" customFormat="false" ht="13.8" hidden="false" customHeight="false" outlineLevel="0" collapsed="false">
      <c r="A687" s="3" t="s">
        <v>710</v>
      </c>
      <c r="B687" s="3"/>
      <c r="C687" s="3"/>
      <c r="D687" s="3" t="s">
        <v>19</v>
      </c>
      <c r="E687" s="3"/>
      <c r="F687" s="3"/>
      <c r="G687" s="3"/>
      <c r="H687" s="3" t="s">
        <v>20</v>
      </c>
      <c r="I687" s="3"/>
      <c r="J687" s="3" t="s">
        <v>20</v>
      </c>
      <c r="K687" s="4" t="n">
        <f aca="false">COUNTIF($B687:$J687, "NORMAL")</f>
        <v>2</v>
      </c>
      <c r="L687" s="4" t="n">
        <f aca="false">COUNTIF($B687:$J687, "NON_SPECIFIC")</f>
        <v>1</v>
      </c>
      <c r="M687" s="4" t="n">
        <f aca="false">COUNTIF($B687:$J687, "EARLY")</f>
        <v>0</v>
      </c>
      <c r="N687" s="4" t="n">
        <f aca="false">COUNTIF($B687:$J687, "ACTIVE")</f>
        <v>0</v>
      </c>
      <c r="O687" s="4" t="n">
        <f aca="false">COUNTIF($B687:$J687, "LATE")</f>
        <v>0</v>
      </c>
      <c r="P687" s="4" t="n">
        <f aca="false">COUNTIF($B687:$J687, "UNGRADABLE_QUALITY")</f>
        <v>0</v>
      </c>
      <c r="Q687" s="4" t="n">
        <f aca="false">COUNTIF($B687:$J687, "UNGRADABLE_CONDITION")</f>
        <v>0</v>
      </c>
      <c r="R687" s="4" t="n">
        <f aca="false">SUM(K687:Q687)</f>
        <v>3</v>
      </c>
      <c r="S687" s="3"/>
      <c r="T687" s="5"/>
    </row>
    <row r="688" customFormat="false" ht="13.8" hidden="false" customHeight="false" outlineLevel="0" collapsed="false">
      <c r="A688" s="3" t="s">
        <v>711</v>
      </c>
      <c r="B688" s="3"/>
      <c r="C688" s="3" t="s">
        <v>19</v>
      </c>
      <c r="D688" s="3"/>
      <c r="E688" s="3"/>
      <c r="F688" s="3"/>
      <c r="G688" s="3" t="s">
        <v>20</v>
      </c>
      <c r="H688" s="3" t="s">
        <v>19</v>
      </c>
      <c r="I688" s="3"/>
      <c r="J688" s="3"/>
      <c r="K688" s="4" t="n">
        <f aca="false">COUNTIF($B688:$J688, "NORMAL")</f>
        <v>1</v>
      </c>
      <c r="L688" s="4" t="n">
        <f aca="false">COUNTIF($B688:$J688, "NON_SPECIFIC")</f>
        <v>2</v>
      </c>
      <c r="M688" s="4" t="n">
        <f aca="false">COUNTIF($B688:$J688, "EARLY")</f>
        <v>0</v>
      </c>
      <c r="N688" s="4" t="n">
        <f aca="false">COUNTIF($B688:$J688, "ACTIVE")</f>
        <v>0</v>
      </c>
      <c r="O688" s="4" t="n">
        <f aca="false">COUNTIF($B688:$J688, "LATE")</f>
        <v>0</v>
      </c>
      <c r="P688" s="4" t="n">
        <f aca="false">COUNTIF($B688:$J688, "UNGRADABLE_QUALITY")</f>
        <v>0</v>
      </c>
      <c r="Q688" s="4" t="n">
        <f aca="false">COUNTIF($B688:$J688, "UNGRADABLE_CONDITION")</f>
        <v>0</v>
      </c>
      <c r="R688" s="4" t="n">
        <f aca="false">SUM(K688:Q688)</f>
        <v>3</v>
      </c>
      <c r="S688" s="3"/>
      <c r="T688" s="3"/>
    </row>
    <row r="689" customFormat="false" ht="13.8" hidden="false" customHeight="false" outlineLevel="0" collapsed="false">
      <c r="A689" s="3" t="s">
        <v>712</v>
      </c>
      <c r="B689" s="3"/>
      <c r="C689" s="3" t="s">
        <v>22</v>
      </c>
      <c r="D689" s="3"/>
      <c r="E689" s="3"/>
      <c r="F689" s="3"/>
      <c r="G689" s="3" t="s">
        <v>22</v>
      </c>
      <c r="H689" s="3" t="s">
        <v>22</v>
      </c>
      <c r="I689" s="3"/>
      <c r="J689" s="3"/>
      <c r="K689" s="4" t="n">
        <f aca="false">COUNTIF($B689:$J689, "NORMAL")</f>
        <v>0</v>
      </c>
      <c r="L689" s="4" t="n">
        <f aca="false">COUNTIF($B689:$J689, "NON_SPECIFIC")</f>
        <v>0</v>
      </c>
      <c r="M689" s="4" t="n">
        <f aca="false">COUNTIF($B689:$J689, "EARLY")</f>
        <v>3</v>
      </c>
      <c r="N689" s="4" t="n">
        <f aca="false">COUNTIF($B689:$J689, "ACTIVE")</f>
        <v>0</v>
      </c>
      <c r="O689" s="4" t="n">
        <f aca="false">COUNTIF($B689:$J689, "LATE")</f>
        <v>0</v>
      </c>
      <c r="P689" s="4" t="n">
        <f aca="false">COUNTIF($B689:$J689, "UNGRADABLE_QUALITY")</f>
        <v>0</v>
      </c>
      <c r="Q689" s="4" t="n">
        <f aca="false">COUNTIF($B689:$J689, "UNGRADABLE_CONDITION")</f>
        <v>0</v>
      </c>
      <c r="R689" s="4" t="n">
        <f aca="false">SUM(K689:Q689)</f>
        <v>3</v>
      </c>
      <c r="S689" s="3"/>
      <c r="T689" s="3"/>
    </row>
    <row r="690" customFormat="false" ht="13.8" hidden="false" customHeight="false" outlineLevel="0" collapsed="false">
      <c r="A690" s="3" t="s">
        <v>713</v>
      </c>
      <c r="B690" s="3" t="s">
        <v>19</v>
      </c>
      <c r="C690" s="3"/>
      <c r="D690" s="3" t="s">
        <v>20</v>
      </c>
      <c r="E690" s="3"/>
      <c r="F690" s="3"/>
      <c r="G690" s="3" t="s">
        <v>20</v>
      </c>
      <c r="H690" s="3"/>
      <c r="I690" s="3"/>
      <c r="J690" s="3"/>
      <c r="K690" s="4" t="n">
        <f aca="false">COUNTIF($B690:$J690, "NORMAL")</f>
        <v>2</v>
      </c>
      <c r="L690" s="4" t="n">
        <f aca="false">COUNTIF($B690:$J690, "NON_SPECIFIC")</f>
        <v>1</v>
      </c>
      <c r="M690" s="4" t="n">
        <f aca="false">COUNTIF($B690:$J690, "EARLY")</f>
        <v>0</v>
      </c>
      <c r="N690" s="4" t="n">
        <f aca="false">COUNTIF($B690:$J690, "ACTIVE")</f>
        <v>0</v>
      </c>
      <c r="O690" s="4" t="n">
        <f aca="false">COUNTIF($B690:$J690, "LATE")</f>
        <v>0</v>
      </c>
      <c r="P690" s="4" t="n">
        <f aca="false">COUNTIF($B690:$J690, "UNGRADABLE_QUALITY")</f>
        <v>0</v>
      </c>
      <c r="Q690" s="4" t="n">
        <f aca="false">COUNTIF($B690:$J690, "UNGRADABLE_CONDITION")</f>
        <v>0</v>
      </c>
      <c r="R690" s="4" t="n">
        <f aca="false">SUM(K690:Q690)</f>
        <v>3</v>
      </c>
      <c r="S690" s="3"/>
      <c r="T690" s="3"/>
    </row>
    <row r="691" customFormat="false" ht="13.8" hidden="false" customHeight="false" outlineLevel="0" collapsed="false">
      <c r="A691" s="3" t="s">
        <v>714</v>
      </c>
      <c r="B691" s="3" t="s">
        <v>20</v>
      </c>
      <c r="C691" s="3"/>
      <c r="D691" s="3"/>
      <c r="E691" s="3"/>
      <c r="F691" s="3" t="s">
        <v>19</v>
      </c>
      <c r="G691" s="3" t="s">
        <v>20</v>
      </c>
      <c r="H691" s="3"/>
      <c r="I691" s="3"/>
      <c r="J691" s="3"/>
      <c r="K691" s="4" t="n">
        <f aca="false">COUNTIF($B691:$J691, "NORMAL")</f>
        <v>2</v>
      </c>
      <c r="L691" s="4" t="n">
        <f aca="false">COUNTIF($B691:$J691, "NON_SPECIFIC")</f>
        <v>1</v>
      </c>
      <c r="M691" s="4" t="n">
        <f aca="false">COUNTIF($B691:$J691, "EARLY")</f>
        <v>0</v>
      </c>
      <c r="N691" s="4" t="n">
        <f aca="false">COUNTIF($B691:$J691, "ACTIVE")</f>
        <v>0</v>
      </c>
      <c r="O691" s="4" t="n">
        <f aca="false">COUNTIF($B691:$J691, "LATE")</f>
        <v>0</v>
      </c>
      <c r="P691" s="4" t="n">
        <f aca="false">COUNTIF($B691:$J691, "UNGRADABLE_QUALITY")</f>
        <v>0</v>
      </c>
      <c r="Q691" s="4" t="n">
        <f aca="false">COUNTIF($B691:$J691, "UNGRADABLE_CONDITION")</f>
        <v>0</v>
      </c>
      <c r="R691" s="4" t="n">
        <f aca="false">SUM(K691:Q691)</f>
        <v>3</v>
      </c>
      <c r="S691" s="3"/>
      <c r="T691" s="3"/>
    </row>
    <row r="692" customFormat="false" ht="13.8" hidden="false" customHeight="false" outlineLevel="0" collapsed="false">
      <c r="A692" s="3" t="s">
        <v>715</v>
      </c>
      <c r="B692" s="3"/>
      <c r="C692" s="3"/>
      <c r="D692" s="3"/>
      <c r="E692" s="3" t="s">
        <v>20</v>
      </c>
      <c r="F692" s="3"/>
      <c r="G692" s="3"/>
      <c r="H692" s="3" t="s">
        <v>20</v>
      </c>
      <c r="I692" s="3" t="s">
        <v>19</v>
      </c>
      <c r="J692" s="3"/>
      <c r="K692" s="4" t="n">
        <f aca="false">COUNTIF($B692:$J692, "NORMAL")</f>
        <v>2</v>
      </c>
      <c r="L692" s="4" t="n">
        <f aca="false">COUNTIF($B692:$J692, "NON_SPECIFIC")</f>
        <v>1</v>
      </c>
      <c r="M692" s="4" t="n">
        <f aca="false">COUNTIF($B692:$J692, "EARLY")</f>
        <v>0</v>
      </c>
      <c r="N692" s="4" t="n">
        <f aca="false">COUNTIF($B692:$J692, "ACTIVE")</f>
        <v>0</v>
      </c>
      <c r="O692" s="4" t="n">
        <f aca="false">COUNTIF($B692:$J692, "LATE")</f>
        <v>0</v>
      </c>
      <c r="P692" s="4" t="n">
        <f aca="false">COUNTIF($B692:$J692, "UNGRADABLE_QUALITY")</f>
        <v>0</v>
      </c>
      <c r="Q692" s="4" t="n">
        <f aca="false">COUNTIF($B692:$J692, "UNGRADABLE_CONDITION")</f>
        <v>0</v>
      </c>
      <c r="R692" s="4" t="n">
        <f aca="false">SUM(K692:Q692)</f>
        <v>3</v>
      </c>
      <c r="S692" s="5"/>
      <c r="T692" s="3"/>
    </row>
    <row r="693" customFormat="false" ht="13.8" hidden="false" customHeight="false" outlineLevel="0" collapsed="false">
      <c r="A693" s="3" t="s">
        <v>716</v>
      </c>
      <c r="B693" s="3" t="s">
        <v>19</v>
      </c>
      <c r="C693" s="3"/>
      <c r="D693" s="3"/>
      <c r="E693" s="3"/>
      <c r="F693" s="3" t="s">
        <v>20</v>
      </c>
      <c r="G693" s="3"/>
      <c r="H693" s="3"/>
      <c r="I693" s="3" t="s">
        <v>20</v>
      </c>
      <c r="J693" s="3"/>
      <c r="K693" s="4" t="n">
        <f aca="false">COUNTIF($B693:$J693, "NORMAL")</f>
        <v>2</v>
      </c>
      <c r="L693" s="4" t="n">
        <f aca="false">COUNTIF($B693:$J693, "NON_SPECIFIC")</f>
        <v>1</v>
      </c>
      <c r="M693" s="4" t="n">
        <f aca="false">COUNTIF($B693:$J693, "EARLY")</f>
        <v>0</v>
      </c>
      <c r="N693" s="4" t="n">
        <f aca="false">COUNTIF($B693:$J693, "ACTIVE")</f>
        <v>0</v>
      </c>
      <c r="O693" s="4" t="n">
        <f aca="false">COUNTIF($B693:$J693, "LATE")</f>
        <v>0</v>
      </c>
      <c r="P693" s="4" t="n">
        <f aca="false">COUNTIF($B693:$J693, "UNGRADABLE_QUALITY")</f>
        <v>0</v>
      </c>
      <c r="Q693" s="4" t="n">
        <f aca="false">COUNTIF($B693:$J693, "UNGRADABLE_CONDITION")</f>
        <v>0</v>
      </c>
      <c r="R693" s="4" t="n">
        <f aca="false">SUM(K693:Q693)</f>
        <v>3</v>
      </c>
      <c r="S693" s="5"/>
      <c r="T693" s="3"/>
    </row>
    <row r="694" customFormat="false" ht="13.8" hidden="false" customHeight="false" outlineLevel="0" collapsed="false">
      <c r="A694" s="3" t="s">
        <v>717</v>
      </c>
      <c r="B694" s="3" t="s">
        <v>22</v>
      </c>
      <c r="C694" s="3" t="s">
        <v>20</v>
      </c>
      <c r="D694" s="3" t="s">
        <v>19</v>
      </c>
      <c r="E694" s="3"/>
      <c r="F694" s="3"/>
      <c r="G694" s="3"/>
      <c r="H694" s="3"/>
      <c r="I694" s="3"/>
      <c r="J694" s="3"/>
      <c r="K694" s="4" t="n">
        <f aca="false">COUNTIF($B694:$J694, "NORMAL")</f>
        <v>1</v>
      </c>
      <c r="L694" s="4" t="n">
        <f aca="false">COUNTIF($B694:$J694, "NON_SPECIFIC")</f>
        <v>1</v>
      </c>
      <c r="M694" s="4" t="n">
        <f aca="false">COUNTIF($B694:$J694, "EARLY")</f>
        <v>1</v>
      </c>
      <c r="N694" s="4" t="n">
        <f aca="false">COUNTIF($B694:$J694, "ACTIVE")</f>
        <v>0</v>
      </c>
      <c r="O694" s="4" t="n">
        <f aca="false">COUNTIF($B694:$J694, "LATE")</f>
        <v>0</v>
      </c>
      <c r="P694" s="4" t="n">
        <f aca="false">COUNTIF($B694:$J694, "UNGRADABLE_QUALITY")</f>
        <v>0</v>
      </c>
      <c r="Q694" s="4" t="n">
        <f aca="false">COUNTIF($B694:$J694, "UNGRADABLE_CONDITION")</f>
        <v>0</v>
      </c>
      <c r="R694" s="4" t="n">
        <f aca="false">SUM(K694:Q694)</f>
        <v>3</v>
      </c>
      <c r="S694" s="3"/>
      <c r="T694" s="3"/>
    </row>
    <row r="695" customFormat="false" ht="13.8" hidden="false" customHeight="false" outlineLevel="0" collapsed="false">
      <c r="A695" s="3" t="s">
        <v>718</v>
      </c>
      <c r="B695" s="3"/>
      <c r="C695" s="3"/>
      <c r="D695" s="3"/>
      <c r="E695" s="3"/>
      <c r="F695" s="3" t="s">
        <v>24</v>
      </c>
      <c r="G695" s="3"/>
      <c r="H695" s="3" t="s">
        <v>19</v>
      </c>
      <c r="I695" s="3" t="s">
        <v>19</v>
      </c>
      <c r="J695" s="3"/>
      <c r="K695" s="4" t="n">
        <f aca="false">COUNTIF($B695:$J695, "NORMAL")</f>
        <v>0</v>
      </c>
      <c r="L695" s="4" t="n">
        <f aca="false">COUNTIF($B695:$J695, "NON_SPECIFIC")</f>
        <v>2</v>
      </c>
      <c r="M695" s="4" t="n">
        <f aca="false">COUNTIF($B695:$J695, "EARLY")</f>
        <v>0</v>
      </c>
      <c r="N695" s="4" t="n">
        <f aca="false">COUNTIF($B695:$J695, "ACTIVE")</f>
        <v>0</v>
      </c>
      <c r="O695" s="4" t="n">
        <f aca="false">COUNTIF($B695:$J695, "LATE")</f>
        <v>0</v>
      </c>
      <c r="P695" s="4" t="n">
        <f aca="false">COUNTIF($B695:$J695, "UNGRADABLE_QUALITY")</f>
        <v>1</v>
      </c>
      <c r="Q695" s="4" t="n">
        <f aca="false">COUNTIF($B695:$J695, "UNGRADABLE_CONDITION")</f>
        <v>0</v>
      </c>
      <c r="R695" s="4" t="n">
        <f aca="false">SUM(K695:Q695)</f>
        <v>3</v>
      </c>
      <c r="S695" s="5"/>
      <c r="T695" s="3"/>
    </row>
    <row r="696" customFormat="false" ht="13.8" hidden="false" customHeight="false" outlineLevel="0" collapsed="false">
      <c r="A696" s="3" t="s">
        <v>719</v>
      </c>
      <c r="B696" s="3"/>
      <c r="C696" s="3"/>
      <c r="D696" s="3" t="s">
        <v>34</v>
      </c>
      <c r="E696" s="3"/>
      <c r="F696" s="3"/>
      <c r="G696" s="3" t="s">
        <v>34</v>
      </c>
      <c r="H696" s="3"/>
      <c r="I696" s="3" t="s">
        <v>34</v>
      </c>
      <c r="J696" s="3"/>
      <c r="K696" s="4" t="n">
        <f aca="false">COUNTIF($B696:$J696, "NORMAL")</f>
        <v>0</v>
      </c>
      <c r="L696" s="4" t="n">
        <f aca="false">COUNTIF($B696:$J696, "NON_SPECIFIC")</f>
        <v>0</v>
      </c>
      <c r="M696" s="4" t="n">
        <f aca="false">COUNTIF($B696:$J696, "EARLY")</f>
        <v>0</v>
      </c>
      <c r="N696" s="4" t="n">
        <f aca="false">COUNTIF($B696:$J696, "ACTIVE")</f>
        <v>3</v>
      </c>
      <c r="O696" s="4" t="n">
        <f aca="false">COUNTIF($B696:$J696, "LATE")</f>
        <v>0</v>
      </c>
      <c r="P696" s="4" t="n">
        <f aca="false">COUNTIF($B696:$J696, "UNGRADABLE_QUALITY")</f>
        <v>0</v>
      </c>
      <c r="Q696" s="4" t="n">
        <f aca="false">COUNTIF($B696:$J696, "UNGRADABLE_CONDITION")</f>
        <v>0</v>
      </c>
      <c r="R696" s="4" t="n">
        <f aca="false">SUM(K696:Q696)</f>
        <v>3</v>
      </c>
      <c r="S696" s="5"/>
      <c r="T696" s="3"/>
    </row>
    <row r="697" customFormat="false" ht="13.8" hidden="false" customHeight="false" outlineLevel="0" collapsed="false">
      <c r="A697" s="3" t="s">
        <v>720</v>
      </c>
      <c r="B697" s="3"/>
      <c r="C697" s="3"/>
      <c r="D697" s="3" t="s">
        <v>19</v>
      </c>
      <c r="E697" s="3" t="s">
        <v>34</v>
      </c>
      <c r="F697" s="3"/>
      <c r="G697" s="3"/>
      <c r="H697" s="3" t="s">
        <v>22</v>
      </c>
      <c r="I697" s="3"/>
      <c r="J697" s="3" t="s">
        <v>34</v>
      </c>
      <c r="K697" s="4" t="n">
        <f aca="false">COUNTIF($B697:$J697, "NORMAL")</f>
        <v>0</v>
      </c>
      <c r="L697" s="4" t="n">
        <f aca="false">COUNTIF($B697:$J697, "NON_SPECIFIC")</f>
        <v>1</v>
      </c>
      <c r="M697" s="4" t="n">
        <f aca="false">COUNTIF($B697:$J697, "EARLY")</f>
        <v>1</v>
      </c>
      <c r="N697" s="4" t="n">
        <f aca="false">COUNTIF($B697:$J697, "ACTIVE")</f>
        <v>2</v>
      </c>
      <c r="O697" s="4" t="n">
        <f aca="false">COUNTIF($B697:$J697, "LATE")</f>
        <v>0</v>
      </c>
      <c r="P697" s="4" t="n">
        <f aca="false">COUNTIF($B697:$J697, "UNGRADABLE_QUALITY")</f>
        <v>0</v>
      </c>
      <c r="Q697" s="4" t="n">
        <f aca="false">COUNTIF($B697:$J697, "UNGRADABLE_CONDITION")</f>
        <v>0</v>
      </c>
      <c r="R697" s="4" t="n">
        <f aca="false">SUM(K697:Q697)</f>
        <v>4</v>
      </c>
      <c r="S697" s="3"/>
      <c r="T697" s="5"/>
    </row>
    <row r="698" customFormat="false" ht="13.8" hidden="false" customHeight="false" outlineLevel="0" collapsed="false">
      <c r="A698" s="3" t="s">
        <v>721</v>
      </c>
      <c r="B698" s="3" t="s">
        <v>19</v>
      </c>
      <c r="C698" s="3" t="s">
        <v>19</v>
      </c>
      <c r="D698" s="3"/>
      <c r="E698" s="3"/>
      <c r="F698" s="3"/>
      <c r="G698" s="3" t="s">
        <v>20</v>
      </c>
      <c r="H698" s="3"/>
      <c r="I698" s="3"/>
      <c r="J698" s="3"/>
      <c r="K698" s="4" t="n">
        <f aca="false">COUNTIF($B698:$J698, "NORMAL")</f>
        <v>1</v>
      </c>
      <c r="L698" s="4" t="n">
        <f aca="false">COUNTIF($B698:$J698, "NON_SPECIFIC")</f>
        <v>2</v>
      </c>
      <c r="M698" s="4" t="n">
        <f aca="false">COUNTIF($B698:$J698, "EARLY")</f>
        <v>0</v>
      </c>
      <c r="N698" s="4" t="n">
        <f aca="false">COUNTIF($B698:$J698, "ACTIVE")</f>
        <v>0</v>
      </c>
      <c r="O698" s="4" t="n">
        <f aca="false">COUNTIF($B698:$J698, "LATE")</f>
        <v>0</v>
      </c>
      <c r="P698" s="4" t="n">
        <f aca="false">COUNTIF($B698:$J698, "UNGRADABLE_QUALITY")</f>
        <v>0</v>
      </c>
      <c r="Q698" s="4" t="n">
        <f aca="false">COUNTIF($B698:$J698, "UNGRADABLE_CONDITION")</f>
        <v>0</v>
      </c>
      <c r="R698" s="4" t="n">
        <f aca="false">SUM(K698:Q698)</f>
        <v>3</v>
      </c>
      <c r="S698" s="3"/>
      <c r="T698" s="3"/>
    </row>
    <row r="699" customFormat="false" ht="13.8" hidden="false" customHeight="false" outlineLevel="0" collapsed="false">
      <c r="A699" s="3" t="s">
        <v>722</v>
      </c>
      <c r="B699" s="3"/>
      <c r="C699" s="3"/>
      <c r="D699" s="3"/>
      <c r="E699" s="3" t="s">
        <v>34</v>
      </c>
      <c r="F699" s="3"/>
      <c r="G699" s="3" t="s">
        <v>34</v>
      </c>
      <c r="H699" s="3" t="s">
        <v>34</v>
      </c>
      <c r="I699" s="3"/>
      <c r="J699" s="3"/>
      <c r="K699" s="4" t="n">
        <f aca="false">COUNTIF($B699:$J699, "NORMAL")</f>
        <v>0</v>
      </c>
      <c r="L699" s="4" t="n">
        <f aca="false">COUNTIF($B699:$J699, "NON_SPECIFIC")</f>
        <v>0</v>
      </c>
      <c r="M699" s="4" t="n">
        <f aca="false">COUNTIF($B699:$J699, "EARLY")</f>
        <v>0</v>
      </c>
      <c r="N699" s="4" t="n">
        <f aca="false">COUNTIF($B699:$J699, "ACTIVE")</f>
        <v>3</v>
      </c>
      <c r="O699" s="4" t="n">
        <f aca="false">COUNTIF($B699:$J699, "LATE")</f>
        <v>0</v>
      </c>
      <c r="P699" s="4" t="n">
        <f aca="false">COUNTIF($B699:$J699, "UNGRADABLE_QUALITY")</f>
        <v>0</v>
      </c>
      <c r="Q699" s="4" t="n">
        <f aca="false">COUNTIF($B699:$J699, "UNGRADABLE_CONDITION")</f>
        <v>0</v>
      </c>
      <c r="R699" s="4" t="n">
        <f aca="false">SUM(K699:Q699)</f>
        <v>3</v>
      </c>
      <c r="S699" s="3"/>
      <c r="T699" s="3"/>
    </row>
    <row r="700" customFormat="false" ht="13.8" hidden="false" customHeight="false" outlineLevel="0" collapsed="false">
      <c r="A700" s="3" t="s">
        <v>723</v>
      </c>
      <c r="B700" s="3"/>
      <c r="C700" s="3"/>
      <c r="D700" s="3" t="s">
        <v>28</v>
      </c>
      <c r="E700" s="3" t="s">
        <v>28</v>
      </c>
      <c r="F700" s="3"/>
      <c r="G700" s="3" t="s">
        <v>28</v>
      </c>
      <c r="H700" s="3"/>
      <c r="I700" s="3" t="s">
        <v>28</v>
      </c>
      <c r="J700" s="3"/>
      <c r="K700" s="4" t="n">
        <f aca="false">COUNTIF($B700:$J700, "NORMAL")</f>
        <v>0</v>
      </c>
      <c r="L700" s="4" t="n">
        <f aca="false">COUNTIF($B700:$J700, "NON_SPECIFIC")</f>
        <v>0</v>
      </c>
      <c r="M700" s="4" t="n">
        <f aca="false">COUNTIF($B700:$J700, "EARLY")</f>
        <v>0</v>
      </c>
      <c r="N700" s="4" t="n">
        <f aca="false">COUNTIF($B700:$J700, "ACTIVE")</f>
        <v>0</v>
      </c>
      <c r="O700" s="4" t="n">
        <f aca="false">COUNTIF($B700:$J700, "LATE")</f>
        <v>4</v>
      </c>
      <c r="P700" s="4" t="n">
        <f aca="false">COUNTIF($B700:$J700, "UNGRADABLE_QUALITY")</f>
        <v>0</v>
      </c>
      <c r="Q700" s="4" t="n">
        <f aca="false">COUNTIF($B700:$J700, "UNGRADABLE_CONDITION")</f>
        <v>0</v>
      </c>
      <c r="R700" s="4" t="n">
        <f aca="false">SUM(K700:Q700)</f>
        <v>4</v>
      </c>
      <c r="S700" s="5"/>
      <c r="T700" s="3"/>
    </row>
    <row r="701" customFormat="false" ht="13.8" hidden="false" customHeight="false" outlineLevel="0" collapsed="false">
      <c r="A701" s="3" t="s">
        <v>724</v>
      </c>
      <c r="B701" s="3"/>
      <c r="C701" s="3" t="s">
        <v>20</v>
      </c>
      <c r="D701" s="3" t="s">
        <v>19</v>
      </c>
      <c r="E701" s="3" t="s">
        <v>22</v>
      </c>
      <c r="F701" s="3"/>
      <c r="G701" s="3"/>
      <c r="H701" s="3"/>
      <c r="I701" s="3"/>
      <c r="J701" s="3"/>
      <c r="K701" s="4" t="n">
        <f aca="false">COUNTIF($B701:$J701, "NORMAL")</f>
        <v>1</v>
      </c>
      <c r="L701" s="4" t="n">
        <f aca="false">COUNTIF($B701:$J701, "NON_SPECIFIC")</f>
        <v>1</v>
      </c>
      <c r="M701" s="4" t="n">
        <f aca="false">COUNTIF($B701:$J701, "EARLY")</f>
        <v>1</v>
      </c>
      <c r="N701" s="4" t="n">
        <f aca="false">COUNTIF($B701:$J701, "ACTIVE")</f>
        <v>0</v>
      </c>
      <c r="O701" s="4" t="n">
        <f aca="false">COUNTIF($B701:$J701, "LATE")</f>
        <v>0</v>
      </c>
      <c r="P701" s="4" t="n">
        <f aca="false">COUNTIF($B701:$J701, "UNGRADABLE_QUALITY")</f>
        <v>0</v>
      </c>
      <c r="Q701" s="4" t="n">
        <f aca="false">COUNTIF($B701:$J701, "UNGRADABLE_CONDITION")</f>
        <v>0</v>
      </c>
      <c r="R701" s="4" t="n">
        <f aca="false">SUM(K701:Q701)</f>
        <v>3</v>
      </c>
      <c r="S701" s="3"/>
      <c r="T701" s="3"/>
    </row>
    <row r="702" customFormat="false" ht="13.8" hidden="false" customHeight="false" outlineLevel="0" collapsed="false">
      <c r="A702" s="3" t="s">
        <v>725</v>
      </c>
      <c r="B702" s="3"/>
      <c r="C702" s="3"/>
      <c r="D702" s="3" t="s">
        <v>34</v>
      </c>
      <c r="E702" s="3"/>
      <c r="F702" s="3"/>
      <c r="G702" s="3"/>
      <c r="H702" s="3"/>
      <c r="I702" s="3" t="s">
        <v>22</v>
      </c>
      <c r="J702" s="3" t="s">
        <v>22</v>
      </c>
      <c r="K702" s="4" t="n">
        <f aca="false">COUNTIF($B702:$J702, "NORMAL")</f>
        <v>0</v>
      </c>
      <c r="L702" s="4" t="n">
        <f aca="false">COUNTIF($B702:$J702, "NON_SPECIFIC")</f>
        <v>0</v>
      </c>
      <c r="M702" s="4" t="n">
        <f aca="false">COUNTIF($B702:$J702, "EARLY")</f>
        <v>2</v>
      </c>
      <c r="N702" s="4" t="n">
        <f aca="false">COUNTIF($B702:$J702, "ACTIVE")</f>
        <v>1</v>
      </c>
      <c r="O702" s="4" t="n">
        <f aca="false">COUNTIF($B702:$J702, "LATE")</f>
        <v>0</v>
      </c>
      <c r="P702" s="4" t="n">
        <f aca="false">COUNTIF($B702:$J702, "UNGRADABLE_QUALITY")</f>
        <v>0</v>
      </c>
      <c r="Q702" s="4" t="n">
        <f aca="false">COUNTIF($B702:$J702, "UNGRADABLE_CONDITION")</f>
        <v>0</v>
      </c>
      <c r="R702" s="4" t="n">
        <f aca="false">SUM(K702:Q702)</f>
        <v>3</v>
      </c>
      <c r="S702" s="5"/>
      <c r="T702" s="5"/>
    </row>
    <row r="703" customFormat="false" ht="13.8" hidden="false" customHeight="false" outlineLevel="0" collapsed="false">
      <c r="A703" s="3" t="s">
        <v>726</v>
      </c>
      <c r="B703" s="3"/>
      <c r="C703" s="3"/>
      <c r="D703" s="3" t="s">
        <v>19</v>
      </c>
      <c r="E703" s="3" t="s">
        <v>20</v>
      </c>
      <c r="F703" s="3"/>
      <c r="G703" s="3"/>
      <c r="H703" s="3" t="s">
        <v>19</v>
      </c>
      <c r="I703" s="3"/>
      <c r="J703" s="3"/>
      <c r="K703" s="4" t="n">
        <f aca="false">COUNTIF($B703:$J703, "NORMAL")</f>
        <v>1</v>
      </c>
      <c r="L703" s="4" t="n">
        <f aca="false">COUNTIF($B703:$J703, "NON_SPECIFIC")</f>
        <v>2</v>
      </c>
      <c r="M703" s="4" t="n">
        <f aca="false">COUNTIF($B703:$J703, "EARLY")</f>
        <v>0</v>
      </c>
      <c r="N703" s="4" t="n">
        <f aca="false">COUNTIF($B703:$J703, "ACTIVE")</f>
        <v>0</v>
      </c>
      <c r="O703" s="4" t="n">
        <f aca="false">COUNTIF($B703:$J703, "LATE")</f>
        <v>0</v>
      </c>
      <c r="P703" s="4" t="n">
        <f aca="false">COUNTIF($B703:$J703, "UNGRADABLE_QUALITY")</f>
        <v>0</v>
      </c>
      <c r="Q703" s="4" t="n">
        <f aca="false">COUNTIF($B703:$J703, "UNGRADABLE_CONDITION")</f>
        <v>0</v>
      </c>
      <c r="R703" s="4" t="n">
        <f aca="false">SUM(K703:Q703)</f>
        <v>3</v>
      </c>
      <c r="S703" s="3"/>
      <c r="T703" s="3"/>
    </row>
    <row r="704" customFormat="false" ht="13.8" hidden="false" customHeight="false" outlineLevel="0" collapsed="false">
      <c r="A704" s="3" t="s">
        <v>727</v>
      </c>
      <c r="B704" s="3"/>
      <c r="C704" s="3"/>
      <c r="D704" s="3" t="s">
        <v>22</v>
      </c>
      <c r="E704" s="3"/>
      <c r="F704" s="3"/>
      <c r="G704" s="3"/>
      <c r="H704" s="3" t="s">
        <v>19</v>
      </c>
      <c r="I704" s="3"/>
      <c r="J704" s="3" t="s">
        <v>22</v>
      </c>
      <c r="K704" s="4" t="n">
        <f aca="false">COUNTIF($B704:$J704, "NORMAL")</f>
        <v>0</v>
      </c>
      <c r="L704" s="4" t="n">
        <f aca="false">COUNTIF($B704:$J704, "NON_SPECIFIC")</f>
        <v>1</v>
      </c>
      <c r="M704" s="4" t="n">
        <f aca="false">COUNTIF($B704:$J704, "EARLY")</f>
        <v>2</v>
      </c>
      <c r="N704" s="4" t="n">
        <f aca="false">COUNTIF($B704:$J704, "ACTIVE")</f>
        <v>0</v>
      </c>
      <c r="O704" s="4" t="n">
        <f aca="false">COUNTIF($B704:$J704, "LATE")</f>
        <v>0</v>
      </c>
      <c r="P704" s="4" t="n">
        <f aca="false">COUNTIF($B704:$J704, "UNGRADABLE_QUALITY")</f>
        <v>0</v>
      </c>
      <c r="Q704" s="4" t="n">
        <f aca="false">COUNTIF($B704:$J704, "UNGRADABLE_CONDITION")</f>
        <v>0</v>
      </c>
      <c r="R704" s="4" t="n">
        <f aca="false">SUM(K704:Q704)</f>
        <v>3</v>
      </c>
      <c r="S704" s="3"/>
      <c r="T704" s="5"/>
    </row>
    <row r="705" customFormat="false" ht="13.8" hidden="false" customHeight="false" outlineLevel="0" collapsed="false">
      <c r="A705" s="3" t="s">
        <v>728</v>
      </c>
      <c r="B705" s="3" t="s">
        <v>24</v>
      </c>
      <c r="C705" s="3"/>
      <c r="D705" s="3"/>
      <c r="E705" s="3"/>
      <c r="F705" s="3" t="s">
        <v>24</v>
      </c>
      <c r="G705" s="3"/>
      <c r="H705" s="3"/>
      <c r="I705" s="3" t="s">
        <v>19</v>
      </c>
      <c r="J705" s="3"/>
      <c r="K705" s="4" t="n">
        <f aca="false">COUNTIF($B705:$J705, "NORMAL")</f>
        <v>0</v>
      </c>
      <c r="L705" s="4" t="n">
        <f aca="false">COUNTIF($B705:$J705, "NON_SPECIFIC")</f>
        <v>1</v>
      </c>
      <c r="M705" s="4" t="n">
        <f aca="false">COUNTIF($B705:$J705, "EARLY")</f>
        <v>0</v>
      </c>
      <c r="N705" s="4" t="n">
        <f aca="false">COUNTIF($B705:$J705, "ACTIVE")</f>
        <v>0</v>
      </c>
      <c r="O705" s="4" t="n">
        <f aca="false">COUNTIF($B705:$J705, "LATE")</f>
        <v>0</v>
      </c>
      <c r="P705" s="4" t="n">
        <f aca="false">COUNTIF($B705:$J705, "UNGRADABLE_QUALITY")</f>
        <v>2</v>
      </c>
      <c r="Q705" s="4" t="n">
        <f aca="false">COUNTIF($B705:$J705, "UNGRADABLE_CONDITION")</f>
        <v>0</v>
      </c>
      <c r="R705" s="4" t="n">
        <f aca="false">SUM(K705:Q705)</f>
        <v>3</v>
      </c>
      <c r="S705" s="5"/>
      <c r="T705" s="3"/>
    </row>
    <row r="706" customFormat="false" ht="13.8" hidden="false" customHeight="false" outlineLevel="0" collapsed="false">
      <c r="A706" s="3" t="s">
        <v>729</v>
      </c>
      <c r="B706" s="3" t="s">
        <v>20</v>
      </c>
      <c r="C706" s="3" t="s">
        <v>19</v>
      </c>
      <c r="D706" s="3"/>
      <c r="E706" s="3"/>
      <c r="F706" s="3"/>
      <c r="G706" s="3"/>
      <c r="H706" s="3" t="s">
        <v>19</v>
      </c>
      <c r="I706" s="3"/>
      <c r="J706" s="3"/>
      <c r="K706" s="4" t="n">
        <f aca="false">COUNTIF($B706:$J706, "NORMAL")</f>
        <v>1</v>
      </c>
      <c r="L706" s="4" t="n">
        <f aca="false">COUNTIF($B706:$J706, "NON_SPECIFIC")</f>
        <v>2</v>
      </c>
      <c r="M706" s="4" t="n">
        <f aca="false">COUNTIF($B706:$J706, "EARLY")</f>
        <v>0</v>
      </c>
      <c r="N706" s="4" t="n">
        <f aca="false">COUNTIF($B706:$J706, "ACTIVE")</f>
        <v>0</v>
      </c>
      <c r="O706" s="4" t="n">
        <f aca="false">COUNTIF($B706:$J706, "LATE")</f>
        <v>0</v>
      </c>
      <c r="P706" s="4" t="n">
        <f aca="false">COUNTIF($B706:$J706, "UNGRADABLE_QUALITY")</f>
        <v>0</v>
      </c>
      <c r="Q706" s="4" t="n">
        <f aca="false">COUNTIF($B706:$J706, "UNGRADABLE_CONDITION")</f>
        <v>0</v>
      </c>
      <c r="R706" s="4" t="n">
        <f aca="false">SUM(K706:Q706)</f>
        <v>3</v>
      </c>
      <c r="S706" s="3"/>
      <c r="T706" s="3"/>
    </row>
    <row r="707" customFormat="false" ht="13.8" hidden="false" customHeight="false" outlineLevel="0" collapsed="false">
      <c r="A707" s="3" t="s">
        <v>730</v>
      </c>
      <c r="B707" s="3"/>
      <c r="C707" s="3"/>
      <c r="D707" s="3"/>
      <c r="E707" s="3"/>
      <c r="F707" s="3" t="s">
        <v>24</v>
      </c>
      <c r="G707" s="3" t="s">
        <v>24</v>
      </c>
      <c r="H707" s="3"/>
      <c r="I707" s="3" t="s">
        <v>24</v>
      </c>
      <c r="J707" s="3"/>
      <c r="K707" s="4" t="n">
        <f aca="false">COUNTIF($B707:$J707, "NORMAL")</f>
        <v>0</v>
      </c>
      <c r="L707" s="4" t="n">
        <f aca="false">COUNTIF($B707:$J707, "NON_SPECIFIC")</f>
        <v>0</v>
      </c>
      <c r="M707" s="4" t="n">
        <f aca="false">COUNTIF($B707:$J707, "EARLY")</f>
        <v>0</v>
      </c>
      <c r="N707" s="4" t="n">
        <f aca="false">COUNTIF($B707:$J707, "ACTIVE")</f>
        <v>0</v>
      </c>
      <c r="O707" s="4" t="n">
        <f aca="false">COUNTIF($B707:$J707, "LATE")</f>
        <v>0</v>
      </c>
      <c r="P707" s="4" t="n">
        <f aca="false">COUNTIF($B707:$J707, "UNGRADABLE_QUALITY")</f>
        <v>3</v>
      </c>
      <c r="Q707" s="4" t="n">
        <f aca="false">COUNTIF($B707:$J707, "UNGRADABLE_CONDITION")</f>
        <v>0</v>
      </c>
      <c r="R707" s="4" t="n">
        <f aca="false">SUM(K707:Q707)</f>
        <v>3</v>
      </c>
      <c r="S707" s="5"/>
      <c r="T707" s="3"/>
    </row>
    <row r="708" customFormat="false" ht="13.8" hidden="false" customHeight="false" outlineLevel="0" collapsed="false">
      <c r="A708" s="3" t="s">
        <v>731</v>
      </c>
      <c r="B708" s="3"/>
      <c r="C708" s="3" t="s">
        <v>19</v>
      </c>
      <c r="D708" s="3" t="s">
        <v>19</v>
      </c>
      <c r="E708" s="3"/>
      <c r="F708" s="3"/>
      <c r="G708" s="3" t="s">
        <v>20</v>
      </c>
      <c r="H708" s="3"/>
      <c r="I708" s="3"/>
      <c r="J708" s="3"/>
      <c r="K708" s="4" t="n">
        <f aca="false">COUNTIF($B708:$J708, "NORMAL")</f>
        <v>1</v>
      </c>
      <c r="L708" s="4" t="n">
        <f aca="false">COUNTIF($B708:$J708, "NON_SPECIFIC")</f>
        <v>2</v>
      </c>
      <c r="M708" s="4" t="n">
        <f aca="false">COUNTIF($B708:$J708, "EARLY")</f>
        <v>0</v>
      </c>
      <c r="N708" s="4" t="n">
        <f aca="false">COUNTIF($B708:$J708, "ACTIVE")</f>
        <v>0</v>
      </c>
      <c r="O708" s="4" t="n">
        <f aca="false">COUNTIF($B708:$J708, "LATE")</f>
        <v>0</v>
      </c>
      <c r="P708" s="4" t="n">
        <f aca="false">COUNTIF($B708:$J708, "UNGRADABLE_QUALITY")</f>
        <v>0</v>
      </c>
      <c r="Q708" s="4" t="n">
        <f aca="false">COUNTIF($B708:$J708, "UNGRADABLE_CONDITION")</f>
        <v>0</v>
      </c>
      <c r="R708" s="4" t="n">
        <f aca="false">SUM(K708:Q708)</f>
        <v>3</v>
      </c>
      <c r="S708" s="3"/>
      <c r="T708" s="3"/>
    </row>
    <row r="709" customFormat="false" ht="13.8" hidden="false" customHeight="false" outlineLevel="0" collapsed="false">
      <c r="A709" s="3" t="s">
        <v>732</v>
      </c>
      <c r="B709" s="3"/>
      <c r="C709" s="3"/>
      <c r="D709" s="3"/>
      <c r="E709" s="3" t="s">
        <v>19</v>
      </c>
      <c r="F709" s="3"/>
      <c r="G709" s="3"/>
      <c r="H709" s="3"/>
      <c r="I709" s="3" t="s">
        <v>19</v>
      </c>
      <c r="J709" s="3" t="s">
        <v>22</v>
      </c>
      <c r="K709" s="4" t="n">
        <f aca="false">COUNTIF($B709:$J709, "NORMAL")</f>
        <v>0</v>
      </c>
      <c r="L709" s="4" t="n">
        <f aca="false">COUNTIF($B709:$J709, "NON_SPECIFIC")</f>
        <v>2</v>
      </c>
      <c r="M709" s="4" t="n">
        <f aca="false">COUNTIF($B709:$J709, "EARLY")</f>
        <v>1</v>
      </c>
      <c r="N709" s="4" t="n">
        <f aca="false">COUNTIF($B709:$J709, "ACTIVE")</f>
        <v>0</v>
      </c>
      <c r="O709" s="4" t="n">
        <f aca="false">COUNTIF($B709:$J709, "LATE")</f>
        <v>0</v>
      </c>
      <c r="P709" s="4" t="n">
        <f aca="false">COUNTIF($B709:$J709, "UNGRADABLE_QUALITY")</f>
        <v>0</v>
      </c>
      <c r="Q709" s="4" t="n">
        <f aca="false">COUNTIF($B709:$J709, "UNGRADABLE_CONDITION")</f>
        <v>0</v>
      </c>
      <c r="R709" s="4" t="n">
        <f aca="false">SUM(K709:Q709)</f>
        <v>3</v>
      </c>
      <c r="S709" s="5"/>
      <c r="T709" s="5"/>
    </row>
    <row r="710" customFormat="false" ht="13.8" hidden="false" customHeight="false" outlineLevel="0" collapsed="false">
      <c r="A710" s="3" t="s">
        <v>733</v>
      </c>
      <c r="B710" s="3"/>
      <c r="C710" s="3" t="s">
        <v>20</v>
      </c>
      <c r="D710" s="3" t="s">
        <v>19</v>
      </c>
      <c r="E710" s="3"/>
      <c r="F710" s="3"/>
      <c r="G710" s="3" t="s">
        <v>20</v>
      </c>
      <c r="H710" s="3"/>
      <c r="I710" s="3"/>
      <c r="J710" s="3"/>
      <c r="K710" s="4" t="n">
        <f aca="false">COUNTIF($B710:$J710, "NORMAL")</f>
        <v>2</v>
      </c>
      <c r="L710" s="4" t="n">
        <f aca="false">COUNTIF($B710:$J710, "NON_SPECIFIC")</f>
        <v>1</v>
      </c>
      <c r="M710" s="4" t="n">
        <f aca="false">COUNTIF($B710:$J710, "EARLY")</f>
        <v>0</v>
      </c>
      <c r="N710" s="4" t="n">
        <f aca="false">COUNTIF($B710:$J710, "ACTIVE")</f>
        <v>0</v>
      </c>
      <c r="O710" s="4" t="n">
        <f aca="false">COUNTIF($B710:$J710, "LATE")</f>
        <v>0</v>
      </c>
      <c r="P710" s="4" t="n">
        <f aca="false">COUNTIF($B710:$J710, "UNGRADABLE_QUALITY")</f>
        <v>0</v>
      </c>
      <c r="Q710" s="4" t="n">
        <f aca="false">COUNTIF($B710:$J710, "UNGRADABLE_CONDITION")</f>
        <v>0</v>
      </c>
      <c r="R710" s="4" t="n">
        <f aca="false">SUM(K710:Q710)</f>
        <v>3</v>
      </c>
      <c r="S710" s="3"/>
      <c r="T710" s="3"/>
    </row>
    <row r="711" customFormat="false" ht="13.8" hidden="false" customHeight="false" outlineLevel="0" collapsed="false">
      <c r="A711" s="3" t="s">
        <v>734</v>
      </c>
      <c r="B711" s="3"/>
      <c r="C711" s="3" t="s">
        <v>34</v>
      </c>
      <c r="D711" s="3" t="s">
        <v>34</v>
      </c>
      <c r="E711" s="3"/>
      <c r="F711" s="3"/>
      <c r="G711" s="3"/>
      <c r="H711" s="3"/>
      <c r="I711" s="3" t="s">
        <v>34</v>
      </c>
      <c r="J711" s="3"/>
      <c r="K711" s="4" t="n">
        <f aca="false">COUNTIF($B711:$J711, "NORMAL")</f>
        <v>0</v>
      </c>
      <c r="L711" s="4" t="n">
        <f aca="false">COUNTIF($B711:$J711, "NON_SPECIFIC")</f>
        <v>0</v>
      </c>
      <c r="M711" s="4" t="n">
        <f aca="false">COUNTIF($B711:$J711, "EARLY")</f>
        <v>0</v>
      </c>
      <c r="N711" s="4" t="n">
        <f aca="false">COUNTIF($B711:$J711, "ACTIVE")</f>
        <v>3</v>
      </c>
      <c r="O711" s="4" t="n">
        <f aca="false">COUNTIF($B711:$J711, "LATE")</f>
        <v>0</v>
      </c>
      <c r="P711" s="4" t="n">
        <f aca="false">COUNTIF($B711:$J711, "UNGRADABLE_QUALITY")</f>
        <v>0</v>
      </c>
      <c r="Q711" s="4" t="n">
        <f aca="false">COUNTIF($B711:$J711, "UNGRADABLE_CONDITION")</f>
        <v>0</v>
      </c>
      <c r="R711" s="4" t="n">
        <f aca="false">SUM(K711:Q711)</f>
        <v>3</v>
      </c>
      <c r="S711" s="5"/>
      <c r="T711" s="3"/>
    </row>
    <row r="712" customFormat="false" ht="13.8" hidden="false" customHeight="false" outlineLevel="0" collapsed="false">
      <c r="A712" s="3" t="s">
        <v>735</v>
      </c>
      <c r="B712" s="3"/>
      <c r="C712" s="3" t="s">
        <v>19</v>
      </c>
      <c r="D712" s="3"/>
      <c r="E712" s="3" t="s">
        <v>20</v>
      </c>
      <c r="F712" s="3"/>
      <c r="G712" s="3" t="s">
        <v>19</v>
      </c>
      <c r="H712" s="3"/>
      <c r="I712" s="3"/>
      <c r="J712" s="3"/>
      <c r="K712" s="4" t="n">
        <f aca="false">COUNTIF($B712:$J712, "NORMAL")</f>
        <v>1</v>
      </c>
      <c r="L712" s="4" t="n">
        <f aca="false">COUNTIF($B712:$J712, "NON_SPECIFIC")</f>
        <v>2</v>
      </c>
      <c r="M712" s="4" t="n">
        <f aca="false">COUNTIF($B712:$J712, "EARLY")</f>
        <v>0</v>
      </c>
      <c r="N712" s="4" t="n">
        <f aca="false">COUNTIF($B712:$J712, "ACTIVE")</f>
        <v>0</v>
      </c>
      <c r="O712" s="4" t="n">
        <f aca="false">COUNTIF($B712:$J712, "LATE")</f>
        <v>0</v>
      </c>
      <c r="P712" s="4" t="n">
        <f aca="false">COUNTIF($B712:$J712, "UNGRADABLE_QUALITY")</f>
        <v>0</v>
      </c>
      <c r="Q712" s="4" t="n">
        <f aca="false">COUNTIF($B712:$J712, "UNGRADABLE_CONDITION")</f>
        <v>0</v>
      </c>
      <c r="R712" s="4" t="n">
        <f aca="false">SUM(K712:Q712)</f>
        <v>3</v>
      </c>
      <c r="S712" s="3"/>
      <c r="T712" s="3"/>
    </row>
    <row r="713" customFormat="false" ht="13.8" hidden="false" customHeight="false" outlineLevel="0" collapsed="false">
      <c r="A713" s="3" t="s">
        <v>736</v>
      </c>
      <c r="B713" s="3"/>
      <c r="C713" s="3"/>
      <c r="D713" s="3" t="s">
        <v>22</v>
      </c>
      <c r="E713" s="3" t="s">
        <v>22</v>
      </c>
      <c r="F713" s="3"/>
      <c r="G713" s="3"/>
      <c r="H713" s="3" t="s">
        <v>22</v>
      </c>
      <c r="I713" s="3" t="s">
        <v>22</v>
      </c>
      <c r="J713" s="3"/>
      <c r="K713" s="4" t="n">
        <f aca="false">COUNTIF($B713:$J713, "NORMAL")</f>
        <v>0</v>
      </c>
      <c r="L713" s="4" t="n">
        <f aca="false">COUNTIF($B713:$J713, "NON_SPECIFIC")</f>
        <v>0</v>
      </c>
      <c r="M713" s="4" t="n">
        <f aca="false">COUNTIF($B713:$J713, "EARLY")</f>
        <v>4</v>
      </c>
      <c r="N713" s="4" t="n">
        <f aca="false">COUNTIF($B713:$J713, "ACTIVE")</f>
        <v>0</v>
      </c>
      <c r="O713" s="4" t="n">
        <f aca="false">COUNTIF($B713:$J713, "LATE")</f>
        <v>0</v>
      </c>
      <c r="P713" s="4" t="n">
        <f aca="false">COUNTIF($B713:$J713, "UNGRADABLE_QUALITY")</f>
        <v>0</v>
      </c>
      <c r="Q713" s="4" t="n">
        <f aca="false">COUNTIF($B713:$J713, "UNGRADABLE_CONDITION")</f>
        <v>0</v>
      </c>
      <c r="R713" s="4" t="n">
        <f aca="false">SUM(K713:Q713)</f>
        <v>4</v>
      </c>
      <c r="S713" s="5"/>
      <c r="T713" s="3"/>
    </row>
    <row r="714" customFormat="false" ht="13.8" hidden="false" customHeight="false" outlineLevel="0" collapsed="false">
      <c r="A714" s="3" t="s">
        <v>737</v>
      </c>
      <c r="B714" s="3" t="s">
        <v>19</v>
      </c>
      <c r="C714" s="3"/>
      <c r="D714" s="3" t="s">
        <v>22</v>
      </c>
      <c r="E714" s="3" t="s">
        <v>19</v>
      </c>
      <c r="F714" s="3"/>
      <c r="G714" s="3"/>
      <c r="H714" s="3"/>
      <c r="I714" s="3"/>
      <c r="J714" s="3"/>
      <c r="K714" s="4" t="n">
        <f aca="false">COUNTIF($B714:$J714, "NORMAL")</f>
        <v>0</v>
      </c>
      <c r="L714" s="4" t="n">
        <f aca="false">COUNTIF($B714:$J714, "NON_SPECIFIC")</f>
        <v>2</v>
      </c>
      <c r="M714" s="4" t="n">
        <f aca="false">COUNTIF($B714:$J714, "EARLY")</f>
        <v>1</v>
      </c>
      <c r="N714" s="4" t="n">
        <f aca="false">COUNTIF($B714:$J714, "ACTIVE")</f>
        <v>0</v>
      </c>
      <c r="O714" s="4" t="n">
        <f aca="false">COUNTIF($B714:$J714, "LATE")</f>
        <v>0</v>
      </c>
      <c r="P714" s="4" t="n">
        <f aca="false">COUNTIF($B714:$J714, "UNGRADABLE_QUALITY")</f>
        <v>0</v>
      </c>
      <c r="Q714" s="4" t="n">
        <f aca="false">COUNTIF($B714:$J714, "UNGRADABLE_CONDITION")</f>
        <v>0</v>
      </c>
      <c r="R714" s="4" t="n">
        <f aca="false">SUM(K714:Q714)</f>
        <v>3</v>
      </c>
      <c r="S714" s="3"/>
      <c r="T714" s="3"/>
    </row>
    <row r="715" customFormat="false" ht="13.8" hidden="false" customHeight="false" outlineLevel="0" collapsed="false">
      <c r="A715" s="3" t="s">
        <v>738</v>
      </c>
      <c r="B715" s="3"/>
      <c r="C715" s="3"/>
      <c r="D715" s="3" t="s">
        <v>19</v>
      </c>
      <c r="E715" s="3"/>
      <c r="F715" s="3"/>
      <c r="G715" s="3" t="s">
        <v>20</v>
      </c>
      <c r="H715" s="3" t="s">
        <v>20</v>
      </c>
      <c r="I715" s="3"/>
      <c r="J715" s="3"/>
      <c r="K715" s="4" t="n">
        <f aca="false">COUNTIF($B715:$J715, "NORMAL")</f>
        <v>2</v>
      </c>
      <c r="L715" s="4" t="n">
        <f aca="false">COUNTIF($B715:$J715, "NON_SPECIFIC")</f>
        <v>1</v>
      </c>
      <c r="M715" s="4" t="n">
        <f aca="false">COUNTIF($B715:$J715, "EARLY")</f>
        <v>0</v>
      </c>
      <c r="N715" s="4" t="n">
        <f aca="false">COUNTIF($B715:$J715, "ACTIVE")</f>
        <v>0</v>
      </c>
      <c r="O715" s="4" t="n">
        <f aca="false">COUNTIF($B715:$J715, "LATE")</f>
        <v>0</v>
      </c>
      <c r="P715" s="4" t="n">
        <f aca="false">COUNTIF($B715:$J715, "UNGRADABLE_QUALITY")</f>
        <v>0</v>
      </c>
      <c r="Q715" s="4" t="n">
        <f aca="false">COUNTIF($B715:$J715, "UNGRADABLE_CONDITION")</f>
        <v>0</v>
      </c>
      <c r="R715" s="4" t="n">
        <f aca="false">SUM(K715:Q715)</f>
        <v>3</v>
      </c>
      <c r="S715" s="3"/>
      <c r="T715" s="3"/>
    </row>
    <row r="716" customFormat="false" ht="13.8" hidden="false" customHeight="false" outlineLevel="0" collapsed="false">
      <c r="A716" s="3" t="s">
        <v>739</v>
      </c>
      <c r="B716" s="3" t="s">
        <v>20</v>
      </c>
      <c r="C716" s="3"/>
      <c r="D716" s="3" t="s">
        <v>20</v>
      </c>
      <c r="E716" s="3"/>
      <c r="F716" s="3"/>
      <c r="G716" s="3" t="s">
        <v>20</v>
      </c>
      <c r="H716" s="3"/>
      <c r="I716" s="3"/>
      <c r="J716" s="3"/>
      <c r="K716" s="4" t="n">
        <f aca="false">COUNTIF($B716:$J716, "NORMAL")</f>
        <v>3</v>
      </c>
      <c r="L716" s="4" t="n">
        <f aca="false">COUNTIF($B716:$J716, "NON_SPECIFIC")</f>
        <v>0</v>
      </c>
      <c r="M716" s="4" t="n">
        <f aca="false">COUNTIF($B716:$J716, "EARLY")</f>
        <v>0</v>
      </c>
      <c r="N716" s="4" t="n">
        <f aca="false">COUNTIF($B716:$J716, "ACTIVE")</f>
        <v>0</v>
      </c>
      <c r="O716" s="4" t="n">
        <f aca="false">COUNTIF($B716:$J716, "LATE")</f>
        <v>0</v>
      </c>
      <c r="P716" s="4" t="n">
        <f aca="false">COUNTIF($B716:$J716, "UNGRADABLE_QUALITY")</f>
        <v>0</v>
      </c>
      <c r="Q716" s="4" t="n">
        <f aca="false">COUNTIF($B716:$J716, "UNGRADABLE_CONDITION")</f>
        <v>0</v>
      </c>
      <c r="R716" s="4" t="n">
        <f aca="false">SUM(K716:Q716)</f>
        <v>3</v>
      </c>
      <c r="S716" s="3"/>
      <c r="T716" s="3"/>
    </row>
    <row r="717" customFormat="false" ht="13.8" hidden="false" customHeight="false" outlineLevel="0" collapsed="false">
      <c r="A717" s="3" t="s">
        <v>740</v>
      </c>
      <c r="B717" s="3"/>
      <c r="C717" s="3"/>
      <c r="D717" s="3"/>
      <c r="E717" s="3" t="s">
        <v>20</v>
      </c>
      <c r="F717" s="3" t="s">
        <v>20</v>
      </c>
      <c r="G717" s="3"/>
      <c r="H717" s="3"/>
      <c r="I717" s="3"/>
      <c r="J717" s="3" t="s">
        <v>22</v>
      </c>
      <c r="K717" s="4" t="n">
        <f aca="false">COUNTIF($B717:$J717, "NORMAL")</f>
        <v>2</v>
      </c>
      <c r="L717" s="4" t="n">
        <f aca="false">COUNTIF($B717:$J717, "NON_SPECIFIC")</f>
        <v>0</v>
      </c>
      <c r="M717" s="4" t="n">
        <f aca="false">COUNTIF($B717:$J717, "EARLY")</f>
        <v>1</v>
      </c>
      <c r="N717" s="4" t="n">
        <f aca="false">COUNTIF($B717:$J717, "ACTIVE")</f>
        <v>0</v>
      </c>
      <c r="O717" s="4" t="n">
        <f aca="false">COUNTIF($B717:$J717, "LATE")</f>
        <v>0</v>
      </c>
      <c r="P717" s="4" t="n">
        <f aca="false">COUNTIF($B717:$J717, "UNGRADABLE_QUALITY")</f>
        <v>0</v>
      </c>
      <c r="Q717" s="4" t="n">
        <f aca="false">COUNTIF($B717:$J717, "UNGRADABLE_CONDITION")</f>
        <v>0</v>
      </c>
      <c r="R717" s="4" t="n">
        <f aca="false">SUM(K717:Q717)</f>
        <v>3</v>
      </c>
      <c r="S717" s="3"/>
      <c r="T717" s="5"/>
    </row>
    <row r="718" customFormat="false" ht="13.8" hidden="false" customHeight="false" outlineLevel="0" collapsed="false">
      <c r="A718" s="3" t="s">
        <v>741</v>
      </c>
      <c r="B718" s="3"/>
      <c r="C718" s="3"/>
      <c r="D718" s="3" t="s">
        <v>19</v>
      </c>
      <c r="E718" s="3"/>
      <c r="F718" s="3" t="s">
        <v>19</v>
      </c>
      <c r="G718" s="3"/>
      <c r="H718" s="3"/>
      <c r="I718" s="3"/>
      <c r="J718" s="3" t="s">
        <v>20</v>
      </c>
      <c r="K718" s="4" t="n">
        <f aca="false">COUNTIF($B718:$J718, "NORMAL")</f>
        <v>1</v>
      </c>
      <c r="L718" s="4" t="n">
        <f aca="false">COUNTIF($B718:$J718, "NON_SPECIFIC")</f>
        <v>2</v>
      </c>
      <c r="M718" s="4" t="n">
        <f aca="false">COUNTIF($B718:$J718, "EARLY")</f>
        <v>0</v>
      </c>
      <c r="N718" s="4" t="n">
        <f aca="false">COUNTIF($B718:$J718, "ACTIVE")</f>
        <v>0</v>
      </c>
      <c r="O718" s="4" t="n">
        <f aca="false">COUNTIF($B718:$J718, "LATE")</f>
        <v>0</v>
      </c>
      <c r="P718" s="4" t="n">
        <f aca="false">COUNTIF($B718:$J718, "UNGRADABLE_QUALITY")</f>
        <v>0</v>
      </c>
      <c r="Q718" s="4" t="n">
        <f aca="false">COUNTIF($B718:$J718, "UNGRADABLE_CONDITION")</f>
        <v>0</v>
      </c>
      <c r="R718" s="4" t="n">
        <f aca="false">SUM(K718:Q718)</f>
        <v>3</v>
      </c>
      <c r="S718" s="3"/>
      <c r="T718" s="5"/>
    </row>
    <row r="719" customFormat="false" ht="13.8" hidden="false" customHeight="false" outlineLevel="0" collapsed="false">
      <c r="A719" s="3" t="s">
        <v>742</v>
      </c>
      <c r="B719" s="3" t="s">
        <v>19</v>
      </c>
      <c r="C719" s="3" t="s">
        <v>19</v>
      </c>
      <c r="D719" s="3"/>
      <c r="E719" s="3"/>
      <c r="F719" s="3" t="s">
        <v>19</v>
      </c>
      <c r="G719" s="3"/>
      <c r="H719" s="3"/>
      <c r="I719" s="3"/>
      <c r="J719" s="3"/>
      <c r="K719" s="4" t="n">
        <f aca="false">COUNTIF($B719:$J719, "NORMAL")</f>
        <v>0</v>
      </c>
      <c r="L719" s="4" t="n">
        <f aca="false">COUNTIF($B719:$J719, "NON_SPECIFIC")</f>
        <v>3</v>
      </c>
      <c r="M719" s="4" t="n">
        <f aca="false">COUNTIF($B719:$J719, "EARLY")</f>
        <v>0</v>
      </c>
      <c r="N719" s="4" t="n">
        <f aca="false">COUNTIF($B719:$J719, "ACTIVE")</f>
        <v>0</v>
      </c>
      <c r="O719" s="4" t="n">
        <f aca="false">COUNTIF($B719:$J719, "LATE")</f>
        <v>0</v>
      </c>
      <c r="P719" s="4" t="n">
        <f aca="false">COUNTIF($B719:$J719, "UNGRADABLE_QUALITY")</f>
        <v>0</v>
      </c>
      <c r="Q719" s="4" t="n">
        <f aca="false">COUNTIF($B719:$J719, "UNGRADABLE_CONDITION")</f>
        <v>0</v>
      </c>
      <c r="R719" s="4" t="n">
        <f aca="false">SUM(K719:Q719)</f>
        <v>3</v>
      </c>
      <c r="S719" s="3"/>
      <c r="T719" s="3"/>
    </row>
    <row r="720" customFormat="false" ht="13.8" hidden="false" customHeight="false" outlineLevel="0" collapsed="false">
      <c r="A720" s="3" t="s">
        <v>743</v>
      </c>
      <c r="B720" s="3"/>
      <c r="C720" s="3" t="s">
        <v>20</v>
      </c>
      <c r="D720" s="3"/>
      <c r="E720" s="3"/>
      <c r="F720" s="3"/>
      <c r="G720" s="3" t="s">
        <v>20</v>
      </c>
      <c r="H720" s="3" t="s">
        <v>20</v>
      </c>
      <c r="I720" s="3"/>
      <c r="J720" s="3"/>
      <c r="K720" s="4" t="n">
        <f aca="false">COUNTIF($B720:$J720, "NORMAL")</f>
        <v>3</v>
      </c>
      <c r="L720" s="4" t="n">
        <f aca="false">COUNTIF($B720:$J720, "NON_SPECIFIC")</f>
        <v>0</v>
      </c>
      <c r="M720" s="4" t="n">
        <f aca="false">COUNTIF($B720:$J720, "EARLY")</f>
        <v>0</v>
      </c>
      <c r="N720" s="4" t="n">
        <f aca="false">COUNTIF($B720:$J720, "ACTIVE")</f>
        <v>0</v>
      </c>
      <c r="O720" s="4" t="n">
        <f aca="false">COUNTIF($B720:$J720, "LATE")</f>
        <v>0</v>
      </c>
      <c r="P720" s="4" t="n">
        <f aca="false">COUNTIF($B720:$J720, "UNGRADABLE_QUALITY")</f>
        <v>0</v>
      </c>
      <c r="Q720" s="4" t="n">
        <f aca="false">COUNTIF($B720:$J720, "UNGRADABLE_CONDITION")</f>
        <v>0</v>
      </c>
      <c r="R720" s="4" t="n">
        <f aca="false">SUM(K720:Q720)</f>
        <v>3</v>
      </c>
      <c r="S720" s="3"/>
      <c r="T720" s="3"/>
    </row>
    <row r="721" customFormat="false" ht="13.8" hidden="false" customHeight="false" outlineLevel="0" collapsed="false">
      <c r="A721" s="3" t="s">
        <v>744</v>
      </c>
      <c r="B721" s="3"/>
      <c r="C721" s="3"/>
      <c r="D721" s="3" t="s">
        <v>20</v>
      </c>
      <c r="E721" s="3"/>
      <c r="F721" s="3"/>
      <c r="G721" s="3" t="s">
        <v>20</v>
      </c>
      <c r="H721" s="3"/>
      <c r="I721" s="3" t="s">
        <v>19</v>
      </c>
      <c r="J721" s="3"/>
      <c r="K721" s="4" t="n">
        <f aca="false">COUNTIF($B721:$J721, "NORMAL")</f>
        <v>2</v>
      </c>
      <c r="L721" s="4" t="n">
        <f aca="false">COUNTIF($B721:$J721, "NON_SPECIFIC")</f>
        <v>1</v>
      </c>
      <c r="M721" s="4" t="n">
        <f aca="false">COUNTIF($B721:$J721, "EARLY")</f>
        <v>0</v>
      </c>
      <c r="N721" s="4" t="n">
        <f aca="false">COUNTIF($B721:$J721, "ACTIVE")</f>
        <v>0</v>
      </c>
      <c r="O721" s="4" t="n">
        <f aca="false">COUNTIF($B721:$J721, "LATE")</f>
        <v>0</v>
      </c>
      <c r="P721" s="4" t="n">
        <f aca="false">COUNTIF($B721:$J721, "UNGRADABLE_QUALITY")</f>
        <v>0</v>
      </c>
      <c r="Q721" s="4" t="n">
        <f aca="false">COUNTIF($B721:$J721, "UNGRADABLE_CONDITION")</f>
        <v>0</v>
      </c>
      <c r="R721" s="4" t="n">
        <f aca="false">SUM(K721:Q721)</f>
        <v>3</v>
      </c>
      <c r="S721" s="5"/>
      <c r="T721" s="3"/>
    </row>
    <row r="722" customFormat="false" ht="13.8" hidden="false" customHeight="false" outlineLevel="0" collapsed="false">
      <c r="A722" s="3" t="s">
        <v>745</v>
      </c>
      <c r="B722" s="3" t="s">
        <v>34</v>
      </c>
      <c r="C722" s="3"/>
      <c r="D722" s="3"/>
      <c r="E722" s="3"/>
      <c r="F722" s="3" t="s">
        <v>19</v>
      </c>
      <c r="G722" s="3" t="s">
        <v>19</v>
      </c>
      <c r="H722" s="3"/>
      <c r="I722" s="3"/>
      <c r="J722" s="3"/>
      <c r="K722" s="4" t="n">
        <f aca="false">COUNTIF($B722:$J722, "NORMAL")</f>
        <v>0</v>
      </c>
      <c r="L722" s="4" t="n">
        <f aca="false">COUNTIF($B722:$J722, "NON_SPECIFIC")</f>
        <v>2</v>
      </c>
      <c r="M722" s="4" t="n">
        <f aca="false">COUNTIF($B722:$J722, "EARLY")</f>
        <v>0</v>
      </c>
      <c r="N722" s="4" t="n">
        <f aca="false">COUNTIF($B722:$J722, "ACTIVE")</f>
        <v>1</v>
      </c>
      <c r="O722" s="4" t="n">
        <f aca="false">COUNTIF($B722:$J722, "LATE")</f>
        <v>0</v>
      </c>
      <c r="P722" s="4" t="n">
        <f aca="false">COUNTIF($B722:$J722, "UNGRADABLE_QUALITY")</f>
        <v>0</v>
      </c>
      <c r="Q722" s="4" t="n">
        <f aca="false">COUNTIF($B722:$J722, "UNGRADABLE_CONDITION")</f>
        <v>0</v>
      </c>
      <c r="R722" s="4" t="n">
        <f aca="false">SUM(K722:Q722)</f>
        <v>3</v>
      </c>
      <c r="S722" s="3"/>
      <c r="T722" s="3"/>
    </row>
    <row r="723" customFormat="false" ht="13.8" hidden="false" customHeight="false" outlineLevel="0" collapsed="false">
      <c r="A723" s="3" t="s">
        <v>746</v>
      </c>
      <c r="B723" s="3"/>
      <c r="C723" s="3" t="s">
        <v>24</v>
      </c>
      <c r="D723" s="3"/>
      <c r="E723" s="3" t="s">
        <v>28</v>
      </c>
      <c r="F723" s="3"/>
      <c r="G723" s="3"/>
      <c r="H723" s="3"/>
      <c r="I723" s="3" t="s">
        <v>24</v>
      </c>
      <c r="J723" s="3"/>
      <c r="K723" s="4" t="n">
        <f aca="false">COUNTIF($B723:$J723, "NORMAL")</f>
        <v>0</v>
      </c>
      <c r="L723" s="4" t="n">
        <f aca="false">COUNTIF($B723:$J723, "NON_SPECIFIC")</f>
        <v>0</v>
      </c>
      <c r="M723" s="4" t="n">
        <f aca="false">COUNTIF($B723:$J723, "EARLY")</f>
        <v>0</v>
      </c>
      <c r="N723" s="4" t="n">
        <f aca="false">COUNTIF($B723:$J723, "ACTIVE")</f>
        <v>0</v>
      </c>
      <c r="O723" s="4" t="n">
        <f aca="false">COUNTIF($B723:$J723, "LATE")</f>
        <v>1</v>
      </c>
      <c r="P723" s="4" t="n">
        <f aca="false">COUNTIF($B723:$J723, "UNGRADABLE_QUALITY")</f>
        <v>2</v>
      </c>
      <c r="Q723" s="4" t="n">
        <f aca="false">COUNTIF($B723:$J723, "UNGRADABLE_CONDITION")</f>
        <v>0</v>
      </c>
      <c r="R723" s="4" t="n">
        <f aca="false">SUM(K723:Q723)</f>
        <v>3</v>
      </c>
      <c r="S723" s="5"/>
      <c r="T723" s="3"/>
    </row>
    <row r="724" customFormat="false" ht="13.8" hidden="false" customHeight="false" outlineLevel="0" collapsed="false">
      <c r="A724" s="3" t="s">
        <v>747</v>
      </c>
      <c r="B724" s="3"/>
      <c r="C724" s="3"/>
      <c r="D724" s="3"/>
      <c r="E724" s="3" t="s">
        <v>20</v>
      </c>
      <c r="F724" s="3" t="s">
        <v>19</v>
      </c>
      <c r="G724" s="3"/>
      <c r="H724" s="3"/>
      <c r="I724" s="3" t="s">
        <v>19</v>
      </c>
      <c r="J724" s="3" t="s">
        <v>19</v>
      </c>
      <c r="K724" s="4" t="n">
        <f aca="false">COUNTIF($B724:$J724, "NORMAL")</f>
        <v>1</v>
      </c>
      <c r="L724" s="4" t="n">
        <f aca="false">COUNTIF($B724:$J724, "NON_SPECIFIC")</f>
        <v>3</v>
      </c>
      <c r="M724" s="4" t="n">
        <f aca="false">COUNTIF($B724:$J724, "EARLY")</f>
        <v>0</v>
      </c>
      <c r="N724" s="4" t="n">
        <f aca="false">COUNTIF($B724:$J724, "ACTIVE")</f>
        <v>0</v>
      </c>
      <c r="O724" s="4" t="n">
        <f aca="false">COUNTIF($B724:$J724, "LATE")</f>
        <v>0</v>
      </c>
      <c r="P724" s="4" t="n">
        <f aca="false">COUNTIF($B724:$J724, "UNGRADABLE_QUALITY")</f>
        <v>0</v>
      </c>
      <c r="Q724" s="4" t="n">
        <f aca="false">COUNTIF($B724:$J724, "UNGRADABLE_CONDITION")</f>
        <v>0</v>
      </c>
      <c r="R724" s="4" t="n">
        <f aca="false">SUM(K724:Q724)</f>
        <v>4</v>
      </c>
      <c r="S724" s="5"/>
      <c r="T724" s="5"/>
    </row>
    <row r="725" customFormat="false" ht="13.8" hidden="false" customHeight="false" outlineLevel="0" collapsed="false">
      <c r="A725" s="3" t="s">
        <v>748</v>
      </c>
      <c r="B725" s="3"/>
      <c r="C725" s="3" t="s">
        <v>20</v>
      </c>
      <c r="D725" s="3"/>
      <c r="E725" s="3"/>
      <c r="F725" s="3"/>
      <c r="G725" s="3" t="s">
        <v>20</v>
      </c>
      <c r="H725" s="3"/>
      <c r="I725" s="3" t="s">
        <v>20</v>
      </c>
      <c r="J725" s="3"/>
      <c r="K725" s="4" t="n">
        <f aca="false">COUNTIF($B725:$J725, "NORMAL")</f>
        <v>3</v>
      </c>
      <c r="L725" s="4" t="n">
        <f aca="false">COUNTIF($B725:$J725, "NON_SPECIFIC")</f>
        <v>0</v>
      </c>
      <c r="M725" s="4" t="n">
        <f aca="false">COUNTIF($B725:$J725, "EARLY")</f>
        <v>0</v>
      </c>
      <c r="N725" s="4" t="n">
        <f aca="false">COUNTIF($B725:$J725, "ACTIVE")</f>
        <v>0</v>
      </c>
      <c r="O725" s="4" t="n">
        <f aca="false">COUNTIF($B725:$J725, "LATE")</f>
        <v>0</v>
      </c>
      <c r="P725" s="4" t="n">
        <f aca="false">COUNTIF($B725:$J725, "UNGRADABLE_QUALITY")</f>
        <v>0</v>
      </c>
      <c r="Q725" s="4" t="n">
        <f aca="false">COUNTIF($B725:$J725, "UNGRADABLE_CONDITION")</f>
        <v>0</v>
      </c>
      <c r="R725" s="4" t="n">
        <f aca="false">SUM(K725:Q725)</f>
        <v>3</v>
      </c>
      <c r="S725" s="5"/>
      <c r="T725" s="3"/>
    </row>
    <row r="726" customFormat="false" ht="13.8" hidden="false" customHeight="false" outlineLevel="0" collapsed="false">
      <c r="A726" s="3" t="s">
        <v>749</v>
      </c>
      <c r="B726" s="3"/>
      <c r="C726" s="3" t="s">
        <v>19</v>
      </c>
      <c r="D726" s="3"/>
      <c r="E726" s="3"/>
      <c r="F726" s="3"/>
      <c r="G726" s="3" t="s">
        <v>20</v>
      </c>
      <c r="H726" s="3"/>
      <c r="I726" s="3" t="s">
        <v>24</v>
      </c>
      <c r="J726" s="3"/>
      <c r="K726" s="4" t="n">
        <f aca="false">COUNTIF($B726:$J726, "NORMAL")</f>
        <v>1</v>
      </c>
      <c r="L726" s="4" t="n">
        <f aca="false">COUNTIF($B726:$J726, "NON_SPECIFIC")</f>
        <v>1</v>
      </c>
      <c r="M726" s="4" t="n">
        <f aca="false">COUNTIF($B726:$J726, "EARLY")</f>
        <v>0</v>
      </c>
      <c r="N726" s="4" t="n">
        <f aca="false">COUNTIF($B726:$J726, "ACTIVE")</f>
        <v>0</v>
      </c>
      <c r="O726" s="4" t="n">
        <f aca="false">COUNTIF($B726:$J726, "LATE")</f>
        <v>0</v>
      </c>
      <c r="P726" s="4" t="n">
        <f aca="false">COUNTIF($B726:$J726, "UNGRADABLE_QUALITY")</f>
        <v>1</v>
      </c>
      <c r="Q726" s="4" t="n">
        <f aca="false">COUNTIF($B726:$J726, "UNGRADABLE_CONDITION")</f>
        <v>0</v>
      </c>
      <c r="R726" s="4" t="n">
        <f aca="false">SUM(K726:Q726)</f>
        <v>3</v>
      </c>
      <c r="S726" s="5"/>
      <c r="T726" s="3"/>
    </row>
    <row r="727" customFormat="false" ht="13.8" hidden="false" customHeight="false" outlineLevel="0" collapsed="false">
      <c r="A727" s="3" t="s">
        <v>750</v>
      </c>
      <c r="B727" s="3"/>
      <c r="C727" s="3"/>
      <c r="D727" s="3"/>
      <c r="E727" s="3"/>
      <c r="F727" s="3" t="s">
        <v>20</v>
      </c>
      <c r="G727" s="3"/>
      <c r="H727" s="3" t="s">
        <v>19</v>
      </c>
      <c r="I727" s="3"/>
      <c r="J727" s="3" t="s">
        <v>20</v>
      </c>
      <c r="K727" s="4" t="n">
        <f aca="false">COUNTIF($B727:$J727, "NORMAL")</f>
        <v>2</v>
      </c>
      <c r="L727" s="4" t="n">
        <f aca="false">COUNTIF($B727:$J727, "NON_SPECIFIC")</f>
        <v>1</v>
      </c>
      <c r="M727" s="4" t="n">
        <f aca="false">COUNTIF($B727:$J727, "EARLY")</f>
        <v>0</v>
      </c>
      <c r="N727" s="4" t="n">
        <f aca="false">COUNTIF($B727:$J727, "ACTIVE")</f>
        <v>0</v>
      </c>
      <c r="O727" s="4" t="n">
        <f aca="false">COUNTIF($B727:$J727, "LATE")</f>
        <v>0</v>
      </c>
      <c r="P727" s="4" t="n">
        <f aca="false">COUNTIF($B727:$J727, "UNGRADABLE_QUALITY")</f>
        <v>0</v>
      </c>
      <c r="Q727" s="4" t="n">
        <f aca="false">COUNTIF($B727:$J727, "UNGRADABLE_CONDITION")</f>
        <v>0</v>
      </c>
      <c r="R727" s="4" t="n">
        <f aca="false">SUM(K727:Q727)</f>
        <v>3</v>
      </c>
      <c r="S727" s="3"/>
      <c r="T727" s="5"/>
    </row>
    <row r="728" customFormat="false" ht="13.8" hidden="false" customHeight="false" outlineLevel="0" collapsed="false">
      <c r="A728" s="3" t="s">
        <v>751</v>
      </c>
      <c r="B728" s="3" t="s">
        <v>24</v>
      </c>
      <c r="C728" s="3"/>
      <c r="D728" s="3" t="s">
        <v>24</v>
      </c>
      <c r="E728" s="3"/>
      <c r="F728" s="3"/>
      <c r="G728" s="3" t="s">
        <v>24</v>
      </c>
      <c r="H728" s="3"/>
      <c r="I728" s="3"/>
      <c r="J728" s="3"/>
      <c r="K728" s="4" t="n">
        <f aca="false">COUNTIF($B728:$J728, "NORMAL")</f>
        <v>0</v>
      </c>
      <c r="L728" s="4" t="n">
        <f aca="false">COUNTIF($B728:$J728, "NON_SPECIFIC")</f>
        <v>0</v>
      </c>
      <c r="M728" s="4" t="n">
        <f aca="false">COUNTIF($B728:$J728, "EARLY")</f>
        <v>0</v>
      </c>
      <c r="N728" s="4" t="n">
        <f aca="false">COUNTIF($B728:$J728, "ACTIVE")</f>
        <v>0</v>
      </c>
      <c r="O728" s="4" t="n">
        <f aca="false">COUNTIF($B728:$J728, "LATE")</f>
        <v>0</v>
      </c>
      <c r="P728" s="4" t="n">
        <f aca="false">COUNTIF($B728:$J728, "UNGRADABLE_QUALITY")</f>
        <v>3</v>
      </c>
      <c r="Q728" s="4" t="n">
        <f aca="false">COUNTIF($B728:$J728, "UNGRADABLE_CONDITION")</f>
        <v>0</v>
      </c>
      <c r="R728" s="4" t="n">
        <f aca="false">SUM(K728:Q728)</f>
        <v>3</v>
      </c>
      <c r="S728" s="3"/>
      <c r="T728" s="3"/>
    </row>
    <row r="729" customFormat="false" ht="13.8" hidden="false" customHeight="false" outlineLevel="0" collapsed="false">
      <c r="A729" s="3" t="s">
        <v>752</v>
      </c>
      <c r="B729" s="3" t="s">
        <v>34</v>
      </c>
      <c r="C729" s="3"/>
      <c r="D729" s="3" t="s">
        <v>28</v>
      </c>
      <c r="E729" s="3"/>
      <c r="F729" s="3" t="s">
        <v>34</v>
      </c>
      <c r="G729" s="3"/>
      <c r="H729" s="3"/>
      <c r="I729" s="3"/>
      <c r="J729" s="3"/>
      <c r="K729" s="4" t="n">
        <f aca="false">COUNTIF($B729:$J729, "NORMAL")</f>
        <v>0</v>
      </c>
      <c r="L729" s="4" t="n">
        <f aca="false">COUNTIF($B729:$J729, "NON_SPECIFIC")</f>
        <v>0</v>
      </c>
      <c r="M729" s="4" t="n">
        <f aca="false">COUNTIF($B729:$J729, "EARLY")</f>
        <v>0</v>
      </c>
      <c r="N729" s="4" t="n">
        <f aca="false">COUNTIF($B729:$J729, "ACTIVE")</f>
        <v>2</v>
      </c>
      <c r="O729" s="4" t="n">
        <f aca="false">COUNTIF($B729:$J729, "LATE")</f>
        <v>1</v>
      </c>
      <c r="P729" s="4" t="n">
        <f aca="false">COUNTIF($B729:$J729, "UNGRADABLE_QUALITY")</f>
        <v>0</v>
      </c>
      <c r="Q729" s="4" t="n">
        <f aca="false">COUNTIF($B729:$J729, "UNGRADABLE_CONDITION")</f>
        <v>0</v>
      </c>
      <c r="R729" s="4" t="n">
        <f aca="false">SUM(K729:Q729)</f>
        <v>3</v>
      </c>
      <c r="S729" s="3"/>
      <c r="T729" s="3"/>
    </row>
    <row r="730" customFormat="false" ht="13.8" hidden="false" customHeight="false" outlineLevel="0" collapsed="false">
      <c r="A730" s="3" t="s">
        <v>753</v>
      </c>
      <c r="B730" s="3" t="s">
        <v>19</v>
      </c>
      <c r="C730" s="3" t="s">
        <v>19</v>
      </c>
      <c r="D730" s="3"/>
      <c r="E730" s="3"/>
      <c r="F730" s="3"/>
      <c r="G730" s="3"/>
      <c r="H730" s="3" t="s">
        <v>19</v>
      </c>
      <c r="I730" s="3"/>
      <c r="J730" s="3"/>
      <c r="K730" s="4" t="n">
        <f aca="false">COUNTIF($B730:$J730, "NORMAL")</f>
        <v>0</v>
      </c>
      <c r="L730" s="4" t="n">
        <f aca="false">COUNTIF($B730:$J730, "NON_SPECIFIC")</f>
        <v>3</v>
      </c>
      <c r="M730" s="4" t="n">
        <f aca="false">COUNTIF($B730:$J730, "EARLY")</f>
        <v>0</v>
      </c>
      <c r="N730" s="4" t="n">
        <f aca="false">COUNTIF($B730:$J730, "ACTIVE")</f>
        <v>0</v>
      </c>
      <c r="O730" s="4" t="n">
        <f aca="false">COUNTIF($B730:$J730, "LATE")</f>
        <v>0</v>
      </c>
      <c r="P730" s="4" t="n">
        <f aca="false">COUNTIF($B730:$J730, "UNGRADABLE_QUALITY")</f>
        <v>0</v>
      </c>
      <c r="Q730" s="4" t="n">
        <f aca="false">COUNTIF($B730:$J730, "UNGRADABLE_CONDITION")</f>
        <v>0</v>
      </c>
      <c r="R730" s="4" t="n">
        <f aca="false">SUM(K730:Q730)</f>
        <v>3</v>
      </c>
      <c r="S730" s="3"/>
      <c r="T730" s="3"/>
    </row>
    <row r="731" customFormat="false" ht="13.8" hidden="false" customHeight="false" outlineLevel="0" collapsed="false">
      <c r="A731" s="3" t="s">
        <v>754</v>
      </c>
      <c r="B731" s="3"/>
      <c r="C731" s="3"/>
      <c r="D731" s="3"/>
      <c r="E731" s="3"/>
      <c r="F731" s="3" t="s">
        <v>19</v>
      </c>
      <c r="G731" s="3"/>
      <c r="H731" s="3" t="s">
        <v>22</v>
      </c>
      <c r="I731" s="3"/>
      <c r="J731" s="3" t="s">
        <v>22</v>
      </c>
      <c r="K731" s="4" t="n">
        <f aca="false">COUNTIF($B731:$J731, "NORMAL")</f>
        <v>0</v>
      </c>
      <c r="L731" s="4" t="n">
        <f aca="false">COUNTIF($B731:$J731, "NON_SPECIFIC")</f>
        <v>1</v>
      </c>
      <c r="M731" s="4" t="n">
        <f aca="false">COUNTIF($B731:$J731, "EARLY")</f>
        <v>2</v>
      </c>
      <c r="N731" s="4" t="n">
        <f aca="false">COUNTIF($B731:$J731, "ACTIVE")</f>
        <v>0</v>
      </c>
      <c r="O731" s="4" t="n">
        <f aca="false">COUNTIF($B731:$J731, "LATE")</f>
        <v>0</v>
      </c>
      <c r="P731" s="4" t="n">
        <f aca="false">COUNTIF($B731:$J731, "UNGRADABLE_QUALITY")</f>
        <v>0</v>
      </c>
      <c r="Q731" s="4" t="n">
        <f aca="false">COUNTIF($B731:$J731, "UNGRADABLE_CONDITION")</f>
        <v>0</v>
      </c>
      <c r="R731" s="4" t="n">
        <f aca="false">SUM(K731:Q731)</f>
        <v>3</v>
      </c>
      <c r="S731" s="3"/>
      <c r="T731" s="5"/>
    </row>
    <row r="732" customFormat="false" ht="13.8" hidden="false" customHeight="false" outlineLevel="0" collapsed="false">
      <c r="A732" s="3" t="s">
        <v>755</v>
      </c>
      <c r="B732" s="3" t="s">
        <v>34</v>
      </c>
      <c r="C732" s="3"/>
      <c r="D732" s="3"/>
      <c r="E732" s="3"/>
      <c r="F732" s="3" t="s">
        <v>22</v>
      </c>
      <c r="G732" s="3"/>
      <c r="H732" s="3" t="s">
        <v>19</v>
      </c>
      <c r="I732" s="3"/>
      <c r="J732" s="3"/>
      <c r="K732" s="4" t="n">
        <f aca="false">COUNTIF($B732:$J732, "NORMAL")</f>
        <v>0</v>
      </c>
      <c r="L732" s="4" t="n">
        <f aca="false">COUNTIF($B732:$J732, "NON_SPECIFIC")</f>
        <v>1</v>
      </c>
      <c r="M732" s="4" t="n">
        <f aca="false">COUNTIF($B732:$J732, "EARLY")</f>
        <v>1</v>
      </c>
      <c r="N732" s="4" t="n">
        <f aca="false">COUNTIF($B732:$J732, "ACTIVE")</f>
        <v>1</v>
      </c>
      <c r="O732" s="4" t="n">
        <f aca="false">COUNTIF($B732:$J732, "LATE")</f>
        <v>0</v>
      </c>
      <c r="P732" s="4" t="n">
        <f aca="false">COUNTIF($B732:$J732, "UNGRADABLE_QUALITY")</f>
        <v>0</v>
      </c>
      <c r="Q732" s="4" t="n">
        <f aca="false">COUNTIF($B732:$J732, "UNGRADABLE_CONDITION")</f>
        <v>0</v>
      </c>
      <c r="R732" s="4" t="n">
        <f aca="false">SUM(K732:Q732)</f>
        <v>3</v>
      </c>
      <c r="S732" s="3"/>
      <c r="T732" s="3"/>
    </row>
    <row r="733" customFormat="false" ht="13.8" hidden="false" customHeight="false" outlineLevel="0" collapsed="false">
      <c r="A733" s="3" t="s">
        <v>756</v>
      </c>
      <c r="B733" s="3" t="s">
        <v>22</v>
      </c>
      <c r="C733" s="3" t="s">
        <v>19</v>
      </c>
      <c r="D733" s="3"/>
      <c r="E733" s="3"/>
      <c r="F733" s="3"/>
      <c r="G733" s="3" t="s">
        <v>19</v>
      </c>
      <c r="H733" s="3"/>
      <c r="I733" s="3"/>
      <c r="J733" s="3"/>
      <c r="K733" s="4" t="n">
        <f aca="false">COUNTIF($B733:$J733, "NORMAL")</f>
        <v>0</v>
      </c>
      <c r="L733" s="4" t="n">
        <f aca="false">COUNTIF($B733:$J733, "NON_SPECIFIC")</f>
        <v>2</v>
      </c>
      <c r="M733" s="4" t="n">
        <f aca="false">COUNTIF($B733:$J733, "EARLY")</f>
        <v>1</v>
      </c>
      <c r="N733" s="4" t="n">
        <f aca="false">COUNTIF($B733:$J733, "ACTIVE")</f>
        <v>0</v>
      </c>
      <c r="O733" s="4" t="n">
        <f aca="false">COUNTIF($B733:$J733, "LATE")</f>
        <v>0</v>
      </c>
      <c r="P733" s="4" t="n">
        <f aca="false">COUNTIF($B733:$J733, "UNGRADABLE_QUALITY")</f>
        <v>0</v>
      </c>
      <c r="Q733" s="4" t="n">
        <f aca="false">COUNTIF($B733:$J733, "UNGRADABLE_CONDITION")</f>
        <v>0</v>
      </c>
      <c r="R733" s="4" t="n">
        <f aca="false">SUM(K733:Q733)</f>
        <v>3</v>
      </c>
      <c r="S733" s="3"/>
      <c r="T733" s="3"/>
    </row>
    <row r="734" customFormat="false" ht="13.8" hidden="false" customHeight="false" outlineLevel="0" collapsed="false">
      <c r="A734" s="3" t="s">
        <v>757</v>
      </c>
      <c r="B734" s="3"/>
      <c r="C734" s="3"/>
      <c r="D734" s="3" t="s">
        <v>22</v>
      </c>
      <c r="E734" s="3"/>
      <c r="F734" s="3"/>
      <c r="G734" s="3"/>
      <c r="H734" s="3" t="s">
        <v>19</v>
      </c>
      <c r="I734" s="3"/>
      <c r="J734" s="3" t="s">
        <v>22</v>
      </c>
      <c r="K734" s="4" t="n">
        <f aca="false">COUNTIF($B734:$J734, "NORMAL")</f>
        <v>0</v>
      </c>
      <c r="L734" s="4" t="n">
        <f aca="false">COUNTIF($B734:$J734, "NON_SPECIFIC")</f>
        <v>1</v>
      </c>
      <c r="M734" s="4" t="n">
        <f aca="false">COUNTIF($B734:$J734, "EARLY")</f>
        <v>2</v>
      </c>
      <c r="N734" s="4" t="n">
        <f aca="false">COUNTIF($B734:$J734, "ACTIVE")</f>
        <v>0</v>
      </c>
      <c r="O734" s="4" t="n">
        <f aca="false">COUNTIF($B734:$J734, "LATE")</f>
        <v>0</v>
      </c>
      <c r="P734" s="4" t="n">
        <f aca="false">COUNTIF($B734:$J734, "UNGRADABLE_QUALITY")</f>
        <v>0</v>
      </c>
      <c r="Q734" s="4" t="n">
        <f aca="false">COUNTIF($B734:$J734, "UNGRADABLE_CONDITION")</f>
        <v>0</v>
      </c>
      <c r="R734" s="4" t="n">
        <f aca="false">SUM(K734:Q734)</f>
        <v>3</v>
      </c>
      <c r="S734" s="3"/>
      <c r="T734" s="5"/>
    </row>
    <row r="735" customFormat="false" ht="13.8" hidden="false" customHeight="false" outlineLevel="0" collapsed="false">
      <c r="A735" s="3" t="s">
        <v>758</v>
      </c>
      <c r="B735" s="3" t="s">
        <v>19</v>
      </c>
      <c r="C735" s="3"/>
      <c r="D735" s="3"/>
      <c r="E735" s="3"/>
      <c r="F735" s="3"/>
      <c r="G735" s="3" t="s">
        <v>19</v>
      </c>
      <c r="H735" s="3"/>
      <c r="I735" s="3"/>
      <c r="J735" s="3" t="s">
        <v>19</v>
      </c>
      <c r="K735" s="4" t="n">
        <f aca="false">COUNTIF($B735:$J735, "NORMAL")</f>
        <v>0</v>
      </c>
      <c r="L735" s="4" t="n">
        <f aca="false">COUNTIF($B735:$J735, "NON_SPECIFIC")</f>
        <v>3</v>
      </c>
      <c r="M735" s="4" t="n">
        <f aca="false">COUNTIF($B735:$J735, "EARLY")</f>
        <v>0</v>
      </c>
      <c r="N735" s="4" t="n">
        <f aca="false">COUNTIF($B735:$J735, "ACTIVE")</f>
        <v>0</v>
      </c>
      <c r="O735" s="4" t="n">
        <f aca="false">COUNTIF($B735:$J735, "LATE")</f>
        <v>0</v>
      </c>
      <c r="P735" s="4" t="n">
        <f aca="false">COUNTIF($B735:$J735, "UNGRADABLE_QUALITY")</f>
        <v>0</v>
      </c>
      <c r="Q735" s="4" t="n">
        <f aca="false">COUNTIF($B735:$J735, "UNGRADABLE_CONDITION")</f>
        <v>0</v>
      </c>
      <c r="R735" s="4" t="n">
        <f aca="false">SUM(K735:Q735)</f>
        <v>3</v>
      </c>
      <c r="S735" s="3"/>
      <c r="T735" s="5"/>
    </row>
    <row r="736" customFormat="false" ht="13.8" hidden="false" customHeight="false" outlineLevel="0" collapsed="false">
      <c r="A736" s="3" t="s">
        <v>759</v>
      </c>
      <c r="B736" s="3" t="s">
        <v>22</v>
      </c>
      <c r="C736" s="3" t="s">
        <v>22</v>
      </c>
      <c r="D736" s="3"/>
      <c r="E736" s="3"/>
      <c r="F736" s="3"/>
      <c r="G736" s="3"/>
      <c r="H736" s="3"/>
      <c r="I736" s="3"/>
      <c r="J736" s="3" t="s">
        <v>22</v>
      </c>
      <c r="K736" s="4" t="n">
        <f aca="false">COUNTIF($B736:$J736, "NORMAL")</f>
        <v>0</v>
      </c>
      <c r="L736" s="4" t="n">
        <f aca="false">COUNTIF($B736:$J736, "NON_SPECIFIC")</f>
        <v>0</v>
      </c>
      <c r="M736" s="4" t="n">
        <f aca="false">COUNTIF($B736:$J736, "EARLY")</f>
        <v>3</v>
      </c>
      <c r="N736" s="4" t="n">
        <f aca="false">COUNTIF($B736:$J736, "ACTIVE")</f>
        <v>0</v>
      </c>
      <c r="O736" s="4" t="n">
        <f aca="false">COUNTIF($B736:$J736, "LATE")</f>
        <v>0</v>
      </c>
      <c r="P736" s="4" t="n">
        <f aca="false">COUNTIF($B736:$J736, "UNGRADABLE_QUALITY")</f>
        <v>0</v>
      </c>
      <c r="Q736" s="4" t="n">
        <f aca="false">COUNTIF($B736:$J736, "UNGRADABLE_CONDITION")</f>
        <v>0</v>
      </c>
      <c r="R736" s="4" t="n">
        <f aca="false">SUM(K736:Q736)</f>
        <v>3</v>
      </c>
      <c r="S736" s="3"/>
      <c r="T736" s="5"/>
    </row>
    <row r="737" customFormat="false" ht="13.8" hidden="false" customHeight="false" outlineLevel="0" collapsed="false">
      <c r="A737" s="3" t="s">
        <v>760</v>
      </c>
      <c r="B737" s="3" t="s">
        <v>34</v>
      </c>
      <c r="C737" s="3"/>
      <c r="D737" s="3"/>
      <c r="E737" s="3" t="s">
        <v>22</v>
      </c>
      <c r="F737" s="3"/>
      <c r="G737" s="3" t="s">
        <v>22</v>
      </c>
      <c r="H737" s="3"/>
      <c r="I737" s="3"/>
      <c r="J737" s="3"/>
      <c r="K737" s="4" t="n">
        <f aca="false">COUNTIF($B737:$J737, "NORMAL")</f>
        <v>0</v>
      </c>
      <c r="L737" s="4" t="n">
        <f aca="false">COUNTIF($B737:$J737, "NON_SPECIFIC")</f>
        <v>0</v>
      </c>
      <c r="M737" s="4" t="n">
        <f aca="false">COUNTIF($B737:$J737, "EARLY")</f>
        <v>2</v>
      </c>
      <c r="N737" s="4" t="n">
        <f aca="false">COUNTIF($B737:$J737, "ACTIVE")</f>
        <v>1</v>
      </c>
      <c r="O737" s="4" t="n">
        <f aca="false">COUNTIF($B737:$J737, "LATE")</f>
        <v>0</v>
      </c>
      <c r="P737" s="4" t="n">
        <f aca="false">COUNTIF($B737:$J737, "UNGRADABLE_QUALITY")</f>
        <v>0</v>
      </c>
      <c r="Q737" s="4" t="n">
        <f aca="false">COUNTIF($B737:$J737, "UNGRADABLE_CONDITION")</f>
        <v>0</v>
      </c>
      <c r="R737" s="4" t="n">
        <f aca="false">SUM(K737:Q737)</f>
        <v>3</v>
      </c>
      <c r="S737" s="3"/>
      <c r="T737" s="3"/>
    </row>
    <row r="738" customFormat="false" ht="13.8" hidden="false" customHeight="false" outlineLevel="0" collapsed="false">
      <c r="A738" s="3" t="s">
        <v>761</v>
      </c>
      <c r="B738" s="3"/>
      <c r="C738" s="3"/>
      <c r="D738" s="3" t="s">
        <v>19</v>
      </c>
      <c r="E738" s="3"/>
      <c r="F738" s="3" t="s">
        <v>19</v>
      </c>
      <c r="G738" s="3"/>
      <c r="H738" s="3" t="s">
        <v>20</v>
      </c>
      <c r="I738" s="3"/>
      <c r="J738" s="3"/>
      <c r="K738" s="4" t="n">
        <f aca="false">COUNTIF($B738:$J738, "NORMAL")</f>
        <v>1</v>
      </c>
      <c r="L738" s="4" t="n">
        <f aca="false">COUNTIF($B738:$J738, "NON_SPECIFIC")</f>
        <v>2</v>
      </c>
      <c r="M738" s="4" t="n">
        <f aca="false">COUNTIF($B738:$J738, "EARLY")</f>
        <v>0</v>
      </c>
      <c r="N738" s="4" t="n">
        <f aca="false">COUNTIF($B738:$J738, "ACTIVE")</f>
        <v>0</v>
      </c>
      <c r="O738" s="4" t="n">
        <f aca="false">COUNTIF($B738:$J738, "LATE")</f>
        <v>0</v>
      </c>
      <c r="P738" s="4" t="n">
        <f aca="false">COUNTIF($B738:$J738, "UNGRADABLE_QUALITY")</f>
        <v>0</v>
      </c>
      <c r="Q738" s="4" t="n">
        <f aca="false">COUNTIF($B738:$J738, "UNGRADABLE_CONDITION")</f>
        <v>0</v>
      </c>
      <c r="R738" s="4" t="n">
        <f aca="false">SUM(K738:Q738)</f>
        <v>3</v>
      </c>
      <c r="S738" s="3"/>
      <c r="T738" s="3"/>
    </row>
    <row r="739" customFormat="false" ht="13.8" hidden="false" customHeight="false" outlineLevel="0" collapsed="false">
      <c r="A739" s="3" t="s">
        <v>762</v>
      </c>
      <c r="B739" s="3"/>
      <c r="C739" s="3"/>
      <c r="D739" s="3" t="s">
        <v>19</v>
      </c>
      <c r="E739" s="3"/>
      <c r="F739" s="3"/>
      <c r="G739" s="3"/>
      <c r="H739" s="3" t="s">
        <v>19</v>
      </c>
      <c r="I739" s="3"/>
      <c r="J739" s="3" t="s">
        <v>22</v>
      </c>
      <c r="K739" s="4" t="n">
        <f aca="false">COUNTIF($B739:$J739, "NORMAL")</f>
        <v>0</v>
      </c>
      <c r="L739" s="4" t="n">
        <f aca="false">COUNTIF($B739:$J739, "NON_SPECIFIC")</f>
        <v>2</v>
      </c>
      <c r="M739" s="4" t="n">
        <f aca="false">COUNTIF($B739:$J739, "EARLY")</f>
        <v>1</v>
      </c>
      <c r="N739" s="4" t="n">
        <f aca="false">COUNTIF($B739:$J739, "ACTIVE")</f>
        <v>0</v>
      </c>
      <c r="O739" s="4" t="n">
        <f aca="false">COUNTIF($B739:$J739, "LATE")</f>
        <v>0</v>
      </c>
      <c r="P739" s="4" t="n">
        <f aca="false">COUNTIF($B739:$J739, "UNGRADABLE_QUALITY")</f>
        <v>0</v>
      </c>
      <c r="Q739" s="4" t="n">
        <f aca="false">COUNTIF($B739:$J739, "UNGRADABLE_CONDITION")</f>
        <v>0</v>
      </c>
      <c r="R739" s="4" t="n">
        <f aca="false">SUM(K739:Q739)</f>
        <v>3</v>
      </c>
      <c r="S739" s="3"/>
      <c r="T739" s="5"/>
    </row>
    <row r="740" customFormat="false" ht="13.8" hidden="false" customHeight="false" outlineLevel="0" collapsed="false">
      <c r="A740" s="3" t="s">
        <v>763</v>
      </c>
      <c r="B740" s="3" t="s">
        <v>20</v>
      </c>
      <c r="C740" s="3" t="s">
        <v>20</v>
      </c>
      <c r="D740" s="3"/>
      <c r="E740" s="3"/>
      <c r="F740" s="3"/>
      <c r="G740" s="3" t="s">
        <v>20</v>
      </c>
      <c r="H740" s="3"/>
      <c r="I740" s="3"/>
      <c r="J740" s="3"/>
      <c r="K740" s="4" t="n">
        <f aca="false">COUNTIF($B740:$J740, "NORMAL")</f>
        <v>3</v>
      </c>
      <c r="L740" s="4" t="n">
        <f aca="false">COUNTIF($B740:$J740, "NON_SPECIFIC")</f>
        <v>0</v>
      </c>
      <c r="M740" s="4" t="n">
        <f aca="false">COUNTIF($B740:$J740, "EARLY")</f>
        <v>0</v>
      </c>
      <c r="N740" s="4" t="n">
        <f aca="false">COUNTIF($B740:$J740, "ACTIVE")</f>
        <v>0</v>
      </c>
      <c r="O740" s="4" t="n">
        <f aca="false">COUNTIF($B740:$J740, "LATE")</f>
        <v>0</v>
      </c>
      <c r="P740" s="4" t="n">
        <f aca="false">COUNTIF($B740:$J740, "UNGRADABLE_QUALITY")</f>
        <v>0</v>
      </c>
      <c r="Q740" s="4" t="n">
        <f aca="false">COUNTIF($B740:$J740, "UNGRADABLE_CONDITION")</f>
        <v>0</v>
      </c>
      <c r="R740" s="4" t="n">
        <f aca="false">SUM(K740:Q740)</f>
        <v>3</v>
      </c>
      <c r="S740" s="3"/>
      <c r="T740" s="3"/>
    </row>
    <row r="741" customFormat="false" ht="13.8" hidden="false" customHeight="false" outlineLevel="0" collapsed="false">
      <c r="A741" s="3" t="s">
        <v>764</v>
      </c>
      <c r="B741" s="3" t="s">
        <v>28</v>
      </c>
      <c r="C741" s="3"/>
      <c r="D741" s="3" t="s">
        <v>28</v>
      </c>
      <c r="E741" s="3" t="s">
        <v>28</v>
      </c>
      <c r="F741" s="3"/>
      <c r="G741" s="3"/>
      <c r="H741" s="3"/>
      <c r="I741" s="3"/>
      <c r="J741" s="3"/>
      <c r="K741" s="4" t="n">
        <f aca="false">COUNTIF($B741:$J741, "NORMAL")</f>
        <v>0</v>
      </c>
      <c r="L741" s="4" t="n">
        <f aca="false">COUNTIF($B741:$J741, "NON_SPECIFIC")</f>
        <v>0</v>
      </c>
      <c r="M741" s="4" t="n">
        <f aca="false">COUNTIF($B741:$J741, "EARLY")</f>
        <v>0</v>
      </c>
      <c r="N741" s="4" t="n">
        <f aca="false">COUNTIF($B741:$J741, "ACTIVE")</f>
        <v>0</v>
      </c>
      <c r="O741" s="4" t="n">
        <f aca="false">COUNTIF($B741:$J741, "LATE")</f>
        <v>3</v>
      </c>
      <c r="P741" s="4" t="n">
        <f aca="false">COUNTIF($B741:$J741, "UNGRADABLE_QUALITY")</f>
        <v>0</v>
      </c>
      <c r="Q741" s="4" t="n">
        <f aca="false">COUNTIF($B741:$J741, "UNGRADABLE_CONDITION")</f>
        <v>0</v>
      </c>
      <c r="R741" s="4" t="n">
        <f aca="false">SUM(K741:Q741)</f>
        <v>3</v>
      </c>
      <c r="S741" s="3"/>
      <c r="T741" s="3"/>
    </row>
    <row r="742" customFormat="false" ht="13.8" hidden="false" customHeight="false" outlineLevel="0" collapsed="false">
      <c r="A742" s="3" t="s">
        <v>765</v>
      </c>
      <c r="B742" s="3"/>
      <c r="C742" s="3" t="s">
        <v>19</v>
      </c>
      <c r="D742" s="3"/>
      <c r="E742" s="3"/>
      <c r="F742" s="3"/>
      <c r="G742" s="3" t="s">
        <v>20</v>
      </c>
      <c r="H742" s="3"/>
      <c r="I742" s="3"/>
      <c r="J742" s="3" t="s">
        <v>34</v>
      </c>
      <c r="K742" s="4" t="n">
        <f aca="false">COUNTIF($B742:$J742, "NORMAL")</f>
        <v>1</v>
      </c>
      <c r="L742" s="4" t="n">
        <f aca="false">COUNTIF($B742:$J742, "NON_SPECIFIC")</f>
        <v>1</v>
      </c>
      <c r="M742" s="4" t="n">
        <f aca="false">COUNTIF($B742:$J742, "EARLY")</f>
        <v>0</v>
      </c>
      <c r="N742" s="4" t="n">
        <f aca="false">COUNTIF($B742:$J742, "ACTIVE")</f>
        <v>1</v>
      </c>
      <c r="O742" s="4" t="n">
        <f aca="false">COUNTIF($B742:$J742, "LATE")</f>
        <v>0</v>
      </c>
      <c r="P742" s="4" t="n">
        <f aca="false">COUNTIF($B742:$J742, "UNGRADABLE_QUALITY")</f>
        <v>0</v>
      </c>
      <c r="Q742" s="4" t="n">
        <f aca="false">COUNTIF($B742:$J742, "UNGRADABLE_CONDITION")</f>
        <v>0</v>
      </c>
      <c r="R742" s="4" t="n">
        <f aca="false">SUM(K742:Q742)</f>
        <v>3</v>
      </c>
      <c r="S742" s="3"/>
      <c r="T742" s="5"/>
    </row>
    <row r="743" customFormat="false" ht="13.8" hidden="false" customHeight="false" outlineLevel="0" collapsed="false">
      <c r="A743" s="3" t="s">
        <v>766</v>
      </c>
      <c r="B743" s="3" t="s">
        <v>22</v>
      </c>
      <c r="C743" s="3"/>
      <c r="D743" s="3"/>
      <c r="E743" s="3"/>
      <c r="F743" s="3"/>
      <c r="G743" s="3"/>
      <c r="H743" s="3" t="s">
        <v>22</v>
      </c>
      <c r="I743" s="3"/>
      <c r="J743" s="3" t="s">
        <v>34</v>
      </c>
      <c r="K743" s="4" t="n">
        <f aca="false">COUNTIF($B743:$J743, "NORMAL")</f>
        <v>0</v>
      </c>
      <c r="L743" s="4" t="n">
        <f aca="false">COUNTIF($B743:$J743, "NON_SPECIFIC")</f>
        <v>0</v>
      </c>
      <c r="M743" s="4" t="n">
        <f aca="false">COUNTIF($B743:$J743, "EARLY")</f>
        <v>2</v>
      </c>
      <c r="N743" s="4" t="n">
        <f aca="false">COUNTIF($B743:$J743, "ACTIVE")</f>
        <v>1</v>
      </c>
      <c r="O743" s="4" t="n">
        <f aca="false">COUNTIF($B743:$J743, "LATE")</f>
        <v>0</v>
      </c>
      <c r="P743" s="4" t="n">
        <f aca="false">COUNTIF($B743:$J743, "UNGRADABLE_QUALITY")</f>
        <v>0</v>
      </c>
      <c r="Q743" s="4" t="n">
        <f aca="false">COUNTIF($B743:$J743, "UNGRADABLE_CONDITION")</f>
        <v>0</v>
      </c>
      <c r="R743" s="4" t="n">
        <f aca="false">SUM(K743:Q743)</f>
        <v>3</v>
      </c>
      <c r="S743" s="3"/>
      <c r="T743" s="5"/>
    </row>
    <row r="744" customFormat="false" ht="13.8" hidden="false" customHeight="false" outlineLevel="0" collapsed="false">
      <c r="A744" s="3" t="s">
        <v>767</v>
      </c>
      <c r="B744" s="3"/>
      <c r="C744" s="3"/>
      <c r="D744" s="3"/>
      <c r="E744" s="3" t="s">
        <v>28</v>
      </c>
      <c r="F744" s="3"/>
      <c r="G744" s="3" t="s">
        <v>28</v>
      </c>
      <c r="H744" s="3"/>
      <c r="I744" s="3" t="s">
        <v>28</v>
      </c>
      <c r="J744" s="3"/>
      <c r="K744" s="4" t="n">
        <f aca="false">COUNTIF($B744:$J744, "NORMAL")</f>
        <v>0</v>
      </c>
      <c r="L744" s="4" t="n">
        <f aca="false">COUNTIF($B744:$J744, "NON_SPECIFIC")</f>
        <v>0</v>
      </c>
      <c r="M744" s="4" t="n">
        <f aca="false">COUNTIF($B744:$J744, "EARLY")</f>
        <v>0</v>
      </c>
      <c r="N744" s="4" t="n">
        <f aca="false">COUNTIF($B744:$J744, "ACTIVE")</f>
        <v>0</v>
      </c>
      <c r="O744" s="4" t="n">
        <f aca="false">COUNTIF($B744:$J744, "LATE")</f>
        <v>3</v>
      </c>
      <c r="P744" s="4" t="n">
        <f aca="false">COUNTIF($B744:$J744, "UNGRADABLE_QUALITY")</f>
        <v>0</v>
      </c>
      <c r="Q744" s="4" t="n">
        <f aca="false">COUNTIF($B744:$J744, "UNGRADABLE_CONDITION")</f>
        <v>0</v>
      </c>
      <c r="R744" s="4" t="n">
        <f aca="false">SUM(K744:Q744)</f>
        <v>3</v>
      </c>
      <c r="S744" s="5"/>
      <c r="T744" s="3"/>
    </row>
    <row r="745" customFormat="false" ht="13.8" hidden="false" customHeight="false" outlineLevel="0" collapsed="false">
      <c r="A745" s="3" t="s">
        <v>768</v>
      </c>
      <c r="B745" s="3" t="s">
        <v>19</v>
      </c>
      <c r="C745" s="3"/>
      <c r="D745" s="3" t="s">
        <v>22</v>
      </c>
      <c r="E745" s="3"/>
      <c r="F745" s="3"/>
      <c r="G745" s="3"/>
      <c r="H745" s="3"/>
      <c r="I745" s="3" t="s">
        <v>19</v>
      </c>
      <c r="J745" s="3"/>
      <c r="K745" s="4" t="n">
        <f aca="false">COUNTIF($B745:$J745, "NORMAL")</f>
        <v>0</v>
      </c>
      <c r="L745" s="4" t="n">
        <f aca="false">COUNTIF($B745:$J745, "NON_SPECIFIC")</f>
        <v>2</v>
      </c>
      <c r="M745" s="4" t="n">
        <f aca="false">COUNTIF($B745:$J745, "EARLY")</f>
        <v>1</v>
      </c>
      <c r="N745" s="4" t="n">
        <f aca="false">COUNTIF($B745:$J745, "ACTIVE")</f>
        <v>0</v>
      </c>
      <c r="O745" s="4" t="n">
        <f aca="false">COUNTIF($B745:$J745, "LATE")</f>
        <v>0</v>
      </c>
      <c r="P745" s="4" t="n">
        <f aca="false">COUNTIF($B745:$J745, "UNGRADABLE_QUALITY")</f>
        <v>0</v>
      </c>
      <c r="Q745" s="4" t="n">
        <f aca="false">COUNTIF($B745:$J745, "UNGRADABLE_CONDITION")</f>
        <v>0</v>
      </c>
      <c r="R745" s="4" t="n">
        <f aca="false">SUM(K745:Q745)</f>
        <v>3</v>
      </c>
      <c r="S745" s="5"/>
      <c r="T745" s="3"/>
    </row>
    <row r="746" customFormat="false" ht="13.8" hidden="false" customHeight="false" outlineLevel="0" collapsed="false">
      <c r="A746" s="3" t="s">
        <v>769</v>
      </c>
      <c r="B746" s="3"/>
      <c r="C746" s="3"/>
      <c r="D746" s="3" t="s">
        <v>19</v>
      </c>
      <c r="E746" s="3" t="s">
        <v>20</v>
      </c>
      <c r="F746" s="3"/>
      <c r="G746" s="3"/>
      <c r="H746" s="3"/>
      <c r="I746" s="3" t="s">
        <v>19</v>
      </c>
      <c r="J746" s="3" t="s">
        <v>24</v>
      </c>
      <c r="K746" s="4" t="n">
        <f aca="false">COUNTIF($B746:$J746, "NORMAL")</f>
        <v>1</v>
      </c>
      <c r="L746" s="4" t="n">
        <f aca="false">COUNTIF($B746:$J746, "NON_SPECIFIC")</f>
        <v>2</v>
      </c>
      <c r="M746" s="4" t="n">
        <f aca="false">COUNTIF($B746:$J746, "EARLY")</f>
        <v>0</v>
      </c>
      <c r="N746" s="4" t="n">
        <f aca="false">COUNTIF($B746:$J746, "ACTIVE")</f>
        <v>0</v>
      </c>
      <c r="O746" s="4" t="n">
        <f aca="false">COUNTIF($B746:$J746, "LATE")</f>
        <v>0</v>
      </c>
      <c r="P746" s="4" t="n">
        <f aca="false">COUNTIF($B746:$J746, "UNGRADABLE_QUALITY")</f>
        <v>1</v>
      </c>
      <c r="Q746" s="4" t="n">
        <f aca="false">COUNTIF($B746:$J746, "UNGRADABLE_CONDITION")</f>
        <v>0</v>
      </c>
      <c r="R746" s="4" t="n">
        <f aca="false">SUM(K746:Q746)</f>
        <v>4</v>
      </c>
      <c r="S746" s="5"/>
      <c r="T746" s="5"/>
    </row>
    <row r="747" customFormat="false" ht="13.8" hidden="false" customHeight="false" outlineLevel="0" collapsed="false">
      <c r="A747" s="3" t="s">
        <v>770</v>
      </c>
      <c r="B747" s="3"/>
      <c r="C747" s="3" t="s">
        <v>20</v>
      </c>
      <c r="D747" s="3"/>
      <c r="E747" s="3"/>
      <c r="F747" s="3" t="s">
        <v>19</v>
      </c>
      <c r="G747" s="3"/>
      <c r="H747" s="3" t="s">
        <v>20</v>
      </c>
      <c r="I747" s="3"/>
      <c r="J747" s="3"/>
      <c r="K747" s="4" t="n">
        <f aca="false">COUNTIF($B747:$J747, "NORMAL")</f>
        <v>2</v>
      </c>
      <c r="L747" s="4" t="n">
        <f aca="false">COUNTIF($B747:$J747, "NON_SPECIFIC")</f>
        <v>1</v>
      </c>
      <c r="M747" s="4" t="n">
        <f aca="false">COUNTIF($B747:$J747, "EARLY")</f>
        <v>0</v>
      </c>
      <c r="N747" s="4" t="n">
        <f aca="false">COUNTIF($B747:$J747, "ACTIVE")</f>
        <v>0</v>
      </c>
      <c r="O747" s="4" t="n">
        <f aca="false">COUNTIF($B747:$J747, "LATE")</f>
        <v>0</v>
      </c>
      <c r="P747" s="4" t="n">
        <f aca="false">COUNTIF($B747:$J747, "UNGRADABLE_QUALITY")</f>
        <v>0</v>
      </c>
      <c r="Q747" s="4" t="n">
        <f aca="false">COUNTIF($B747:$J747, "UNGRADABLE_CONDITION")</f>
        <v>0</v>
      </c>
      <c r="R747" s="4" t="n">
        <f aca="false">SUM(K747:Q747)</f>
        <v>3</v>
      </c>
      <c r="S747" s="3"/>
      <c r="T747" s="3"/>
    </row>
    <row r="748" customFormat="false" ht="13.8" hidden="false" customHeight="false" outlineLevel="0" collapsed="false">
      <c r="A748" s="3" t="s">
        <v>771</v>
      </c>
      <c r="B748" s="3"/>
      <c r="C748" s="3"/>
      <c r="D748" s="3"/>
      <c r="E748" s="3"/>
      <c r="F748" s="3"/>
      <c r="G748" s="3" t="s">
        <v>22</v>
      </c>
      <c r="H748" s="3"/>
      <c r="I748" s="3" t="s">
        <v>22</v>
      </c>
      <c r="J748" s="3" t="s">
        <v>22</v>
      </c>
      <c r="K748" s="4" t="n">
        <f aca="false">COUNTIF($B748:$J748, "NORMAL")</f>
        <v>0</v>
      </c>
      <c r="L748" s="4" t="n">
        <f aca="false">COUNTIF($B748:$J748, "NON_SPECIFIC")</f>
        <v>0</v>
      </c>
      <c r="M748" s="4" t="n">
        <f aca="false">COUNTIF($B748:$J748, "EARLY")</f>
        <v>3</v>
      </c>
      <c r="N748" s="4" t="n">
        <f aca="false">COUNTIF($B748:$J748, "ACTIVE")</f>
        <v>0</v>
      </c>
      <c r="O748" s="4" t="n">
        <f aca="false">COUNTIF($B748:$J748, "LATE")</f>
        <v>0</v>
      </c>
      <c r="P748" s="4" t="n">
        <f aca="false">COUNTIF($B748:$J748, "UNGRADABLE_QUALITY")</f>
        <v>0</v>
      </c>
      <c r="Q748" s="4" t="n">
        <f aca="false">COUNTIF($B748:$J748, "UNGRADABLE_CONDITION")</f>
        <v>0</v>
      </c>
      <c r="R748" s="4" t="n">
        <f aca="false">SUM(K748:Q748)</f>
        <v>3</v>
      </c>
      <c r="S748" s="5"/>
      <c r="T748" s="5"/>
    </row>
    <row r="749" customFormat="false" ht="13.8" hidden="false" customHeight="false" outlineLevel="0" collapsed="false">
      <c r="A749" s="3" t="s">
        <v>772</v>
      </c>
      <c r="B749" s="3" t="s">
        <v>19</v>
      </c>
      <c r="C749" s="3" t="s">
        <v>20</v>
      </c>
      <c r="D749" s="3"/>
      <c r="E749" s="3"/>
      <c r="F749" s="3"/>
      <c r="G749" s="3"/>
      <c r="H749" s="3" t="s">
        <v>20</v>
      </c>
      <c r="I749" s="3"/>
      <c r="J749" s="3"/>
      <c r="K749" s="4" t="n">
        <f aca="false">COUNTIF($B749:$J749, "NORMAL")</f>
        <v>2</v>
      </c>
      <c r="L749" s="4" t="n">
        <f aca="false">COUNTIF($B749:$J749, "NON_SPECIFIC")</f>
        <v>1</v>
      </c>
      <c r="M749" s="4" t="n">
        <f aca="false">COUNTIF($B749:$J749, "EARLY")</f>
        <v>0</v>
      </c>
      <c r="N749" s="4" t="n">
        <f aca="false">COUNTIF($B749:$J749, "ACTIVE")</f>
        <v>0</v>
      </c>
      <c r="O749" s="4" t="n">
        <f aca="false">COUNTIF($B749:$J749, "LATE")</f>
        <v>0</v>
      </c>
      <c r="P749" s="4" t="n">
        <f aca="false">COUNTIF($B749:$J749, "UNGRADABLE_QUALITY")</f>
        <v>0</v>
      </c>
      <c r="Q749" s="4" t="n">
        <f aca="false">COUNTIF($B749:$J749, "UNGRADABLE_CONDITION")</f>
        <v>0</v>
      </c>
      <c r="R749" s="4" t="n">
        <f aca="false">SUM(K749:Q749)</f>
        <v>3</v>
      </c>
      <c r="S749" s="3"/>
      <c r="T749" s="3"/>
    </row>
    <row r="750" customFormat="false" ht="13.8" hidden="false" customHeight="false" outlineLevel="0" collapsed="false">
      <c r="A750" s="3" t="s">
        <v>773</v>
      </c>
      <c r="B750" s="3"/>
      <c r="C750" s="3"/>
      <c r="D750" s="3" t="s">
        <v>19</v>
      </c>
      <c r="E750" s="3" t="s">
        <v>20</v>
      </c>
      <c r="F750" s="3"/>
      <c r="G750" s="3"/>
      <c r="H750" s="3" t="s">
        <v>22</v>
      </c>
      <c r="I750" s="3"/>
      <c r="J750" s="3"/>
      <c r="K750" s="4" t="n">
        <f aca="false">COUNTIF($B750:$J750, "NORMAL")</f>
        <v>1</v>
      </c>
      <c r="L750" s="4" t="n">
        <f aca="false">COUNTIF($B750:$J750, "NON_SPECIFIC")</f>
        <v>1</v>
      </c>
      <c r="M750" s="4" t="n">
        <f aca="false">COUNTIF($B750:$J750, "EARLY")</f>
        <v>1</v>
      </c>
      <c r="N750" s="4" t="n">
        <f aca="false">COUNTIF($B750:$J750, "ACTIVE")</f>
        <v>0</v>
      </c>
      <c r="O750" s="4" t="n">
        <f aca="false">COUNTIF($B750:$J750, "LATE")</f>
        <v>0</v>
      </c>
      <c r="P750" s="4" t="n">
        <f aca="false">COUNTIF($B750:$J750, "UNGRADABLE_QUALITY")</f>
        <v>0</v>
      </c>
      <c r="Q750" s="4" t="n">
        <f aca="false">COUNTIF($B750:$J750, "UNGRADABLE_CONDITION")</f>
        <v>0</v>
      </c>
      <c r="R750" s="4" t="n">
        <f aca="false">SUM(K750:Q750)</f>
        <v>3</v>
      </c>
      <c r="S750" s="3"/>
      <c r="T750" s="3"/>
    </row>
    <row r="751" customFormat="false" ht="13.8" hidden="false" customHeight="false" outlineLevel="0" collapsed="false">
      <c r="A751" s="3" t="s">
        <v>774</v>
      </c>
      <c r="B751" s="3" t="s">
        <v>19</v>
      </c>
      <c r="C751" s="3"/>
      <c r="D751" s="3" t="s">
        <v>19</v>
      </c>
      <c r="E751" s="3"/>
      <c r="F751" s="3"/>
      <c r="G751" s="3"/>
      <c r="H751" s="3"/>
      <c r="I751" s="3"/>
      <c r="J751" s="3" t="s">
        <v>24</v>
      </c>
      <c r="K751" s="4" t="n">
        <f aca="false">COUNTIF($B751:$J751, "NORMAL")</f>
        <v>0</v>
      </c>
      <c r="L751" s="4" t="n">
        <f aca="false">COUNTIF($B751:$J751, "NON_SPECIFIC")</f>
        <v>2</v>
      </c>
      <c r="M751" s="4" t="n">
        <f aca="false">COUNTIF($B751:$J751, "EARLY")</f>
        <v>0</v>
      </c>
      <c r="N751" s="4" t="n">
        <f aca="false">COUNTIF($B751:$J751, "ACTIVE")</f>
        <v>0</v>
      </c>
      <c r="O751" s="4" t="n">
        <f aca="false">COUNTIF($B751:$J751, "LATE")</f>
        <v>0</v>
      </c>
      <c r="P751" s="4" t="n">
        <f aca="false">COUNTIF($B751:$J751, "UNGRADABLE_QUALITY")</f>
        <v>1</v>
      </c>
      <c r="Q751" s="4" t="n">
        <f aca="false">COUNTIF($B751:$J751, "UNGRADABLE_CONDITION")</f>
        <v>0</v>
      </c>
      <c r="R751" s="4" t="n">
        <f aca="false">SUM(K751:Q751)</f>
        <v>3</v>
      </c>
      <c r="S751" s="3"/>
      <c r="T751" s="5"/>
    </row>
    <row r="752" customFormat="false" ht="13.8" hidden="false" customHeight="false" outlineLevel="0" collapsed="false">
      <c r="A752" s="3" t="s">
        <v>775</v>
      </c>
      <c r="B752" s="3"/>
      <c r="C752" s="3"/>
      <c r="D752" s="3" t="s">
        <v>28</v>
      </c>
      <c r="E752" s="3"/>
      <c r="F752" s="3"/>
      <c r="G752" s="3" t="s">
        <v>34</v>
      </c>
      <c r="H752" s="3"/>
      <c r="I752" s="3" t="s">
        <v>34</v>
      </c>
      <c r="J752" s="3"/>
      <c r="K752" s="4" t="n">
        <f aca="false">COUNTIF($B752:$J752, "NORMAL")</f>
        <v>0</v>
      </c>
      <c r="L752" s="4" t="n">
        <f aca="false">COUNTIF($B752:$J752, "NON_SPECIFIC")</f>
        <v>0</v>
      </c>
      <c r="M752" s="4" t="n">
        <f aca="false">COUNTIF($B752:$J752, "EARLY")</f>
        <v>0</v>
      </c>
      <c r="N752" s="4" t="n">
        <f aca="false">COUNTIF($B752:$J752, "ACTIVE")</f>
        <v>2</v>
      </c>
      <c r="O752" s="4" t="n">
        <f aca="false">COUNTIF($B752:$J752, "LATE")</f>
        <v>1</v>
      </c>
      <c r="P752" s="4" t="n">
        <f aca="false">COUNTIF($B752:$J752, "UNGRADABLE_QUALITY")</f>
        <v>0</v>
      </c>
      <c r="Q752" s="4" t="n">
        <f aca="false">COUNTIF($B752:$J752, "UNGRADABLE_CONDITION")</f>
        <v>0</v>
      </c>
      <c r="R752" s="4" t="n">
        <f aca="false">SUM(K752:Q752)</f>
        <v>3</v>
      </c>
      <c r="S752" s="5"/>
      <c r="T752" s="3"/>
    </row>
    <row r="753" customFormat="false" ht="13.8" hidden="false" customHeight="false" outlineLevel="0" collapsed="false">
      <c r="A753" s="3" t="s">
        <v>776</v>
      </c>
      <c r="B753" s="3"/>
      <c r="C753" s="3"/>
      <c r="D753" s="3" t="s">
        <v>20</v>
      </c>
      <c r="E753" s="3"/>
      <c r="F753" s="3" t="s">
        <v>20</v>
      </c>
      <c r="G753" s="3" t="s">
        <v>20</v>
      </c>
      <c r="H753" s="3"/>
      <c r="I753" s="3"/>
      <c r="J753" s="3"/>
      <c r="K753" s="4" t="n">
        <f aca="false">COUNTIF($B753:$J753, "NORMAL")</f>
        <v>3</v>
      </c>
      <c r="L753" s="4" t="n">
        <f aca="false">COUNTIF($B753:$J753, "NON_SPECIFIC")</f>
        <v>0</v>
      </c>
      <c r="M753" s="4" t="n">
        <f aca="false">COUNTIF($B753:$J753, "EARLY")</f>
        <v>0</v>
      </c>
      <c r="N753" s="4" t="n">
        <f aca="false">COUNTIF($B753:$J753, "ACTIVE")</f>
        <v>0</v>
      </c>
      <c r="O753" s="4" t="n">
        <f aca="false">COUNTIF($B753:$J753, "LATE")</f>
        <v>0</v>
      </c>
      <c r="P753" s="4" t="n">
        <f aca="false">COUNTIF($B753:$J753, "UNGRADABLE_QUALITY")</f>
        <v>0</v>
      </c>
      <c r="Q753" s="4" t="n">
        <f aca="false">COUNTIF($B753:$J753, "UNGRADABLE_CONDITION")</f>
        <v>0</v>
      </c>
      <c r="R753" s="4" t="n">
        <f aca="false">SUM(K753:Q753)</f>
        <v>3</v>
      </c>
      <c r="S753" s="3"/>
      <c r="T753" s="3"/>
    </row>
    <row r="754" customFormat="false" ht="13.8" hidden="false" customHeight="false" outlineLevel="0" collapsed="false">
      <c r="A754" s="3" t="s">
        <v>777</v>
      </c>
      <c r="B754" s="3"/>
      <c r="C754" s="3"/>
      <c r="D754" s="3" t="s">
        <v>19</v>
      </c>
      <c r="E754" s="3" t="s">
        <v>34</v>
      </c>
      <c r="F754" s="3" t="s">
        <v>22</v>
      </c>
      <c r="G754" s="3"/>
      <c r="H754" s="3" t="s">
        <v>34</v>
      </c>
      <c r="I754" s="3"/>
      <c r="J754" s="3"/>
      <c r="K754" s="4" t="n">
        <f aca="false">COUNTIF($B754:$J754, "NORMAL")</f>
        <v>0</v>
      </c>
      <c r="L754" s="4" t="n">
        <f aca="false">COUNTIF($B754:$J754, "NON_SPECIFIC")</f>
        <v>1</v>
      </c>
      <c r="M754" s="4" t="n">
        <f aca="false">COUNTIF($B754:$J754, "EARLY")</f>
        <v>1</v>
      </c>
      <c r="N754" s="4" t="n">
        <f aca="false">COUNTIF($B754:$J754, "ACTIVE")</f>
        <v>2</v>
      </c>
      <c r="O754" s="4" t="n">
        <f aca="false">COUNTIF($B754:$J754, "LATE")</f>
        <v>0</v>
      </c>
      <c r="P754" s="4" t="n">
        <f aca="false">COUNTIF($B754:$J754, "UNGRADABLE_QUALITY")</f>
        <v>0</v>
      </c>
      <c r="Q754" s="4" t="n">
        <f aca="false">COUNTIF($B754:$J754, "UNGRADABLE_CONDITION")</f>
        <v>0</v>
      </c>
      <c r="R754" s="4" t="n">
        <f aca="false">SUM(K754:Q754)</f>
        <v>4</v>
      </c>
      <c r="S754" s="3"/>
      <c r="T754" s="3"/>
    </row>
    <row r="755" customFormat="false" ht="13.8" hidden="false" customHeight="false" outlineLevel="0" collapsed="false">
      <c r="A755" s="3" t="s">
        <v>778</v>
      </c>
      <c r="B755" s="3" t="s">
        <v>28</v>
      </c>
      <c r="C755" s="3"/>
      <c r="D755" s="3"/>
      <c r="E755" s="3"/>
      <c r="F755" s="3" t="s">
        <v>28</v>
      </c>
      <c r="G755" s="3"/>
      <c r="H755" s="3"/>
      <c r="I755" s="3" t="s">
        <v>19</v>
      </c>
      <c r="J755" s="3"/>
      <c r="K755" s="4" t="n">
        <f aca="false">COUNTIF($B755:$J755, "NORMAL")</f>
        <v>0</v>
      </c>
      <c r="L755" s="4" t="n">
        <f aca="false">COUNTIF($B755:$J755, "NON_SPECIFIC")</f>
        <v>1</v>
      </c>
      <c r="M755" s="4" t="n">
        <f aca="false">COUNTIF($B755:$J755, "EARLY")</f>
        <v>0</v>
      </c>
      <c r="N755" s="4" t="n">
        <f aca="false">COUNTIF($B755:$J755, "ACTIVE")</f>
        <v>0</v>
      </c>
      <c r="O755" s="4" t="n">
        <f aca="false">COUNTIF($B755:$J755, "LATE")</f>
        <v>2</v>
      </c>
      <c r="P755" s="4" t="n">
        <f aca="false">COUNTIF($B755:$J755, "UNGRADABLE_QUALITY")</f>
        <v>0</v>
      </c>
      <c r="Q755" s="4" t="n">
        <f aca="false">COUNTIF($B755:$J755, "UNGRADABLE_CONDITION")</f>
        <v>0</v>
      </c>
      <c r="R755" s="4" t="n">
        <f aca="false">SUM(K755:Q755)</f>
        <v>3</v>
      </c>
      <c r="S755" s="5"/>
      <c r="T755" s="3"/>
    </row>
    <row r="756" customFormat="false" ht="13.8" hidden="false" customHeight="false" outlineLevel="0" collapsed="false">
      <c r="A756" s="3" t="s">
        <v>779</v>
      </c>
      <c r="B756" s="3"/>
      <c r="C756" s="3"/>
      <c r="D756" s="3" t="s">
        <v>19</v>
      </c>
      <c r="E756" s="3"/>
      <c r="F756" s="3"/>
      <c r="G756" s="3" t="s">
        <v>19</v>
      </c>
      <c r="H756" s="3"/>
      <c r="I756" s="3" t="s">
        <v>19</v>
      </c>
      <c r="J756" s="3"/>
      <c r="K756" s="4" t="n">
        <f aca="false">COUNTIF($B756:$J756, "NORMAL")</f>
        <v>0</v>
      </c>
      <c r="L756" s="4" t="n">
        <f aca="false">COUNTIF($B756:$J756, "NON_SPECIFIC")</f>
        <v>3</v>
      </c>
      <c r="M756" s="4" t="n">
        <f aca="false">COUNTIF($B756:$J756, "EARLY")</f>
        <v>0</v>
      </c>
      <c r="N756" s="4" t="n">
        <f aca="false">COUNTIF($B756:$J756, "ACTIVE")</f>
        <v>0</v>
      </c>
      <c r="O756" s="4" t="n">
        <f aca="false">COUNTIF($B756:$J756, "LATE")</f>
        <v>0</v>
      </c>
      <c r="P756" s="4" t="n">
        <f aca="false">COUNTIF($B756:$J756, "UNGRADABLE_QUALITY")</f>
        <v>0</v>
      </c>
      <c r="Q756" s="4" t="n">
        <f aca="false">COUNTIF($B756:$J756, "UNGRADABLE_CONDITION")</f>
        <v>0</v>
      </c>
      <c r="R756" s="4" t="n">
        <f aca="false">SUM(K756:Q756)</f>
        <v>3</v>
      </c>
      <c r="S756" s="5"/>
      <c r="T756" s="3"/>
    </row>
    <row r="757" customFormat="false" ht="13.8" hidden="false" customHeight="false" outlineLevel="0" collapsed="false">
      <c r="A757" s="3" t="s">
        <v>780</v>
      </c>
      <c r="B757" s="3"/>
      <c r="C757" s="3"/>
      <c r="D757" s="3"/>
      <c r="E757" s="3"/>
      <c r="F757" s="3" t="s">
        <v>28</v>
      </c>
      <c r="G757" s="3"/>
      <c r="H757" s="3" t="s">
        <v>24</v>
      </c>
      <c r="I757" s="3" t="s">
        <v>28</v>
      </c>
      <c r="J757" s="3"/>
      <c r="K757" s="4" t="n">
        <f aca="false">COUNTIF($B757:$J757, "NORMAL")</f>
        <v>0</v>
      </c>
      <c r="L757" s="4" t="n">
        <f aca="false">COUNTIF($B757:$J757, "NON_SPECIFIC")</f>
        <v>0</v>
      </c>
      <c r="M757" s="4" t="n">
        <f aca="false">COUNTIF($B757:$J757, "EARLY")</f>
        <v>0</v>
      </c>
      <c r="N757" s="4" t="n">
        <f aca="false">COUNTIF($B757:$J757, "ACTIVE")</f>
        <v>0</v>
      </c>
      <c r="O757" s="4" t="n">
        <f aca="false">COUNTIF($B757:$J757, "LATE")</f>
        <v>2</v>
      </c>
      <c r="P757" s="4" t="n">
        <f aca="false">COUNTIF($B757:$J757, "UNGRADABLE_QUALITY")</f>
        <v>1</v>
      </c>
      <c r="Q757" s="4" t="n">
        <f aca="false">COUNTIF($B757:$J757, "UNGRADABLE_CONDITION")</f>
        <v>0</v>
      </c>
      <c r="R757" s="4" t="n">
        <f aca="false">SUM(K757:Q757)</f>
        <v>3</v>
      </c>
      <c r="S757" s="5"/>
      <c r="T757" s="3"/>
    </row>
    <row r="758" customFormat="false" ht="13.8" hidden="false" customHeight="false" outlineLevel="0" collapsed="false">
      <c r="A758" s="3" t="s">
        <v>781</v>
      </c>
      <c r="B758" s="3"/>
      <c r="C758" s="3"/>
      <c r="D758" s="3" t="s">
        <v>19</v>
      </c>
      <c r="E758" s="3"/>
      <c r="F758" s="3"/>
      <c r="G758" s="3" t="s">
        <v>20</v>
      </c>
      <c r="H758" s="3" t="s">
        <v>19</v>
      </c>
      <c r="I758" s="3"/>
      <c r="J758" s="3"/>
      <c r="K758" s="4" t="n">
        <f aca="false">COUNTIF($B758:$J758, "NORMAL")</f>
        <v>1</v>
      </c>
      <c r="L758" s="4" t="n">
        <f aca="false">COUNTIF($B758:$J758, "NON_SPECIFIC")</f>
        <v>2</v>
      </c>
      <c r="M758" s="4" t="n">
        <f aca="false">COUNTIF($B758:$J758, "EARLY")</f>
        <v>0</v>
      </c>
      <c r="N758" s="4" t="n">
        <f aca="false">COUNTIF($B758:$J758, "ACTIVE")</f>
        <v>0</v>
      </c>
      <c r="O758" s="4" t="n">
        <f aca="false">COUNTIF($B758:$J758, "LATE")</f>
        <v>0</v>
      </c>
      <c r="P758" s="4" t="n">
        <f aca="false">COUNTIF($B758:$J758, "UNGRADABLE_QUALITY")</f>
        <v>0</v>
      </c>
      <c r="Q758" s="4" t="n">
        <f aca="false">COUNTIF($B758:$J758, "UNGRADABLE_CONDITION")</f>
        <v>0</v>
      </c>
      <c r="R758" s="4" t="n">
        <f aca="false">SUM(K758:Q758)</f>
        <v>3</v>
      </c>
      <c r="S758" s="3"/>
      <c r="T758" s="3"/>
    </row>
    <row r="759" customFormat="false" ht="13.8" hidden="false" customHeight="false" outlineLevel="0" collapsed="false">
      <c r="A759" s="3" t="s">
        <v>782</v>
      </c>
      <c r="B759" s="3"/>
      <c r="C759" s="3"/>
      <c r="D759" s="3"/>
      <c r="E759" s="3" t="s">
        <v>22</v>
      </c>
      <c r="F759" s="3" t="s">
        <v>22</v>
      </c>
      <c r="G759" s="3" t="s">
        <v>22</v>
      </c>
      <c r="H759" s="3" t="s">
        <v>34</v>
      </c>
      <c r="I759" s="3"/>
      <c r="J759" s="3"/>
      <c r="K759" s="4" t="n">
        <f aca="false">COUNTIF($B759:$J759, "NORMAL")</f>
        <v>0</v>
      </c>
      <c r="L759" s="4" t="n">
        <f aca="false">COUNTIF($B759:$J759, "NON_SPECIFIC")</f>
        <v>0</v>
      </c>
      <c r="M759" s="4" t="n">
        <f aca="false">COUNTIF($B759:$J759, "EARLY")</f>
        <v>3</v>
      </c>
      <c r="N759" s="4" t="n">
        <f aca="false">COUNTIF($B759:$J759, "ACTIVE")</f>
        <v>1</v>
      </c>
      <c r="O759" s="4" t="n">
        <f aca="false">COUNTIF($B759:$J759, "LATE")</f>
        <v>0</v>
      </c>
      <c r="P759" s="4" t="n">
        <f aca="false">COUNTIF($B759:$J759, "UNGRADABLE_QUALITY")</f>
        <v>0</v>
      </c>
      <c r="Q759" s="4" t="n">
        <f aca="false">COUNTIF($B759:$J759, "UNGRADABLE_CONDITION")</f>
        <v>0</v>
      </c>
      <c r="R759" s="4" t="n">
        <f aca="false">SUM(K759:Q759)</f>
        <v>4</v>
      </c>
      <c r="S759" s="3"/>
      <c r="T759" s="3"/>
    </row>
    <row r="760" customFormat="false" ht="13.8" hidden="false" customHeight="false" outlineLevel="0" collapsed="false">
      <c r="A760" s="3" t="s">
        <v>783</v>
      </c>
      <c r="B760" s="3"/>
      <c r="C760" s="3" t="s">
        <v>22</v>
      </c>
      <c r="D760" s="3"/>
      <c r="E760" s="3"/>
      <c r="F760" s="3"/>
      <c r="G760" s="3"/>
      <c r="H760" s="3"/>
      <c r="I760" s="3" t="s">
        <v>22</v>
      </c>
      <c r="J760" s="3" t="s">
        <v>22</v>
      </c>
      <c r="K760" s="4" t="n">
        <f aca="false">COUNTIF($B760:$J760, "NORMAL")</f>
        <v>0</v>
      </c>
      <c r="L760" s="4" t="n">
        <f aca="false">COUNTIF($B760:$J760, "NON_SPECIFIC")</f>
        <v>0</v>
      </c>
      <c r="M760" s="4" t="n">
        <f aca="false">COUNTIF($B760:$J760, "EARLY")</f>
        <v>3</v>
      </c>
      <c r="N760" s="4" t="n">
        <f aca="false">COUNTIF($B760:$J760, "ACTIVE")</f>
        <v>0</v>
      </c>
      <c r="O760" s="4" t="n">
        <f aca="false">COUNTIF($B760:$J760, "LATE")</f>
        <v>0</v>
      </c>
      <c r="P760" s="4" t="n">
        <f aca="false">COUNTIF($B760:$J760, "UNGRADABLE_QUALITY")</f>
        <v>0</v>
      </c>
      <c r="Q760" s="4" t="n">
        <f aca="false">COUNTIF($B760:$J760, "UNGRADABLE_CONDITION")</f>
        <v>0</v>
      </c>
      <c r="R760" s="4" t="n">
        <f aca="false">SUM(K760:Q760)</f>
        <v>3</v>
      </c>
      <c r="S760" s="5"/>
      <c r="T760" s="5"/>
    </row>
    <row r="761" customFormat="false" ht="13.8" hidden="false" customHeight="false" outlineLevel="0" collapsed="false">
      <c r="A761" s="3" t="s">
        <v>784</v>
      </c>
      <c r="B761" s="3"/>
      <c r="C761" s="3"/>
      <c r="D761" s="3" t="s">
        <v>19</v>
      </c>
      <c r="E761" s="3"/>
      <c r="F761" s="3" t="s">
        <v>19</v>
      </c>
      <c r="G761" s="3"/>
      <c r="H761" s="3"/>
      <c r="I761" s="3" t="s">
        <v>19</v>
      </c>
      <c r="J761" s="3"/>
      <c r="K761" s="4" t="n">
        <f aca="false">COUNTIF($B761:$J761, "NORMAL")</f>
        <v>0</v>
      </c>
      <c r="L761" s="4" t="n">
        <f aca="false">COUNTIF($B761:$J761, "NON_SPECIFIC")</f>
        <v>3</v>
      </c>
      <c r="M761" s="4" t="n">
        <f aca="false">COUNTIF($B761:$J761, "EARLY")</f>
        <v>0</v>
      </c>
      <c r="N761" s="4" t="n">
        <f aca="false">COUNTIF($B761:$J761, "ACTIVE")</f>
        <v>0</v>
      </c>
      <c r="O761" s="4" t="n">
        <f aca="false">COUNTIF($B761:$J761, "LATE")</f>
        <v>0</v>
      </c>
      <c r="P761" s="4" t="n">
        <f aca="false">COUNTIF($B761:$J761, "UNGRADABLE_QUALITY")</f>
        <v>0</v>
      </c>
      <c r="Q761" s="4" t="n">
        <f aca="false">COUNTIF($B761:$J761, "UNGRADABLE_CONDITION")</f>
        <v>0</v>
      </c>
      <c r="R761" s="4" t="n">
        <f aca="false">SUM(K761:Q761)</f>
        <v>3</v>
      </c>
      <c r="S761" s="5"/>
      <c r="T761" s="3"/>
    </row>
    <row r="762" customFormat="false" ht="13.8" hidden="false" customHeight="false" outlineLevel="0" collapsed="false">
      <c r="A762" s="3" t="s">
        <v>785</v>
      </c>
      <c r="B762" s="3"/>
      <c r="C762" s="3"/>
      <c r="D762" s="3" t="s">
        <v>20</v>
      </c>
      <c r="E762" s="3"/>
      <c r="F762" s="3" t="s">
        <v>19</v>
      </c>
      <c r="G762" s="3"/>
      <c r="H762" s="3"/>
      <c r="I762" s="3" t="s">
        <v>20</v>
      </c>
      <c r="J762" s="3"/>
      <c r="K762" s="4" t="n">
        <f aca="false">COUNTIF($B762:$J762, "NORMAL")</f>
        <v>2</v>
      </c>
      <c r="L762" s="4" t="n">
        <f aca="false">COUNTIF($B762:$J762, "NON_SPECIFIC")</f>
        <v>1</v>
      </c>
      <c r="M762" s="4" t="n">
        <f aca="false">COUNTIF($B762:$J762, "EARLY")</f>
        <v>0</v>
      </c>
      <c r="N762" s="4" t="n">
        <f aca="false">COUNTIF($B762:$J762, "ACTIVE")</f>
        <v>0</v>
      </c>
      <c r="O762" s="4" t="n">
        <f aca="false">COUNTIF($B762:$J762, "LATE")</f>
        <v>0</v>
      </c>
      <c r="P762" s="4" t="n">
        <f aca="false">COUNTIF($B762:$J762, "UNGRADABLE_QUALITY")</f>
        <v>0</v>
      </c>
      <c r="Q762" s="4" t="n">
        <f aca="false">COUNTIF($B762:$J762, "UNGRADABLE_CONDITION")</f>
        <v>0</v>
      </c>
      <c r="R762" s="4" t="n">
        <f aca="false">SUM(K762:Q762)</f>
        <v>3</v>
      </c>
      <c r="S762" s="5"/>
      <c r="T762" s="3"/>
    </row>
    <row r="763" customFormat="false" ht="13.8" hidden="false" customHeight="false" outlineLevel="0" collapsed="false">
      <c r="A763" s="3" t="s">
        <v>786</v>
      </c>
      <c r="B763" s="3" t="s">
        <v>34</v>
      </c>
      <c r="C763" s="3"/>
      <c r="D763" s="3"/>
      <c r="E763" s="3"/>
      <c r="F763" s="3"/>
      <c r="G763" s="3" t="s">
        <v>34</v>
      </c>
      <c r="H763" s="3"/>
      <c r="I763" s="3" t="s">
        <v>28</v>
      </c>
      <c r="J763" s="3"/>
      <c r="K763" s="4" t="n">
        <f aca="false">COUNTIF($B763:$J763, "NORMAL")</f>
        <v>0</v>
      </c>
      <c r="L763" s="4" t="n">
        <f aca="false">COUNTIF($B763:$J763, "NON_SPECIFIC")</f>
        <v>0</v>
      </c>
      <c r="M763" s="4" t="n">
        <f aca="false">COUNTIF($B763:$J763, "EARLY")</f>
        <v>0</v>
      </c>
      <c r="N763" s="4" t="n">
        <f aca="false">COUNTIF($B763:$J763, "ACTIVE")</f>
        <v>2</v>
      </c>
      <c r="O763" s="4" t="n">
        <f aca="false">COUNTIF($B763:$J763, "LATE")</f>
        <v>1</v>
      </c>
      <c r="P763" s="4" t="n">
        <f aca="false">COUNTIF($B763:$J763, "UNGRADABLE_QUALITY")</f>
        <v>0</v>
      </c>
      <c r="Q763" s="4" t="n">
        <f aca="false">COUNTIF($B763:$J763, "UNGRADABLE_CONDITION")</f>
        <v>0</v>
      </c>
      <c r="R763" s="4" t="n">
        <f aca="false">SUM(K763:Q763)</f>
        <v>3</v>
      </c>
      <c r="S763" s="5"/>
      <c r="T763" s="3"/>
    </row>
    <row r="764" customFormat="false" ht="13.8" hidden="false" customHeight="false" outlineLevel="0" collapsed="false">
      <c r="A764" s="3" t="s">
        <v>787</v>
      </c>
      <c r="B764" s="3"/>
      <c r="C764" s="3"/>
      <c r="D764" s="3"/>
      <c r="E764" s="3" t="s">
        <v>20</v>
      </c>
      <c r="F764" s="3" t="s">
        <v>19</v>
      </c>
      <c r="G764" s="3"/>
      <c r="H764" s="3"/>
      <c r="I764" s="3"/>
      <c r="J764" s="3" t="s">
        <v>34</v>
      </c>
      <c r="K764" s="4" t="n">
        <f aca="false">COUNTIF($B764:$J764, "NORMAL")</f>
        <v>1</v>
      </c>
      <c r="L764" s="4" t="n">
        <f aca="false">COUNTIF($B764:$J764, "NON_SPECIFIC")</f>
        <v>1</v>
      </c>
      <c r="M764" s="4" t="n">
        <f aca="false">COUNTIF($B764:$J764, "EARLY")</f>
        <v>0</v>
      </c>
      <c r="N764" s="4" t="n">
        <f aca="false">COUNTIF($B764:$J764, "ACTIVE")</f>
        <v>1</v>
      </c>
      <c r="O764" s="4" t="n">
        <f aca="false">COUNTIF($B764:$J764, "LATE")</f>
        <v>0</v>
      </c>
      <c r="P764" s="4" t="n">
        <f aca="false">COUNTIF($B764:$J764, "UNGRADABLE_QUALITY")</f>
        <v>0</v>
      </c>
      <c r="Q764" s="4" t="n">
        <f aca="false">COUNTIF($B764:$J764, "UNGRADABLE_CONDITION")</f>
        <v>0</v>
      </c>
      <c r="R764" s="4" t="n">
        <f aca="false">SUM(K764:Q764)</f>
        <v>3</v>
      </c>
      <c r="S764" s="3"/>
      <c r="T764" s="5"/>
    </row>
    <row r="765" customFormat="false" ht="13.8" hidden="false" customHeight="false" outlineLevel="0" collapsed="false">
      <c r="A765" s="3" t="s">
        <v>788</v>
      </c>
      <c r="B765" s="3"/>
      <c r="C765" s="3" t="s">
        <v>28</v>
      </c>
      <c r="D765" s="3"/>
      <c r="E765" s="3"/>
      <c r="F765" s="3"/>
      <c r="G765" s="3" t="s">
        <v>28</v>
      </c>
      <c r="H765" s="3"/>
      <c r="I765" s="3" t="s">
        <v>28</v>
      </c>
      <c r="J765" s="3"/>
      <c r="K765" s="4" t="n">
        <f aca="false">COUNTIF($B765:$J765, "NORMAL")</f>
        <v>0</v>
      </c>
      <c r="L765" s="4" t="n">
        <f aca="false">COUNTIF($B765:$J765, "NON_SPECIFIC")</f>
        <v>0</v>
      </c>
      <c r="M765" s="4" t="n">
        <f aca="false">COUNTIF($B765:$J765, "EARLY")</f>
        <v>0</v>
      </c>
      <c r="N765" s="4" t="n">
        <f aca="false">COUNTIF($B765:$J765, "ACTIVE")</f>
        <v>0</v>
      </c>
      <c r="O765" s="4" t="n">
        <f aca="false">COUNTIF($B765:$J765, "LATE")</f>
        <v>3</v>
      </c>
      <c r="P765" s="4" t="n">
        <f aca="false">COUNTIF($B765:$J765, "UNGRADABLE_QUALITY")</f>
        <v>0</v>
      </c>
      <c r="Q765" s="4" t="n">
        <f aca="false">COUNTIF($B765:$J765, "UNGRADABLE_CONDITION")</f>
        <v>0</v>
      </c>
      <c r="R765" s="4" t="n">
        <f aca="false">SUM(K765:Q765)</f>
        <v>3</v>
      </c>
      <c r="S765" s="5"/>
      <c r="T765" s="3"/>
    </row>
    <row r="766" customFormat="false" ht="13.8" hidden="false" customHeight="false" outlineLevel="0" collapsed="false">
      <c r="A766" s="3" t="s">
        <v>789</v>
      </c>
      <c r="B766" s="3" t="s">
        <v>19</v>
      </c>
      <c r="C766" s="3"/>
      <c r="D766" s="3"/>
      <c r="E766" s="3" t="s">
        <v>22</v>
      </c>
      <c r="F766" s="3" t="s">
        <v>19</v>
      </c>
      <c r="G766" s="3"/>
      <c r="H766" s="3"/>
      <c r="I766" s="3"/>
      <c r="J766" s="3"/>
      <c r="K766" s="4" t="n">
        <f aca="false">COUNTIF($B766:$J766, "NORMAL")</f>
        <v>0</v>
      </c>
      <c r="L766" s="4" t="n">
        <f aca="false">COUNTIF($B766:$J766, "NON_SPECIFIC")</f>
        <v>2</v>
      </c>
      <c r="M766" s="4" t="n">
        <f aca="false">COUNTIF($B766:$J766, "EARLY")</f>
        <v>1</v>
      </c>
      <c r="N766" s="4" t="n">
        <f aca="false">COUNTIF($B766:$J766, "ACTIVE")</f>
        <v>0</v>
      </c>
      <c r="O766" s="4" t="n">
        <f aca="false">COUNTIF($B766:$J766, "LATE")</f>
        <v>0</v>
      </c>
      <c r="P766" s="4" t="n">
        <f aca="false">COUNTIF($B766:$J766, "UNGRADABLE_QUALITY")</f>
        <v>0</v>
      </c>
      <c r="Q766" s="4" t="n">
        <f aca="false">COUNTIF($B766:$J766, "UNGRADABLE_CONDITION")</f>
        <v>0</v>
      </c>
      <c r="R766" s="4" t="n">
        <f aca="false">SUM(K766:Q766)</f>
        <v>3</v>
      </c>
      <c r="S766" s="3"/>
      <c r="T766" s="3"/>
    </row>
    <row r="767" customFormat="false" ht="13.8" hidden="false" customHeight="false" outlineLevel="0" collapsed="false">
      <c r="A767" s="3" t="s">
        <v>790</v>
      </c>
      <c r="B767" s="3"/>
      <c r="C767" s="3"/>
      <c r="D767" s="3" t="s">
        <v>24</v>
      </c>
      <c r="E767" s="3"/>
      <c r="F767" s="3" t="s">
        <v>34</v>
      </c>
      <c r="G767" s="3"/>
      <c r="H767" s="3" t="s">
        <v>22</v>
      </c>
      <c r="I767" s="3"/>
      <c r="J767" s="3"/>
      <c r="K767" s="4" t="n">
        <f aca="false">COUNTIF($B767:$J767, "NORMAL")</f>
        <v>0</v>
      </c>
      <c r="L767" s="4" t="n">
        <f aca="false">COUNTIF($B767:$J767, "NON_SPECIFIC")</f>
        <v>0</v>
      </c>
      <c r="M767" s="4" t="n">
        <f aca="false">COUNTIF($B767:$J767, "EARLY")</f>
        <v>1</v>
      </c>
      <c r="N767" s="4" t="n">
        <f aca="false">COUNTIF($B767:$J767, "ACTIVE")</f>
        <v>1</v>
      </c>
      <c r="O767" s="4" t="n">
        <f aca="false">COUNTIF($B767:$J767, "LATE")</f>
        <v>0</v>
      </c>
      <c r="P767" s="4" t="n">
        <f aca="false">COUNTIF($B767:$J767, "UNGRADABLE_QUALITY")</f>
        <v>1</v>
      </c>
      <c r="Q767" s="4" t="n">
        <f aca="false">COUNTIF($B767:$J767, "UNGRADABLE_CONDITION")</f>
        <v>0</v>
      </c>
      <c r="R767" s="4" t="n">
        <f aca="false">SUM(K767:Q767)</f>
        <v>3</v>
      </c>
      <c r="S767" s="3"/>
      <c r="T767" s="3"/>
    </row>
    <row r="768" customFormat="false" ht="13.8" hidden="false" customHeight="false" outlineLevel="0" collapsed="false">
      <c r="A768" s="3" t="s">
        <v>791</v>
      </c>
      <c r="B768" s="3"/>
      <c r="C768" s="3"/>
      <c r="D768" s="3" t="s">
        <v>28</v>
      </c>
      <c r="E768" s="3"/>
      <c r="F768" s="3"/>
      <c r="G768" s="3" t="s">
        <v>34</v>
      </c>
      <c r="H768" s="3"/>
      <c r="I768" s="3"/>
      <c r="J768" s="3" t="s">
        <v>28</v>
      </c>
      <c r="K768" s="4" t="n">
        <f aca="false">COUNTIF($B768:$J768, "NORMAL")</f>
        <v>0</v>
      </c>
      <c r="L768" s="4" t="n">
        <f aca="false">COUNTIF($B768:$J768, "NON_SPECIFIC")</f>
        <v>0</v>
      </c>
      <c r="M768" s="4" t="n">
        <f aca="false">COUNTIF($B768:$J768, "EARLY")</f>
        <v>0</v>
      </c>
      <c r="N768" s="4" t="n">
        <f aca="false">COUNTIF($B768:$J768, "ACTIVE")</f>
        <v>1</v>
      </c>
      <c r="O768" s="4" t="n">
        <f aca="false">COUNTIF($B768:$J768, "LATE")</f>
        <v>2</v>
      </c>
      <c r="P768" s="4" t="n">
        <f aca="false">COUNTIF($B768:$J768, "UNGRADABLE_QUALITY")</f>
        <v>0</v>
      </c>
      <c r="Q768" s="4" t="n">
        <f aca="false">COUNTIF($B768:$J768, "UNGRADABLE_CONDITION")</f>
        <v>0</v>
      </c>
      <c r="R768" s="4" t="n">
        <f aca="false">SUM(K768:Q768)</f>
        <v>3</v>
      </c>
      <c r="S768" s="3"/>
      <c r="T768" s="5"/>
    </row>
    <row r="769" customFormat="false" ht="13.8" hidden="false" customHeight="false" outlineLevel="0" collapsed="false">
      <c r="A769" s="3" t="s">
        <v>792</v>
      </c>
      <c r="B769" s="3" t="s">
        <v>34</v>
      </c>
      <c r="C769" s="3"/>
      <c r="D769" s="3"/>
      <c r="E769" s="3"/>
      <c r="F769" s="3"/>
      <c r="G769" s="3" t="s">
        <v>34</v>
      </c>
      <c r="H769" s="3" t="s">
        <v>34</v>
      </c>
      <c r="I769" s="3"/>
      <c r="J769" s="3"/>
      <c r="K769" s="4" t="n">
        <f aca="false">COUNTIF($B769:$J769, "NORMAL")</f>
        <v>0</v>
      </c>
      <c r="L769" s="4" t="n">
        <f aca="false">COUNTIF($B769:$J769, "NON_SPECIFIC")</f>
        <v>0</v>
      </c>
      <c r="M769" s="4" t="n">
        <f aca="false">COUNTIF($B769:$J769, "EARLY")</f>
        <v>0</v>
      </c>
      <c r="N769" s="4" t="n">
        <f aca="false">COUNTIF($B769:$J769, "ACTIVE")</f>
        <v>3</v>
      </c>
      <c r="O769" s="4" t="n">
        <f aca="false">COUNTIF($B769:$J769, "LATE")</f>
        <v>0</v>
      </c>
      <c r="P769" s="4" t="n">
        <f aca="false">COUNTIF($B769:$J769, "UNGRADABLE_QUALITY")</f>
        <v>0</v>
      </c>
      <c r="Q769" s="4" t="n">
        <f aca="false">COUNTIF($B769:$J769, "UNGRADABLE_CONDITION")</f>
        <v>0</v>
      </c>
      <c r="R769" s="4" t="n">
        <f aca="false">SUM(K769:Q769)</f>
        <v>3</v>
      </c>
      <c r="S769" s="3"/>
      <c r="T769" s="3"/>
    </row>
    <row r="770" customFormat="false" ht="13.8" hidden="false" customHeight="false" outlineLevel="0" collapsed="false">
      <c r="A770" s="3" t="s">
        <v>793</v>
      </c>
      <c r="B770" s="3"/>
      <c r="C770" s="3"/>
      <c r="D770" s="3"/>
      <c r="E770" s="3" t="s">
        <v>20</v>
      </c>
      <c r="F770" s="3" t="s">
        <v>20</v>
      </c>
      <c r="G770" s="3" t="s">
        <v>20</v>
      </c>
      <c r="H770" s="3"/>
      <c r="I770" s="3"/>
      <c r="J770" s="3" t="s">
        <v>24</v>
      </c>
      <c r="K770" s="4" t="n">
        <f aca="false">COUNTIF($B770:$J770, "NORMAL")</f>
        <v>3</v>
      </c>
      <c r="L770" s="4" t="n">
        <f aca="false">COUNTIF($B770:$J770, "NON_SPECIFIC")</f>
        <v>0</v>
      </c>
      <c r="M770" s="4" t="n">
        <f aca="false">COUNTIF($B770:$J770, "EARLY")</f>
        <v>0</v>
      </c>
      <c r="N770" s="4" t="n">
        <f aca="false">COUNTIF($B770:$J770, "ACTIVE")</f>
        <v>0</v>
      </c>
      <c r="O770" s="4" t="n">
        <f aca="false">COUNTIF($B770:$J770, "LATE")</f>
        <v>0</v>
      </c>
      <c r="P770" s="4" t="n">
        <f aca="false">COUNTIF($B770:$J770, "UNGRADABLE_QUALITY")</f>
        <v>1</v>
      </c>
      <c r="Q770" s="4" t="n">
        <f aca="false">COUNTIF($B770:$J770, "UNGRADABLE_CONDITION")</f>
        <v>0</v>
      </c>
      <c r="R770" s="4" t="n">
        <f aca="false">SUM(K770:Q770)</f>
        <v>4</v>
      </c>
      <c r="S770" s="3"/>
      <c r="T770" s="5"/>
    </row>
    <row r="771" customFormat="false" ht="13.8" hidden="false" customHeight="false" outlineLevel="0" collapsed="false">
      <c r="A771" s="3" t="s">
        <v>794</v>
      </c>
      <c r="B771" s="3" t="s">
        <v>20</v>
      </c>
      <c r="C771" s="3" t="s">
        <v>22</v>
      </c>
      <c r="D771" s="3"/>
      <c r="E771" s="3"/>
      <c r="F771" s="3"/>
      <c r="G771" s="3" t="s">
        <v>20</v>
      </c>
      <c r="H771" s="3"/>
      <c r="I771" s="3"/>
      <c r="J771" s="3"/>
      <c r="K771" s="4" t="n">
        <f aca="false">COUNTIF($B771:$J771, "NORMAL")</f>
        <v>2</v>
      </c>
      <c r="L771" s="4" t="n">
        <f aca="false">COUNTIF($B771:$J771, "NON_SPECIFIC")</f>
        <v>0</v>
      </c>
      <c r="M771" s="4" t="n">
        <f aca="false">COUNTIF($B771:$J771, "EARLY")</f>
        <v>1</v>
      </c>
      <c r="N771" s="4" t="n">
        <f aca="false">COUNTIF($B771:$J771, "ACTIVE")</f>
        <v>0</v>
      </c>
      <c r="O771" s="4" t="n">
        <f aca="false">COUNTIF($B771:$J771, "LATE")</f>
        <v>0</v>
      </c>
      <c r="P771" s="4" t="n">
        <f aca="false">COUNTIF($B771:$J771, "UNGRADABLE_QUALITY")</f>
        <v>0</v>
      </c>
      <c r="Q771" s="4" t="n">
        <f aca="false">COUNTIF($B771:$J771, "UNGRADABLE_CONDITION")</f>
        <v>0</v>
      </c>
      <c r="R771" s="4" t="n">
        <f aca="false">SUM(K771:Q771)</f>
        <v>3</v>
      </c>
      <c r="S771" s="3"/>
      <c r="T771" s="3"/>
    </row>
    <row r="772" customFormat="false" ht="13.8" hidden="false" customHeight="false" outlineLevel="0" collapsed="false">
      <c r="A772" s="3" t="s">
        <v>795</v>
      </c>
      <c r="B772" s="3"/>
      <c r="C772" s="3"/>
      <c r="D772" s="3"/>
      <c r="E772" s="3" t="s">
        <v>20</v>
      </c>
      <c r="F772" s="3"/>
      <c r="G772" s="3" t="s">
        <v>20</v>
      </c>
      <c r="H772" s="3" t="s">
        <v>20</v>
      </c>
      <c r="I772" s="3"/>
      <c r="J772" s="3"/>
      <c r="K772" s="4" t="n">
        <f aca="false">COUNTIF($B772:$J772, "NORMAL")</f>
        <v>3</v>
      </c>
      <c r="L772" s="4" t="n">
        <f aca="false">COUNTIF($B772:$J772, "NON_SPECIFIC")</f>
        <v>0</v>
      </c>
      <c r="M772" s="4" t="n">
        <f aca="false">COUNTIF($B772:$J772, "EARLY")</f>
        <v>0</v>
      </c>
      <c r="N772" s="4" t="n">
        <f aca="false">COUNTIF($B772:$J772, "ACTIVE")</f>
        <v>0</v>
      </c>
      <c r="O772" s="4" t="n">
        <f aca="false">COUNTIF($B772:$J772, "LATE")</f>
        <v>0</v>
      </c>
      <c r="P772" s="4" t="n">
        <f aca="false">COUNTIF($B772:$J772, "UNGRADABLE_QUALITY")</f>
        <v>0</v>
      </c>
      <c r="Q772" s="4" t="n">
        <f aca="false">COUNTIF($B772:$J772, "UNGRADABLE_CONDITION")</f>
        <v>0</v>
      </c>
      <c r="R772" s="4" t="n">
        <f aca="false">SUM(K772:Q772)</f>
        <v>3</v>
      </c>
      <c r="S772" s="3"/>
      <c r="T772" s="3"/>
    </row>
    <row r="773" customFormat="false" ht="13.8" hidden="false" customHeight="false" outlineLevel="0" collapsed="false">
      <c r="A773" s="3" t="s">
        <v>796</v>
      </c>
      <c r="B773" s="3"/>
      <c r="C773" s="3"/>
      <c r="D773" s="3"/>
      <c r="E773" s="3" t="s">
        <v>20</v>
      </c>
      <c r="F773" s="3"/>
      <c r="G773" s="3"/>
      <c r="H773" s="3"/>
      <c r="I773" s="3" t="s">
        <v>19</v>
      </c>
      <c r="J773" s="3" t="s">
        <v>34</v>
      </c>
      <c r="K773" s="4" t="n">
        <f aca="false">COUNTIF($B773:$J773, "NORMAL")</f>
        <v>1</v>
      </c>
      <c r="L773" s="4" t="n">
        <f aca="false">COUNTIF($B773:$J773, "NON_SPECIFIC")</f>
        <v>1</v>
      </c>
      <c r="M773" s="4" t="n">
        <f aca="false">COUNTIF($B773:$J773, "EARLY")</f>
        <v>0</v>
      </c>
      <c r="N773" s="4" t="n">
        <f aca="false">COUNTIF($B773:$J773, "ACTIVE")</f>
        <v>1</v>
      </c>
      <c r="O773" s="4" t="n">
        <f aca="false">COUNTIF($B773:$J773, "LATE")</f>
        <v>0</v>
      </c>
      <c r="P773" s="4" t="n">
        <f aca="false">COUNTIF($B773:$J773, "UNGRADABLE_QUALITY")</f>
        <v>0</v>
      </c>
      <c r="Q773" s="4" t="n">
        <f aca="false">COUNTIF($B773:$J773, "UNGRADABLE_CONDITION")</f>
        <v>0</v>
      </c>
      <c r="R773" s="4" t="n">
        <f aca="false">SUM(K773:Q773)</f>
        <v>3</v>
      </c>
      <c r="S773" s="5"/>
      <c r="T773" s="5"/>
    </row>
    <row r="774" customFormat="false" ht="13.8" hidden="false" customHeight="false" outlineLevel="0" collapsed="false">
      <c r="A774" s="3" t="s">
        <v>797</v>
      </c>
      <c r="B774" s="3"/>
      <c r="C774" s="3"/>
      <c r="D774" s="3" t="s">
        <v>20</v>
      </c>
      <c r="E774" s="3" t="s">
        <v>20</v>
      </c>
      <c r="F774" s="3"/>
      <c r="G774" s="3" t="s">
        <v>20</v>
      </c>
      <c r="H774" s="3"/>
      <c r="I774" s="3"/>
      <c r="J774" s="3"/>
      <c r="K774" s="4" t="n">
        <f aca="false">COUNTIF($B774:$J774, "NORMAL")</f>
        <v>3</v>
      </c>
      <c r="L774" s="4" t="n">
        <f aca="false">COUNTIF($B774:$J774, "NON_SPECIFIC")</f>
        <v>0</v>
      </c>
      <c r="M774" s="4" t="n">
        <f aca="false">COUNTIF($B774:$J774, "EARLY")</f>
        <v>0</v>
      </c>
      <c r="N774" s="4" t="n">
        <f aca="false">COUNTIF($B774:$J774, "ACTIVE")</f>
        <v>0</v>
      </c>
      <c r="O774" s="4" t="n">
        <f aca="false">COUNTIF($B774:$J774, "LATE")</f>
        <v>0</v>
      </c>
      <c r="P774" s="4" t="n">
        <f aca="false">COUNTIF($B774:$J774, "UNGRADABLE_QUALITY")</f>
        <v>0</v>
      </c>
      <c r="Q774" s="4" t="n">
        <f aca="false">COUNTIF($B774:$J774, "UNGRADABLE_CONDITION")</f>
        <v>0</v>
      </c>
      <c r="R774" s="4" t="n">
        <f aca="false">SUM(K774:Q774)</f>
        <v>3</v>
      </c>
      <c r="S774" s="3"/>
      <c r="T774" s="3"/>
    </row>
    <row r="775" customFormat="false" ht="13.8" hidden="false" customHeight="false" outlineLevel="0" collapsed="false">
      <c r="A775" s="3" t="s">
        <v>798</v>
      </c>
      <c r="B775" s="3" t="s">
        <v>19</v>
      </c>
      <c r="C775" s="3"/>
      <c r="D775" s="3"/>
      <c r="E775" s="3"/>
      <c r="F775" s="3"/>
      <c r="G775" s="3" t="s">
        <v>20</v>
      </c>
      <c r="H775" s="3" t="s">
        <v>20</v>
      </c>
      <c r="I775" s="3"/>
      <c r="J775" s="3"/>
      <c r="K775" s="4" t="n">
        <f aca="false">COUNTIF($B775:$J775, "NORMAL")</f>
        <v>2</v>
      </c>
      <c r="L775" s="4" t="n">
        <f aca="false">COUNTIF($B775:$J775, "NON_SPECIFIC")</f>
        <v>1</v>
      </c>
      <c r="M775" s="4" t="n">
        <f aca="false">COUNTIF($B775:$J775, "EARLY")</f>
        <v>0</v>
      </c>
      <c r="N775" s="4" t="n">
        <f aca="false">COUNTIF($B775:$J775, "ACTIVE")</f>
        <v>0</v>
      </c>
      <c r="O775" s="4" t="n">
        <f aca="false">COUNTIF($B775:$J775, "LATE")</f>
        <v>0</v>
      </c>
      <c r="P775" s="4" t="n">
        <f aca="false">COUNTIF($B775:$J775, "UNGRADABLE_QUALITY")</f>
        <v>0</v>
      </c>
      <c r="Q775" s="4" t="n">
        <f aca="false">COUNTIF($B775:$J775, "UNGRADABLE_CONDITION")</f>
        <v>0</v>
      </c>
      <c r="R775" s="4" t="n">
        <f aca="false">SUM(K775:Q775)</f>
        <v>3</v>
      </c>
      <c r="S775" s="3"/>
      <c r="T775" s="3"/>
    </row>
    <row r="776" customFormat="false" ht="13.8" hidden="false" customHeight="false" outlineLevel="0" collapsed="false">
      <c r="A776" s="3" t="s">
        <v>799</v>
      </c>
      <c r="B776" s="3"/>
      <c r="C776" s="3"/>
      <c r="D776" s="3"/>
      <c r="E776" s="3" t="s">
        <v>20</v>
      </c>
      <c r="F776" s="3"/>
      <c r="G776" s="3" t="s">
        <v>19</v>
      </c>
      <c r="H776" s="3"/>
      <c r="I776" s="3" t="s">
        <v>19</v>
      </c>
      <c r="J776" s="3"/>
      <c r="K776" s="4" t="n">
        <f aca="false">COUNTIF($B776:$J776, "NORMAL")</f>
        <v>1</v>
      </c>
      <c r="L776" s="4" t="n">
        <f aca="false">COUNTIF($B776:$J776, "NON_SPECIFIC")</f>
        <v>2</v>
      </c>
      <c r="M776" s="4" t="n">
        <f aca="false">COUNTIF($B776:$J776, "EARLY")</f>
        <v>0</v>
      </c>
      <c r="N776" s="4" t="n">
        <f aca="false">COUNTIF($B776:$J776, "ACTIVE")</f>
        <v>0</v>
      </c>
      <c r="O776" s="4" t="n">
        <f aca="false">COUNTIF($B776:$J776, "LATE")</f>
        <v>0</v>
      </c>
      <c r="P776" s="4" t="n">
        <f aca="false">COUNTIF($B776:$J776, "UNGRADABLE_QUALITY")</f>
        <v>0</v>
      </c>
      <c r="Q776" s="4" t="n">
        <f aca="false">COUNTIF($B776:$J776, "UNGRADABLE_CONDITION")</f>
        <v>0</v>
      </c>
      <c r="R776" s="4" t="n">
        <f aca="false">SUM(K776:Q776)</f>
        <v>3</v>
      </c>
      <c r="S776" s="5"/>
      <c r="T776" s="3"/>
    </row>
    <row r="777" customFormat="false" ht="13.8" hidden="false" customHeight="false" outlineLevel="0" collapsed="false">
      <c r="A777" s="3" t="s">
        <v>800</v>
      </c>
      <c r="B777" s="3"/>
      <c r="C777" s="3"/>
      <c r="D777" s="3"/>
      <c r="E777" s="3"/>
      <c r="F777" s="3"/>
      <c r="G777" s="3" t="s">
        <v>19</v>
      </c>
      <c r="H777" s="3"/>
      <c r="I777" s="3" t="s">
        <v>19</v>
      </c>
      <c r="J777" s="3" t="s">
        <v>20</v>
      </c>
      <c r="K777" s="4" t="n">
        <f aca="false">COUNTIF($B777:$J777, "NORMAL")</f>
        <v>1</v>
      </c>
      <c r="L777" s="4" t="n">
        <f aca="false">COUNTIF($B777:$J777, "NON_SPECIFIC")</f>
        <v>2</v>
      </c>
      <c r="M777" s="4" t="n">
        <f aca="false">COUNTIF($B777:$J777, "EARLY")</f>
        <v>0</v>
      </c>
      <c r="N777" s="4" t="n">
        <f aca="false">COUNTIF($B777:$J777, "ACTIVE")</f>
        <v>0</v>
      </c>
      <c r="O777" s="4" t="n">
        <f aca="false">COUNTIF($B777:$J777, "LATE")</f>
        <v>0</v>
      </c>
      <c r="P777" s="4" t="n">
        <f aca="false">COUNTIF($B777:$J777, "UNGRADABLE_QUALITY")</f>
        <v>0</v>
      </c>
      <c r="Q777" s="4" t="n">
        <f aca="false">COUNTIF($B777:$J777, "UNGRADABLE_CONDITION")</f>
        <v>0</v>
      </c>
      <c r="R777" s="4" t="n">
        <f aca="false">SUM(K777:Q777)</f>
        <v>3</v>
      </c>
      <c r="S777" s="5"/>
      <c r="T777" s="5"/>
    </row>
    <row r="778" customFormat="false" ht="13.8" hidden="false" customHeight="false" outlineLevel="0" collapsed="false">
      <c r="A778" s="3" t="s">
        <v>801</v>
      </c>
      <c r="B778" s="3" t="s">
        <v>19</v>
      </c>
      <c r="C778" s="3"/>
      <c r="D778" s="3"/>
      <c r="E778" s="3"/>
      <c r="F778" s="3"/>
      <c r="G778" s="3" t="s">
        <v>19</v>
      </c>
      <c r="H778" s="3" t="s">
        <v>19</v>
      </c>
      <c r="I778" s="3"/>
      <c r="J778" s="3"/>
      <c r="K778" s="4" t="n">
        <f aca="false">COUNTIF($B778:$J778, "NORMAL")</f>
        <v>0</v>
      </c>
      <c r="L778" s="4" t="n">
        <f aca="false">COUNTIF($B778:$J778, "NON_SPECIFIC")</f>
        <v>3</v>
      </c>
      <c r="M778" s="4" t="n">
        <f aca="false">COUNTIF($B778:$J778, "EARLY")</f>
        <v>0</v>
      </c>
      <c r="N778" s="4" t="n">
        <f aca="false">COUNTIF($B778:$J778, "ACTIVE")</f>
        <v>0</v>
      </c>
      <c r="O778" s="4" t="n">
        <f aca="false">COUNTIF($B778:$J778, "LATE")</f>
        <v>0</v>
      </c>
      <c r="P778" s="4" t="n">
        <f aca="false">COUNTIF($B778:$J778, "UNGRADABLE_QUALITY")</f>
        <v>0</v>
      </c>
      <c r="Q778" s="4" t="n">
        <f aca="false">COUNTIF($B778:$J778, "UNGRADABLE_CONDITION")</f>
        <v>0</v>
      </c>
      <c r="R778" s="4" t="n">
        <f aca="false">SUM(K778:Q778)</f>
        <v>3</v>
      </c>
      <c r="S778" s="3"/>
      <c r="T778" s="3"/>
    </row>
    <row r="779" customFormat="false" ht="13.8" hidden="false" customHeight="false" outlineLevel="0" collapsed="false">
      <c r="A779" s="3" t="s">
        <v>802</v>
      </c>
      <c r="B779" s="3"/>
      <c r="C779" s="3" t="s">
        <v>19</v>
      </c>
      <c r="D779" s="3"/>
      <c r="E779" s="3"/>
      <c r="F779" s="3"/>
      <c r="G779" s="3"/>
      <c r="H779" s="3"/>
      <c r="I779" s="3" t="s">
        <v>19</v>
      </c>
      <c r="J779" s="3" t="s">
        <v>22</v>
      </c>
      <c r="K779" s="4" t="n">
        <f aca="false">COUNTIF($B779:$J779, "NORMAL")</f>
        <v>0</v>
      </c>
      <c r="L779" s="4" t="n">
        <f aca="false">COUNTIF($B779:$J779, "NON_SPECIFIC")</f>
        <v>2</v>
      </c>
      <c r="M779" s="4" t="n">
        <f aca="false">COUNTIF($B779:$J779, "EARLY")</f>
        <v>1</v>
      </c>
      <c r="N779" s="4" t="n">
        <f aca="false">COUNTIF($B779:$J779, "ACTIVE")</f>
        <v>0</v>
      </c>
      <c r="O779" s="4" t="n">
        <f aca="false">COUNTIF($B779:$J779, "LATE")</f>
        <v>0</v>
      </c>
      <c r="P779" s="4" t="n">
        <f aca="false">COUNTIF($B779:$J779, "UNGRADABLE_QUALITY")</f>
        <v>0</v>
      </c>
      <c r="Q779" s="4" t="n">
        <f aca="false">COUNTIF($B779:$J779, "UNGRADABLE_CONDITION")</f>
        <v>0</v>
      </c>
      <c r="R779" s="4" t="n">
        <f aca="false">SUM(K779:Q779)</f>
        <v>3</v>
      </c>
      <c r="S779" s="5"/>
      <c r="T779" s="5"/>
    </row>
    <row r="780" customFormat="false" ht="13.8" hidden="false" customHeight="false" outlineLevel="0" collapsed="false">
      <c r="A780" s="3" t="s">
        <v>803</v>
      </c>
      <c r="B780" s="3" t="s">
        <v>34</v>
      </c>
      <c r="C780" s="3" t="s">
        <v>22</v>
      </c>
      <c r="D780" s="3"/>
      <c r="E780" s="3"/>
      <c r="F780" s="3"/>
      <c r="G780" s="3"/>
      <c r="H780" s="3"/>
      <c r="I780" s="3" t="s">
        <v>22</v>
      </c>
      <c r="J780" s="3"/>
      <c r="K780" s="4" t="n">
        <f aca="false">COUNTIF($B780:$J780, "NORMAL")</f>
        <v>0</v>
      </c>
      <c r="L780" s="4" t="n">
        <f aca="false">COUNTIF($B780:$J780, "NON_SPECIFIC")</f>
        <v>0</v>
      </c>
      <c r="M780" s="4" t="n">
        <f aca="false">COUNTIF($B780:$J780, "EARLY")</f>
        <v>2</v>
      </c>
      <c r="N780" s="4" t="n">
        <f aca="false">COUNTIF($B780:$J780, "ACTIVE")</f>
        <v>1</v>
      </c>
      <c r="O780" s="4" t="n">
        <f aca="false">COUNTIF($B780:$J780, "LATE")</f>
        <v>0</v>
      </c>
      <c r="P780" s="4" t="n">
        <f aca="false">COUNTIF($B780:$J780, "UNGRADABLE_QUALITY")</f>
        <v>0</v>
      </c>
      <c r="Q780" s="4" t="n">
        <f aca="false">COUNTIF($B780:$J780, "UNGRADABLE_CONDITION")</f>
        <v>0</v>
      </c>
      <c r="R780" s="4" t="n">
        <f aca="false">SUM(K780:Q780)</f>
        <v>3</v>
      </c>
      <c r="S780" s="5"/>
      <c r="T780" s="3"/>
    </row>
    <row r="781" customFormat="false" ht="13.8" hidden="false" customHeight="false" outlineLevel="0" collapsed="false">
      <c r="A781" s="3" t="s">
        <v>804</v>
      </c>
      <c r="B781" s="3"/>
      <c r="C781" s="3"/>
      <c r="D781" s="3" t="s">
        <v>22</v>
      </c>
      <c r="E781" s="3"/>
      <c r="F781" s="3"/>
      <c r="G781" s="3"/>
      <c r="H781" s="3"/>
      <c r="I781" s="3" t="s">
        <v>19</v>
      </c>
      <c r="J781" s="3" t="s">
        <v>20</v>
      </c>
      <c r="K781" s="4" t="n">
        <f aca="false">COUNTIF($B781:$J781, "NORMAL")</f>
        <v>1</v>
      </c>
      <c r="L781" s="4" t="n">
        <f aca="false">COUNTIF($B781:$J781, "NON_SPECIFIC")</f>
        <v>1</v>
      </c>
      <c r="M781" s="4" t="n">
        <f aca="false">COUNTIF($B781:$J781, "EARLY")</f>
        <v>1</v>
      </c>
      <c r="N781" s="4" t="n">
        <f aca="false">COUNTIF($B781:$J781, "ACTIVE")</f>
        <v>0</v>
      </c>
      <c r="O781" s="4" t="n">
        <f aca="false">COUNTIF($B781:$J781, "LATE")</f>
        <v>0</v>
      </c>
      <c r="P781" s="4" t="n">
        <f aca="false">COUNTIF($B781:$J781, "UNGRADABLE_QUALITY")</f>
        <v>0</v>
      </c>
      <c r="Q781" s="4" t="n">
        <f aca="false">COUNTIF($B781:$J781, "UNGRADABLE_CONDITION")</f>
        <v>0</v>
      </c>
      <c r="R781" s="4" t="n">
        <f aca="false">SUM(K781:Q781)</f>
        <v>3</v>
      </c>
      <c r="S781" s="5"/>
      <c r="T781" s="5"/>
    </row>
    <row r="782" customFormat="false" ht="13.8" hidden="false" customHeight="false" outlineLevel="0" collapsed="false">
      <c r="A782" s="3" t="s">
        <v>805</v>
      </c>
      <c r="B782" s="3"/>
      <c r="C782" s="3"/>
      <c r="D782" s="3"/>
      <c r="E782" s="3" t="s">
        <v>20</v>
      </c>
      <c r="F782" s="3"/>
      <c r="G782" s="3"/>
      <c r="H782" s="3"/>
      <c r="I782" s="3" t="s">
        <v>20</v>
      </c>
      <c r="J782" s="3" t="s">
        <v>20</v>
      </c>
      <c r="K782" s="4" t="n">
        <f aca="false">COUNTIF($B782:$J782, "NORMAL")</f>
        <v>3</v>
      </c>
      <c r="L782" s="4" t="n">
        <f aca="false">COUNTIF($B782:$J782, "NON_SPECIFIC")</f>
        <v>0</v>
      </c>
      <c r="M782" s="4" t="n">
        <f aca="false">COUNTIF($B782:$J782, "EARLY")</f>
        <v>0</v>
      </c>
      <c r="N782" s="4" t="n">
        <f aca="false">COUNTIF($B782:$J782, "ACTIVE")</f>
        <v>0</v>
      </c>
      <c r="O782" s="4" t="n">
        <f aca="false">COUNTIF($B782:$J782, "LATE")</f>
        <v>0</v>
      </c>
      <c r="P782" s="4" t="n">
        <f aca="false">COUNTIF($B782:$J782, "UNGRADABLE_QUALITY")</f>
        <v>0</v>
      </c>
      <c r="Q782" s="4" t="n">
        <f aca="false">COUNTIF($B782:$J782, "UNGRADABLE_CONDITION")</f>
        <v>0</v>
      </c>
      <c r="R782" s="4" t="n">
        <f aca="false">SUM(K782:Q782)</f>
        <v>3</v>
      </c>
      <c r="S782" s="5"/>
      <c r="T782" s="5"/>
    </row>
    <row r="783" customFormat="false" ht="13.8" hidden="false" customHeight="false" outlineLevel="0" collapsed="false">
      <c r="A783" s="3" t="s">
        <v>806</v>
      </c>
      <c r="B783" s="3"/>
      <c r="C783" s="3" t="s">
        <v>19</v>
      </c>
      <c r="D783" s="3" t="s">
        <v>19</v>
      </c>
      <c r="E783" s="3"/>
      <c r="F783" s="3" t="s">
        <v>19</v>
      </c>
      <c r="G783" s="3"/>
      <c r="H783" s="3"/>
      <c r="I783" s="3"/>
      <c r="J783" s="3"/>
      <c r="K783" s="4" t="n">
        <f aca="false">COUNTIF($B783:$J783, "NORMAL")</f>
        <v>0</v>
      </c>
      <c r="L783" s="4" t="n">
        <f aca="false">COUNTIF($B783:$J783, "NON_SPECIFIC")</f>
        <v>3</v>
      </c>
      <c r="M783" s="4" t="n">
        <f aca="false">COUNTIF($B783:$J783, "EARLY")</f>
        <v>0</v>
      </c>
      <c r="N783" s="4" t="n">
        <f aca="false">COUNTIF($B783:$J783, "ACTIVE")</f>
        <v>0</v>
      </c>
      <c r="O783" s="4" t="n">
        <f aca="false">COUNTIF($B783:$J783, "LATE")</f>
        <v>0</v>
      </c>
      <c r="P783" s="4" t="n">
        <f aca="false">COUNTIF($B783:$J783, "UNGRADABLE_QUALITY")</f>
        <v>0</v>
      </c>
      <c r="Q783" s="4" t="n">
        <f aca="false">COUNTIF($B783:$J783, "UNGRADABLE_CONDITION")</f>
        <v>0</v>
      </c>
      <c r="R783" s="4" t="n">
        <f aca="false">SUM(K783:Q783)</f>
        <v>3</v>
      </c>
      <c r="S783" s="3"/>
      <c r="T783" s="3"/>
    </row>
    <row r="784" customFormat="false" ht="13.8" hidden="false" customHeight="false" outlineLevel="0" collapsed="false">
      <c r="A784" s="3" t="s">
        <v>807</v>
      </c>
      <c r="B784" s="3" t="s">
        <v>34</v>
      </c>
      <c r="C784" s="3"/>
      <c r="D784" s="3" t="s">
        <v>34</v>
      </c>
      <c r="E784" s="3" t="s">
        <v>34</v>
      </c>
      <c r="F784" s="3"/>
      <c r="G784" s="3"/>
      <c r="H784" s="3"/>
      <c r="I784" s="3"/>
      <c r="J784" s="3"/>
      <c r="K784" s="4" t="n">
        <f aca="false">COUNTIF($B784:$J784, "NORMAL")</f>
        <v>0</v>
      </c>
      <c r="L784" s="4" t="n">
        <f aca="false">COUNTIF($B784:$J784, "NON_SPECIFIC")</f>
        <v>0</v>
      </c>
      <c r="M784" s="4" t="n">
        <f aca="false">COUNTIF($B784:$J784, "EARLY")</f>
        <v>0</v>
      </c>
      <c r="N784" s="4" t="n">
        <f aca="false">COUNTIF($B784:$J784, "ACTIVE")</f>
        <v>3</v>
      </c>
      <c r="O784" s="4" t="n">
        <f aca="false">COUNTIF($B784:$J784, "LATE")</f>
        <v>0</v>
      </c>
      <c r="P784" s="4" t="n">
        <f aca="false">COUNTIF($B784:$J784, "UNGRADABLE_QUALITY")</f>
        <v>0</v>
      </c>
      <c r="Q784" s="4" t="n">
        <f aca="false">COUNTIF($B784:$J784, "UNGRADABLE_CONDITION")</f>
        <v>0</v>
      </c>
      <c r="R784" s="4" t="n">
        <f aca="false">SUM(K784:Q784)</f>
        <v>3</v>
      </c>
      <c r="S784" s="3"/>
      <c r="T784" s="3"/>
    </row>
    <row r="785" customFormat="false" ht="13.8" hidden="false" customHeight="false" outlineLevel="0" collapsed="false">
      <c r="A785" s="3" t="s">
        <v>808</v>
      </c>
      <c r="B785" s="3"/>
      <c r="C785" s="3" t="s">
        <v>19</v>
      </c>
      <c r="D785" s="3"/>
      <c r="E785" s="3"/>
      <c r="F785" s="3" t="s">
        <v>19</v>
      </c>
      <c r="G785" s="3" t="s">
        <v>20</v>
      </c>
      <c r="H785" s="3"/>
      <c r="I785" s="3"/>
      <c r="J785" s="3"/>
      <c r="K785" s="4" t="n">
        <f aca="false">COUNTIF($B785:$J785, "NORMAL")</f>
        <v>1</v>
      </c>
      <c r="L785" s="4" t="n">
        <f aca="false">COUNTIF($B785:$J785, "NON_SPECIFIC")</f>
        <v>2</v>
      </c>
      <c r="M785" s="4" t="n">
        <f aca="false">COUNTIF($B785:$J785, "EARLY")</f>
        <v>0</v>
      </c>
      <c r="N785" s="4" t="n">
        <f aca="false">COUNTIF($B785:$J785, "ACTIVE")</f>
        <v>0</v>
      </c>
      <c r="O785" s="4" t="n">
        <f aca="false">COUNTIF($B785:$J785, "LATE")</f>
        <v>0</v>
      </c>
      <c r="P785" s="4" t="n">
        <f aca="false">COUNTIF($B785:$J785, "UNGRADABLE_QUALITY")</f>
        <v>0</v>
      </c>
      <c r="Q785" s="4" t="n">
        <f aca="false">COUNTIF($B785:$J785, "UNGRADABLE_CONDITION")</f>
        <v>0</v>
      </c>
      <c r="R785" s="4" t="n">
        <f aca="false">SUM(K785:Q785)</f>
        <v>3</v>
      </c>
      <c r="S785" s="3"/>
      <c r="T785" s="3"/>
    </row>
    <row r="786" customFormat="false" ht="13.8" hidden="false" customHeight="false" outlineLevel="0" collapsed="false">
      <c r="A786" s="3" t="s">
        <v>809</v>
      </c>
      <c r="B786" s="3"/>
      <c r="C786" s="3" t="s">
        <v>68</v>
      </c>
      <c r="D786" s="3" t="s">
        <v>19</v>
      </c>
      <c r="E786" s="3"/>
      <c r="F786" s="3"/>
      <c r="G786" s="3"/>
      <c r="H786" s="3" t="s">
        <v>19</v>
      </c>
      <c r="I786" s="3"/>
      <c r="J786" s="3"/>
      <c r="K786" s="4" t="n">
        <f aca="false">COUNTIF($B786:$J786, "NORMAL")</f>
        <v>0</v>
      </c>
      <c r="L786" s="4" t="n">
        <f aca="false">COUNTIF($B786:$J786, "NON_SPECIFIC")</f>
        <v>2</v>
      </c>
      <c r="M786" s="4" t="n">
        <f aca="false">COUNTIF($B786:$J786, "EARLY")</f>
        <v>0</v>
      </c>
      <c r="N786" s="4" t="n">
        <f aca="false">COUNTIF($B786:$J786, "ACTIVE")</f>
        <v>0</v>
      </c>
      <c r="O786" s="4" t="n">
        <f aca="false">COUNTIF($B786:$J786, "LATE")</f>
        <v>0</v>
      </c>
      <c r="P786" s="4" t="n">
        <f aca="false">COUNTIF($B786:$J786, "UNGRADABLE_QUALITY")</f>
        <v>0</v>
      </c>
      <c r="Q786" s="4" t="n">
        <f aca="false">COUNTIF($B786:$J786, "UNGRADABLE_CONDITION")</f>
        <v>1</v>
      </c>
      <c r="R786" s="4" t="n">
        <f aca="false">SUM(K786:Q786)</f>
        <v>3</v>
      </c>
      <c r="S786" s="3"/>
      <c r="T786" s="3"/>
    </row>
    <row r="787" customFormat="false" ht="13.8" hidden="false" customHeight="false" outlineLevel="0" collapsed="false">
      <c r="A787" s="3" t="s">
        <v>810</v>
      </c>
      <c r="B787" s="3"/>
      <c r="C787" s="3"/>
      <c r="D787" s="3" t="s">
        <v>19</v>
      </c>
      <c r="E787" s="3"/>
      <c r="F787" s="3" t="s">
        <v>19</v>
      </c>
      <c r="G787" s="3"/>
      <c r="H787" s="3"/>
      <c r="I787" s="3"/>
      <c r="J787" s="3" t="s">
        <v>22</v>
      </c>
      <c r="K787" s="4" t="n">
        <f aca="false">COUNTIF($B787:$J787, "NORMAL")</f>
        <v>0</v>
      </c>
      <c r="L787" s="4" t="n">
        <f aca="false">COUNTIF($B787:$J787, "NON_SPECIFIC")</f>
        <v>2</v>
      </c>
      <c r="M787" s="4" t="n">
        <f aca="false">COUNTIF($B787:$J787, "EARLY")</f>
        <v>1</v>
      </c>
      <c r="N787" s="4" t="n">
        <f aca="false">COUNTIF($B787:$J787, "ACTIVE")</f>
        <v>0</v>
      </c>
      <c r="O787" s="4" t="n">
        <f aca="false">COUNTIF($B787:$J787, "LATE")</f>
        <v>0</v>
      </c>
      <c r="P787" s="4" t="n">
        <f aca="false">COUNTIF($B787:$J787, "UNGRADABLE_QUALITY")</f>
        <v>0</v>
      </c>
      <c r="Q787" s="4" t="n">
        <f aca="false">COUNTIF($B787:$J787, "UNGRADABLE_CONDITION")</f>
        <v>0</v>
      </c>
      <c r="R787" s="4" t="n">
        <f aca="false">SUM(K787:Q787)</f>
        <v>3</v>
      </c>
      <c r="S787" s="3"/>
      <c r="T787" s="5"/>
    </row>
    <row r="788" customFormat="false" ht="13.8" hidden="false" customHeight="false" outlineLevel="0" collapsed="false">
      <c r="A788" s="3" t="s">
        <v>811</v>
      </c>
      <c r="B788" s="3"/>
      <c r="C788" s="3"/>
      <c r="D788" s="3" t="s">
        <v>34</v>
      </c>
      <c r="E788" s="3"/>
      <c r="F788" s="3"/>
      <c r="G788" s="3"/>
      <c r="H788" s="3" t="s">
        <v>34</v>
      </c>
      <c r="I788" s="3" t="s">
        <v>22</v>
      </c>
      <c r="J788" s="3"/>
      <c r="K788" s="4" t="n">
        <f aca="false">COUNTIF($B788:$J788, "NORMAL")</f>
        <v>0</v>
      </c>
      <c r="L788" s="4" t="n">
        <f aca="false">COUNTIF($B788:$J788, "NON_SPECIFIC")</f>
        <v>0</v>
      </c>
      <c r="M788" s="4" t="n">
        <f aca="false">COUNTIF($B788:$J788, "EARLY")</f>
        <v>1</v>
      </c>
      <c r="N788" s="4" t="n">
        <f aca="false">COUNTIF($B788:$J788, "ACTIVE")</f>
        <v>2</v>
      </c>
      <c r="O788" s="4" t="n">
        <f aca="false">COUNTIF($B788:$J788, "LATE")</f>
        <v>0</v>
      </c>
      <c r="P788" s="4" t="n">
        <f aca="false">COUNTIF($B788:$J788, "UNGRADABLE_QUALITY")</f>
        <v>0</v>
      </c>
      <c r="Q788" s="4" t="n">
        <f aca="false">COUNTIF($B788:$J788, "UNGRADABLE_CONDITION")</f>
        <v>0</v>
      </c>
      <c r="R788" s="4" t="n">
        <f aca="false">SUM(K788:Q788)</f>
        <v>3</v>
      </c>
      <c r="S788" s="5"/>
      <c r="T788" s="3"/>
    </row>
    <row r="789" customFormat="false" ht="13.8" hidden="false" customHeight="false" outlineLevel="0" collapsed="false">
      <c r="A789" s="3" t="s">
        <v>812</v>
      </c>
      <c r="B789" s="3"/>
      <c r="C789" s="3"/>
      <c r="D789" s="3" t="s">
        <v>28</v>
      </c>
      <c r="E789" s="3" t="s">
        <v>28</v>
      </c>
      <c r="F789" s="3"/>
      <c r="G789" s="3" t="s">
        <v>28</v>
      </c>
      <c r="H789" s="3"/>
      <c r="I789" s="3"/>
      <c r="J789" s="3"/>
      <c r="K789" s="4" t="n">
        <f aca="false">COUNTIF($B789:$J789, "NORMAL")</f>
        <v>0</v>
      </c>
      <c r="L789" s="4" t="n">
        <f aca="false">COUNTIF($B789:$J789, "NON_SPECIFIC")</f>
        <v>0</v>
      </c>
      <c r="M789" s="4" t="n">
        <f aca="false">COUNTIF($B789:$J789, "EARLY")</f>
        <v>0</v>
      </c>
      <c r="N789" s="4" t="n">
        <f aca="false">COUNTIF($B789:$J789, "ACTIVE")</f>
        <v>0</v>
      </c>
      <c r="O789" s="4" t="n">
        <f aca="false">COUNTIF($B789:$J789, "LATE")</f>
        <v>3</v>
      </c>
      <c r="P789" s="4" t="n">
        <f aca="false">COUNTIF($B789:$J789, "UNGRADABLE_QUALITY")</f>
        <v>0</v>
      </c>
      <c r="Q789" s="4" t="n">
        <f aca="false">COUNTIF($B789:$J789, "UNGRADABLE_CONDITION")</f>
        <v>0</v>
      </c>
      <c r="R789" s="4" t="n">
        <f aca="false">SUM(K789:Q789)</f>
        <v>3</v>
      </c>
      <c r="S789" s="3"/>
      <c r="T789" s="3"/>
    </row>
    <row r="790" customFormat="false" ht="13.8" hidden="false" customHeight="false" outlineLevel="0" collapsed="false">
      <c r="A790" s="3" t="s">
        <v>813</v>
      </c>
      <c r="B790" s="3" t="s">
        <v>34</v>
      </c>
      <c r="C790" s="3"/>
      <c r="D790" s="3"/>
      <c r="E790" s="3" t="s">
        <v>34</v>
      </c>
      <c r="F790" s="3"/>
      <c r="G790" s="3" t="s">
        <v>34</v>
      </c>
      <c r="H790" s="3"/>
      <c r="I790" s="3"/>
      <c r="J790" s="3"/>
      <c r="K790" s="4" t="n">
        <f aca="false">COUNTIF($B790:$J790, "NORMAL")</f>
        <v>0</v>
      </c>
      <c r="L790" s="4" t="n">
        <f aca="false">COUNTIF($B790:$J790, "NON_SPECIFIC")</f>
        <v>0</v>
      </c>
      <c r="M790" s="4" t="n">
        <f aca="false">COUNTIF($B790:$J790, "EARLY")</f>
        <v>0</v>
      </c>
      <c r="N790" s="4" t="n">
        <f aca="false">COUNTIF($B790:$J790, "ACTIVE")</f>
        <v>3</v>
      </c>
      <c r="O790" s="4" t="n">
        <f aca="false">COUNTIF($B790:$J790, "LATE")</f>
        <v>0</v>
      </c>
      <c r="P790" s="4" t="n">
        <f aca="false">COUNTIF($B790:$J790, "UNGRADABLE_QUALITY")</f>
        <v>0</v>
      </c>
      <c r="Q790" s="4" t="n">
        <f aca="false">COUNTIF($B790:$J790, "UNGRADABLE_CONDITION")</f>
        <v>0</v>
      </c>
      <c r="R790" s="4" t="n">
        <f aca="false">SUM(K790:Q790)</f>
        <v>3</v>
      </c>
      <c r="S790" s="3"/>
      <c r="T790" s="3"/>
    </row>
    <row r="791" customFormat="false" ht="13.8" hidden="false" customHeight="false" outlineLevel="0" collapsed="false">
      <c r="A791" s="3" t="s">
        <v>814</v>
      </c>
      <c r="B791" s="3"/>
      <c r="C791" s="3"/>
      <c r="D791" s="3" t="s">
        <v>19</v>
      </c>
      <c r="E791" s="3"/>
      <c r="F791" s="3" t="s">
        <v>22</v>
      </c>
      <c r="G791" s="3"/>
      <c r="H791" s="3"/>
      <c r="I791" s="3"/>
      <c r="J791" s="3" t="s">
        <v>22</v>
      </c>
      <c r="K791" s="4" t="n">
        <f aca="false">COUNTIF($B791:$J791, "NORMAL")</f>
        <v>0</v>
      </c>
      <c r="L791" s="4" t="n">
        <f aca="false">COUNTIF($B791:$J791, "NON_SPECIFIC")</f>
        <v>1</v>
      </c>
      <c r="M791" s="4" t="n">
        <f aca="false">COUNTIF($B791:$J791, "EARLY")</f>
        <v>2</v>
      </c>
      <c r="N791" s="4" t="n">
        <f aca="false">COUNTIF($B791:$J791, "ACTIVE")</f>
        <v>0</v>
      </c>
      <c r="O791" s="4" t="n">
        <f aca="false">COUNTIF($B791:$J791, "LATE")</f>
        <v>0</v>
      </c>
      <c r="P791" s="4" t="n">
        <f aca="false">COUNTIF($B791:$J791, "UNGRADABLE_QUALITY")</f>
        <v>0</v>
      </c>
      <c r="Q791" s="4" t="n">
        <f aca="false">COUNTIF($B791:$J791, "UNGRADABLE_CONDITION")</f>
        <v>0</v>
      </c>
      <c r="R791" s="4" t="n">
        <f aca="false">SUM(K791:Q791)</f>
        <v>3</v>
      </c>
      <c r="S791" s="3"/>
      <c r="T791" s="5"/>
    </row>
    <row r="792" customFormat="false" ht="13.8" hidden="false" customHeight="false" outlineLevel="0" collapsed="false">
      <c r="A792" s="3" t="s">
        <v>815</v>
      </c>
      <c r="B792" s="3"/>
      <c r="C792" s="3"/>
      <c r="D792" s="3"/>
      <c r="E792" s="3" t="s">
        <v>34</v>
      </c>
      <c r="F792" s="3"/>
      <c r="G792" s="3" t="s">
        <v>22</v>
      </c>
      <c r="H792" s="3"/>
      <c r="I792" s="3"/>
      <c r="J792" s="3" t="s">
        <v>22</v>
      </c>
      <c r="K792" s="4" t="n">
        <f aca="false">COUNTIF($B792:$J792, "NORMAL")</f>
        <v>0</v>
      </c>
      <c r="L792" s="4" t="n">
        <f aca="false">COUNTIF($B792:$J792, "NON_SPECIFIC")</f>
        <v>0</v>
      </c>
      <c r="M792" s="4" t="n">
        <f aca="false">COUNTIF($B792:$J792, "EARLY")</f>
        <v>2</v>
      </c>
      <c r="N792" s="4" t="n">
        <f aca="false">COUNTIF($B792:$J792, "ACTIVE")</f>
        <v>1</v>
      </c>
      <c r="O792" s="4" t="n">
        <f aca="false">COUNTIF($B792:$J792, "LATE")</f>
        <v>0</v>
      </c>
      <c r="P792" s="4" t="n">
        <f aca="false">COUNTIF($B792:$J792, "UNGRADABLE_QUALITY")</f>
        <v>0</v>
      </c>
      <c r="Q792" s="4" t="n">
        <f aca="false">COUNTIF($B792:$J792, "UNGRADABLE_CONDITION")</f>
        <v>0</v>
      </c>
      <c r="R792" s="4" t="n">
        <f aca="false">SUM(K792:Q792)</f>
        <v>3</v>
      </c>
      <c r="S792" s="3"/>
      <c r="T792" s="5"/>
    </row>
    <row r="793" customFormat="false" ht="13.8" hidden="false" customHeight="false" outlineLevel="0" collapsed="false">
      <c r="A793" s="3" t="s">
        <v>816</v>
      </c>
      <c r="B793" s="3" t="s">
        <v>34</v>
      </c>
      <c r="C793" s="3"/>
      <c r="D793" s="3"/>
      <c r="E793" s="3" t="s">
        <v>28</v>
      </c>
      <c r="F793" s="3" t="s">
        <v>34</v>
      </c>
      <c r="G793" s="3"/>
      <c r="H793" s="3"/>
      <c r="I793" s="3"/>
      <c r="J793" s="3"/>
      <c r="K793" s="4" t="n">
        <f aca="false">COUNTIF($B793:$J793, "NORMAL")</f>
        <v>0</v>
      </c>
      <c r="L793" s="4" t="n">
        <f aca="false">COUNTIF($B793:$J793, "NON_SPECIFIC")</f>
        <v>0</v>
      </c>
      <c r="M793" s="4" t="n">
        <f aca="false">COUNTIF($B793:$J793, "EARLY")</f>
        <v>0</v>
      </c>
      <c r="N793" s="4" t="n">
        <f aca="false">COUNTIF($B793:$J793, "ACTIVE")</f>
        <v>2</v>
      </c>
      <c r="O793" s="4" t="n">
        <f aca="false">COUNTIF($B793:$J793, "LATE")</f>
        <v>1</v>
      </c>
      <c r="P793" s="4" t="n">
        <f aca="false">COUNTIF($B793:$J793, "UNGRADABLE_QUALITY")</f>
        <v>0</v>
      </c>
      <c r="Q793" s="4" t="n">
        <f aca="false">COUNTIF($B793:$J793, "UNGRADABLE_CONDITION")</f>
        <v>0</v>
      </c>
      <c r="R793" s="4" t="n">
        <f aca="false">SUM(K793:Q793)</f>
        <v>3</v>
      </c>
      <c r="S793" s="3"/>
      <c r="T793" s="3"/>
    </row>
    <row r="794" customFormat="false" ht="13.8" hidden="false" customHeight="false" outlineLevel="0" collapsed="false">
      <c r="A794" s="3" t="s">
        <v>817</v>
      </c>
      <c r="B794" s="3" t="s">
        <v>19</v>
      </c>
      <c r="C794" s="3" t="s">
        <v>19</v>
      </c>
      <c r="D794" s="3"/>
      <c r="E794" s="3"/>
      <c r="F794" s="3"/>
      <c r="G794" s="3"/>
      <c r="H794" s="3"/>
      <c r="I794" s="3" t="s">
        <v>19</v>
      </c>
      <c r="J794" s="3"/>
      <c r="K794" s="4" t="n">
        <f aca="false">COUNTIF($B794:$J794, "NORMAL")</f>
        <v>0</v>
      </c>
      <c r="L794" s="4" t="n">
        <f aca="false">COUNTIF($B794:$J794, "NON_SPECIFIC")</f>
        <v>3</v>
      </c>
      <c r="M794" s="4" t="n">
        <f aca="false">COUNTIF($B794:$J794, "EARLY")</f>
        <v>0</v>
      </c>
      <c r="N794" s="4" t="n">
        <f aca="false">COUNTIF($B794:$J794, "ACTIVE")</f>
        <v>0</v>
      </c>
      <c r="O794" s="4" t="n">
        <f aca="false">COUNTIF($B794:$J794, "LATE")</f>
        <v>0</v>
      </c>
      <c r="P794" s="4" t="n">
        <f aca="false">COUNTIF($B794:$J794, "UNGRADABLE_QUALITY")</f>
        <v>0</v>
      </c>
      <c r="Q794" s="4" t="n">
        <f aca="false">COUNTIF($B794:$J794, "UNGRADABLE_CONDITION")</f>
        <v>0</v>
      </c>
      <c r="R794" s="4" t="n">
        <f aca="false">SUM(K794:Q794)</f>
        <v>3</v>
      </c>
      <c r="S794" s="5"/>
      <c r="T794" s="3"/>
    </row>
    <row r="795" customFormat="false" ht="13.8" hidden="false" customHeight="false" outlineLevel="0" collapsed="false">
      <c r="A795" s="3" t="s">
        <v>818</v>
      </c>
      <c r="B795" s="3"/>
      <c r="C795" s="3" t="s">
        <v>28</v>
      </c>
      <c r="D795" s="3"/>
      <c r="E795" s="3" t="s">
        <v>28</v>
      </c>
      <c r="F795" s="3"/>
      <c r="G795" s="3"/>
      <c r="H795" s="3"/>
      <c r="I795" s="3"/>
      <c r="J795" s="3" t="s">
        <v>34</v>
      </c>
      <c r="K795" s="4" t="n">
        <f aca="false">COUNTIF($B795:$J795, "NORMAL")</f>
        <v>0</v>
      </c>
      <c r="L795" s="4" t="n">
        <f aca="false">COUNTIF($B795:$J795, "NON_SPECIFIC")</f>
        <v>0</v>
      </c>
      <c r="M795" s="4" t="n">
        <f aca="false">COUNTIF($B795:$J795, "EARLY")</f>
        <v>0</v>
      </c>
      <c r="N795" s="4" t="n">
        <f aca="false">COUNTIF($B795:$J795, "ACTIVE")</f>
        <v>1</v>
      </c>
      <c r="O795" s="4" t="n">
        <f aca="false">COUNTIF($B795:$J795, "LATE")</f>
        <v>2</v>
      </c>
      <c r="P795" s="4" t="n">
        <f aca="false">COUNTIF($B795:$J795, "UNGRADABLE_QUALITY")</f>
        <v>0</v>
      </c>
      <c r="Q795" s="4" t="n">
        <f aca="false">COUNTIF($B795:$J795, "UNGRADABLE_CONDITION")</f>
        <v>0</v>
      </c>
      <c r="R795" s="4" t="n">
        <f aca="false">SUM(K795:Q795)</f>
        <v>3</v>
      </c>
      <c r="S795" s="3"/>
      <c r="T795" s="5"/>
    </row>
    <row r="796" customFormat="false" ht="13.8" hidden="false" customHeight="false" outlineLevel="0" collapsed="false">
      <c r="A796" s="3" t="s">
        <v>819</v>
      </c>
      <c r="B796" s="3"/>
      <c r="C796" s="3"/>
      <c r="D796" s="3"/>
      <c r="E796" s="3" t="s">
        <v>20</v>
      </c>
      <c r="F796" s="3" t="s">
        <v>19</v>
      </c>
      <c r="G796" s="3" t="s">
        <v>19</v>
      </c>
      <c r="H796" s="3"/>
      <c r="I796" s="3"/>
      <c r="J796" s="3"/>
      <c r="K796" s="4" t="n">
        <f aca="false">COUNTIF($B796:$J796, "NORMAL")</f>
        <v>1</v>
      </c>
      <c r="L796" s="4" t="n">
        <f aca="false">COUNTIF($B796:$J796, "NON_SPECIFIC")</f>
        <v>2</v>
      </c>
      <c r="M796" s="4" t="n">
        <f aca="false">COUNTIF($B796:$J796, "EARLY")</f>
        <v>0</v>
      </c>
      <c r="N796" s="4" t="n">
        <f aca="false">COUNTIF($B796:$J796, "ACTIVE")</f>
        <v>0</v>
      </c>
      <c r="O796" s="4" t="n">
        <f aca="false">COUNTIF($B796:$J796, "LATE")</f>
        <v>0</v>
      </c>
      <c r="P796" s="4" t="n">
        <f aca="false">COUNTIF($B796:$J796, "UNGRADABLE_QUALITY")</f>
        <v>0</v>
      </c>
      <c r="Q796" s="4" t="n">
        <f aca="false">COUNTIF($B796:$J796, "UNGRADABLE_CONDITION")</f>
        <v>0</v>
      </c>
      <c r="R796" s="4" t="n">
        <f aca="false">SUM(K796:Q796)</f>
        <v>3</v>
      </c>
      <c r="S796" s="3"/>
      <c r="T796" s="3"/>
    </row>
    <row r="797" customFormat="false" ht="13.8" hidden="false" customHeight="false" outlineLevel="0" collapsed="false">
      <c r="A797" s="3" t="s">
        <v>820</v>
      </c>
      <c r="B797" s="3" t="s">
        <v>19</v>
      </c>
      <c r="C797" s="3" t="s">
        <v>20</v>
      </c>
      <c r="D797" s="3"/>
      <c r="E797" s="3"/>
      <c r="F797" s="3"/>
      <c r="G797" s="3" t="s">
        <v>20</v>
      </c>
      <c r="H797" s="3"/>
      <c r="I797" s="3"/>
      <c r="J797" s="3"/>
      <c r="K797" s="4" t="n">
        <f aca="false">COUNTIF($B797:$J797, "NORMAL")</f>
        <v>2</v>
      </c>
      <c r="L797" s="4" t="n">
        <f aca="false">COUNTIF($B797:$J797, "NON_SPECIFIC")</f>
        <v>1</v>
      </c>
      <c r="M797" s="4" t="n">
        <f aca="false">COUNTIF($B797:$J797, "EARLY")</f>
        <v>0</v>
      </c>
      <c r="N797" s="4" t="n">
        <f aca="false">COUNTIF($B797:$J797, "ACTIVE")</f>
        <v>0</v>
      </c>
      <c r="O797" s="4" t="n">
        <f aca="false">COUNTIF($B797:$J797, "LATE")</f>
        <v>0</v>
      </c>
      <c r="P797" s="4" t="n">
        <f aca="false">COUNTIF($B797:$J797, "UNGRADABLE_QUALITY")</f>
        <v>0</v>
      </c>
      <c r="Q797" s="4" t="n">
        <f aca="false">COUNTIF($B797:$J797, "UNGRADABLE_CONDITION")</f>
        <v>0</v>
      </c>
      <c r="R797" s="4" t="n">
        <f aca="false">SUM(K797:Q797)</f>
        <v>3</v>
      </c>
      <c r="S797" s="3"/>
      <c r="T797" s="3"/>
    </row>
    <row r="798" customFormat="false" ht="13.8" hidden="false" customHeight="false" outlineLevel="0" collapsed="false">
      <c r="A798" s="3" t="s">
        <v>821</v>
      </c>
      <c r="B798" s="3"/>
      <c r="C798" s="3"/>
      <c r="D798" s="3" t="s">
        <v>24</v>
      </c>
      <c r="E798" s="3" t="s">
        <v>20</v>
      </c>
      <c r="F798" s="3"/>
      <c r="G798" s="3" t="s">
        <v>20</v>
      </c>
      <c r="H798" s="3"/>
      <c r="I798" s="3"/>
      <c r="J798" s="3"/>
      <c r="K798" s="4" t="n">
        <f aca="false">COUNTIF($B798:$J798, "NORMAL")</f>
        <v>2</v>
      </c>
      <c r="L798" s="4" t="n">
        <f aca="false">COUNTIF($B798:$J798, "NON_SPECIFIC")</f>
        <v>0</v>
      </c>
      <c r="M798" s="4" t="n">
        <f aca="false">COUNTIF($B798:$J798, "EARLY")</f>
        <v>0</v>
      </c>
      <c r="N798" s="4" t="n">
        <f aca="false">COUNTIF($B798:$J798, "ACTIVE")</f>
        <v>0</v>
      </c>
      <c r="O798" s="4" t="n">
        <f aca="false">COUNTIF($B798:$J798, "LATE")</f>
        <v>0</v>
      </c>
      <c r="P798" s="4" t="n">
        <f aca="false">COUNTIF($B798:$J798, "UNGRADABLE_QUALITY")</f>
        <v>1</v>
      </c>
      <c r="Q798" s="4" t="n">
        <f aca="false">COUNTIF($B798:$J798, "UNGRADABLE_CONDITION")</f>
        <v>0</v>
      </c>
      <c r="R798" s="4" t="n">
        <f aca="false">SUM(K798:Q798)</f>
        <v>3</v>
      </c>
      <c r="S798" s="3"/>
      <c r="T798" s="3"/>
    </row>
    <row r="799" customFormat="false" ht="13.8" hidden="false" customHeight="false" outlineLevel="0" collapsed="false">
      <c r="A799" s="3" t="s">
        <v>822</v>
      </c>
      <c r="B799" s="3"/>
      <c r="C799" s="3"/>
      <c r="D799" s="3" t="s">
        <v>34</v>
      </c>
      <c r="E799" s="3"/>
      <c r="F799" s="3" t="s">
        <v>22</v>
      </c>
      <c r="G799" s="3" t="s">
        <v>22</v>
      </c>
      <c r="H799" s="3"/>
      <c r="I799" s="3"/>
      <c r="J799" s="3"/>
      <c r="K799" s="4" t="n">
        <f aca="false">COUNTIF($B799:$J799, "NORMAL")</f>
        <v>0</v>
      </c>
      <c r="L799" s="4" t="n">
        <f aca="false">COUNTIF($B799:$J799, "NON_SPECIFIC")</f>
        <v>0</v>
      </c>
      <c r="M799" s="4" t="n">
        <f aca="false">COUNTIF($B799:$J799, "EARLY")</f>
        <v>2</v>
      </c>
      <c r="N799" s="4" t="n">
        <f aca="false">COUNTIF($B799:$J799, "ACTIVE")</f>
        <v>1</v>
      </c>
      <c r="O799" s="4" t="n">
        <f aca="false">COUNTIF($B799:$J799, "LATE")</f>
        <v>0</v>
      </c>
      <c r="P799" s="4" t="n">
        <f aca="false">COUNTIF($B799:$J799, "UNGRADABLE_QUALITY")</f>
        <v>0</v>
      </c>
      <c r="Q799" s="4" t="n">
        <f aca="false">COUNTIF($B799:$J799, "UNGRADABLE_CONDITION")</f>
        <v>0</v>
      </c>
      <c r="R799" s="4" t="n">
        <f aca="false">SUM(K799:Q799)</f>
        <v>3</v>
      </c>
      <c r="S799" s="3"/>
      <c r="T799" s="3"/>
    </row>
    <row r="800" customFormat="false" ht="13.8" hidden="false" customHeight="false" outlineLevel="0" collapsed="false">
      <c r="A800" s="3" t="s">
        <v>823</v>
      </c>
      <c r="B800" s="3"/>
      <c r="C800" s="3"/>
      <c r="D800" s="3" t="s">
        <v>22</v>
      </c>
      <c r="E800" s="3" t="s">
        <v>19</v>
      </c>
      <c r="F800" s="3"/>
      <c r="G800" s="3"/>
      <c r="H800" s="3"/>
      <c r="I800" s="3" t="s">
        <v>19</v>
      </c>
      <c r="J800" s="3"/>
      <c r="K800" s="4" t="n">
        <f aca="false">COUNTIF($B800:$J800, "NORMAL")</f>
        <v>0</v>
      </c>
      <c r="L800" s="4" t="n">
        <f aca="false">COUNTIF($B800:$J800, "NON_SPECIFIC")</f>
        <v>2</v>
      </c>
      <c r="M800" s="4" t="n">
        <f aca="false">COUNTIF($B800:$J800, "EARLY")</f>
        <v>1</v>
      </c>
      <c r="N800" s="4" t="n">
        <f aca="false">COUNTIF($B800:$J800, "ACTIVE")</f>
        <v>0</v>
      </c>
      <c r="O800" s="4" t="n">
        <f aca="false">COUNTIF($B800:$J800, "LATE")</f>
        <v>0</v>
      </c>
      <c r="P800" s="4" t="n">
        <f aca="false">COUNTIF($B800:$J800, "UNGRADABLE_QUALITY")</f>
        <v>0</v>
      </c>
      <c r="Q800" s="4" t="n">
        <f aca="false">COUNTIF($B800:$J800, "UNGRADABLE_CONDITION")</f>
        <v>0</v>
      </c>
      <c r="R800" s="4" t="n">
        <f aca="false">SUM(K800:Q800)</f>
        <v>3</v>
      </c>
      <c r="S800" s="5"/>
      <c r="T800" s="3"/>
    </row>
    <row r="801" customFormat="false" ht="13.8" hidden="false" customHeight="false" outlineLevel="0" collapsed="false">
      <c r="A801" s="3" t="s">
        <v>824</v>
      </c>
      <c r="B801" s="3"/>
      <c r="C801" s="3"/>
      <c r="D801" s="3" t="s">
        <v>34</v>
      </c>
      <c r="E801" s="3" t="s">
        <v>22</v>
      </c>
      <c r="F801" s="3"/>
      <c r="G801" s="3"/>
      <c r="H801" s="3"/>
      <c r="I801" s="3"/>
      <c r="J801" s="3" t="s">
        <v>22</v>
      </c>
      <c r="K801" s="4" t="n">
        <f aca="false">COUNTIF($B801:$J801, "NORMAL")</f>
        <v>0</v>
      </c>
      <c r="L801" s="4" t="n">
        <f aca="false">COUNTIF($B801:$J801, "NON_SPECIFIC")</f>
        <v>0</v>
      </c>
      <c r="M801" s="4" t="n">
        <f aca="false">COUNTIF($B801:$J801, "EARLY")</f>
        <v>2</v>
      </c>
      <c r="N801" s="4" t="n">
        <f aca="false">COUNTIF($B801:$J801, "ACTIVE")</f>
        <v>1</v>
      </c>
      <c r="O801" s="4" t="n">
        <f aca="false">COUNTIF($B801:$J801, "LATE")</f>
        <v>0</v>
      </c>
      <c r="P801" s="4" t="n">
        <f aca="false">COUNTIF($B801:$J801, "UNGRADABLE_QUALITY")</f>
        <v>0</v>
      </c>
      <c r="Q801" s="4" t="n">
        <f aca="false">COUNTIF($B801:$J801, "UNGRADABLE_CONDITION")</f>
        <v>0</v>
      </c>
      <c r="R801" s="4" t="n">
        <f aca="false">SUM(K801:Q801)</f>
        <v>3</v>
      </c>
      <c r="S801" s="3"/>
      <c r="T801" s="5"/>
    </row>
    <row r="802" customFormat="false" ht="13.8" hidden="false" customHeight="false" outlineLevel="0" collapsed="false">
      <c r="A802" s="3" t="s">
        <v>825</v>
      </c>
      <c r="B802" s="3"/>
      <c r="C802" s="3" t="s">
        <v>19</v>
      </c>
      <c r="D802" s="3"/>
      <c r="E802" s="3"/>
      <c r="F802" s="3" t="s">
        <v>19</v>
      </c>
      <c r="G802" s="3" t="s">
        <v>20</v>
      </c>
      <c r="H802" s="3"/>
      <c r="I802" s="3"/>
      <c r="J802" s="3"/>
      <c r="K802" s="4" t="n">
        <f aca="false">COUNTIF($B802:$J802, "NORMAL")</f>
        <v>1</v>
      </c>
      <c r="L802" s="4" t="n">
        <f aca="false">COUNTIF($B802:$J802, "NON_SPECIFIC")</f>
        <v>2</v>
      </c>
      <c r="M802" s="4" t="n">
        <f aca="false">COUNTIF($B802:$J802, "EARLY")</f>
        <v>0</v>
      </c>
      <c r="N802" s="4" t="n">
        <f aca="false">COUNTIF($B802:$J802, "ACTIVE")</f>
        <v>0</v>
      </c>
      <c r="O802" s="4" t="n">
        <f aca="false">COUNTIF($B802:$J802, "LATE")</f>
        <v>0</v>
      </c>
      <c r="P802" s="4" t="n">
        <f aca="false">COUNTIF($B802:$J802, "UNGRADABLE_QUALITY")</f>
        <v>0</v>
      </c>
      <c r="Q802" s="4" t="n">
        <f aca="false">COUNTIF($B802:$J802, "UNGRADABLE_CONDITION")</f>
        <v>0</v>
      </c>
      <c r="R802" s="4" t="n">
        <f aca="false">SUM(K802:Q802)</f>
        <v>3</v>
      </c>
      <c r="S802" s="3"/>
      <c r="T802" s="3"/>
    </row>
    <row r="803" customFormat="false" ht="13.8" hidden="false" customHeight="false" outlineLevel="0" collapsed="false">
      <c r="A803" s="3" t="s">
        <v>826</v>
      </c>
      <c r="B803" s="3"/>
      <c r="C803" s="3"/>
      <c r="D803" s="3" t="s">
        <v>28</v>
      </c>
      <c r="E803" s="3" t="s">
        <v>28</v>
      </c>
      <c r="F803" s="3"/>
      <c r="G803" s="3"/>
      <c r="H803" s="3"/>
      <c r="I803" s="3"/>
      <c r="J803" s="3" t="s">
        <v>28</v>
      </c>
      <c r="K803" s="4" t="n">
        <f aca="false">COUNTIF($B803:$J803, "NORMAL")</f>
        <v>0</v>
      </c>
      <c r="L803" s="4" t="n">
        <f aca="false">COUNTIF($B803:$J803, "NON_SPECIFIC")</f>
        <v>0</v>
      </c>
      <c r="M803" s="4" t="n">
        <f aca="false">COUNTIF($B803:$J803, "EARLY")</f>
        <v>0</v>
      </c>
      <c r="N803" s="4" t="n">
        <f aca="false">COUNTIF($B803:$J803, "ACTIVE")</f>
        <v>0</v>
      </c>
      <c r="O803" s="4" t="n">
        <f aca="false">COUNTIF($B803:$J803, "LATE")</f>
        <v>3</v>
      </c>
      <c r="P803" s="4" t="n">
        <f aca="false">COUNTIF($B803:$J803, "UNGRADABLE_QUALITY")</f>
        <v>0</v>
      </c>
      <c r="Q803" s="4" t="n">
        <f aca="false">COUNTIF($B803:$J803, "UNGRADABLE_CONDITION")</f>
        <v>0</v>
      </c>
      <c r="R803" s="4" t="n">
        <f aca="false">SUM(K803:Q803)</f>
        <v>3</v>
      </c>
      <c r="S803" s="3"/>
      <c r="T803" s="5"/>
    </row>
    <row r="804" customFormat="false" ht="13.8" hidden="false" customHeight="false" outlineLevel="0" collapsed="false">
      <c r="A804" s="3" t="s">
        <v>827</v>
      </c>
      <c r="B804" s="3"/>
      <c r="C804" s="3"/>
      <c r="D804" s="3" t="s">
        <v>20</v>
      </c>
      <c r="E804" s="3"/>
      <c r="F804" s="3" t="s">
        <v>19</v>
      </c>
      <c r="G804" s="3"/>
      <c r="H804" s="3"/>
      <c r="I804" s="3" t="s">
        <v>19</v>
      </c>
      <c r="J804" s="3"/>
      <c r="K804" s="4" t="n">
        <f aca="false">COUNTIF($B804:$J804, "NORMAL")</f>
        <v>1</v>
      </c>
      <c r="L804" s="4" t="n">
        <f aca="false">COUNTIF($B804:$J804, "NON_SPECIFIC")</f>
        <v>2</v>
      </c>
      <c r="M804" s="4" t="n">
        <f aca="false">COUNTIF($B804:$J804, "EARLY")</f>
        <v>0</v>
      </c>
      <c r="N804" s="4" t="n">
        <f aca="false">COUNTIF($B804:$J804, "ACTIVE")</f>
        <v>0</v>
      </c>
      <c r="O804" s="4" t="n">
        <f aca="false">COUNTIF($B804:$J804, "LATE")</f>
        <v>0</v>
      </c>
      <c r="P804" s="4" t="n">
        <f aca="false">COUNTIF($B804:$J804, "UNGRADABLE_QUALITY")</f>
        <v>0</v>
      </c>
      <c r="Q804" s="4" t="n">
        <f aca="false">COUNTIF($B804:$J804, "UNGRADABLE_CONDITION")</f>
        <v>0</v>
      </c>
      <c r="R804" s="4" t="n">
        <f aca="false">SUM(K804:Q804)</f>
        <v>3</v>
      </c>
      <c r="S804" s="5"/>
      <c r="T804" s="3"/>
    </row>
    <row r="805" customFormat="false" ht="13.8" hidden="false" customHeight="false" outlineLevel="0" collapsed="false">
      <c r="A805" s="3" t="s">
        <v>828</v>
      </c>
      <c r="B805" s="3" t="s">
        <v>22</v>
      </c>
      <c r="C805" s="3" t="s">
        <v>22</v>
      </c>
      <c r="D805" s="3"/>
      <c r="E805" s="3"/>
      <c r="F805" s="3"/>
      <c r="G805" s="3"/>
      <c r="H805" s="3" t="s">
        <v>22</v>
      </c>
      <c r="I805" s="3"/>
      <c r="J805" s="3"/>
      <c r="K805" s="4" t="n">
        <f aca="false">COUNTIF($B805:$J805, "NORMAL")</f>
        <v>0</v>
      </c>
      <c r="L805" s="4" t="n">
        <f aca="false">COUNTIF($B805:$J805, "NON_SPECIFIC")</f>
        <v>0</v>
      </c>
      <c r="M805" s="4" t="n">
        <f aca="false">COUNTIF($B805:$J805, "EARLY")</f>
        <v>3</v>
      </c>
      <c r="N805" s="4" t="n">
        <f aca="false">COUNTIF($B805:$J805, "ACTIVE")</f>
        <v>0</v>
      </c>
      <c r="O805" s="4" t="n">
        <f aca="false">COUNTIF($B805:$J805, "LATE")</f>
        <v>0</v>
      </c>
      <c r="P805" s="4" t="n">
        <f aca="false">COUNTIF($B805:$J805, "UNGRADABLE_QUALITY")</f>
        <v>0</v>
      </c>
      <c r="Q805" s="4" t="n">
        <f aca="false">COUNTIF($B805:$J805, "UNGRADABLE_CONDITION")</f>
        <v>0</v>
      </c>
      <c r="R805" s="4" t="n">
        <f aca="false">SUM(K805:Q805)</f>
        <v>3</v>
      </c>
      <c r="S805" s="3"/>
      <c r="T805" s="3"/>
    </row>
    <row r="806" customFormat="false" ht="13.8" hidden="false" customHeight="false" outlineLevel="0" collapsed="false">
      <c r="A806" s="3" t="s">
        <v>829</v>
      </c>
      <c r="B806" s="3"/>
      <c r="C806" s="3"/>
      <c r="D806" s="3"/>
      <c r="E806" s="3"/>
      <c r="F806" s="3" t="s">
        <v>20</v>
      </c>
      <c r="G806" s="3" t="s">
        <v>20</v>
      </c>
      <c r="H806" s="3"/>
      <c r="I806" s="3"/>
      <c r="J806" s="3" t="s">
        <v>24</v>
      </c>
      <c r="K806" s="4" t="n">
        <f aca="false">COUNTIF($B806:$J806, "NORMAL")</f>
        <v>2</v>
      </c>
      <c r="L806" s="4" t="n">
        <f aca="false">COUNTIF($B806:$J806, "NON_SPECIFIC")</f>
        <v>0</v>
      </c>
      <c r="M806" s="4" t="n">
        <f aca="false">COUNTIF($B806:$J806, "EARLY")</f>
        <v>0</v>
      </c>
      <c r="N806" s="4" t="n">
        <f aca="false">COUNTIF($B806:$J806, "ACTIVE")</f>
        <v>0</v>
      </c>
      <c r="O806" s="4" t="n">
        <f aca="false">COUNTIF($B806:$J806, "LATE")</f>
        <v>0</v>
      </c>
      <c r="P806" s="4" t="n">
        <f aca="false">COUNTIF($B806:$J806, "UNGRADABLE_QUALITY")</f>
        <v>1</v>
      </c>
      <c r="Q806" s="4" t="n">
        <f aca="false">COUNTIF($B806:$J806, "UNGRADABLE_CONDITION")</f>
        <v>0</v>
      </c>
      <c r="R806" s="4" t="n">
        <f aca="false">SUM(K806:Q806)</f>
        <v>3</v>
      </c>
      <c r="S806" s="3"/>
      <c r="T806" s="5"/>
    </row>
    <row r="807" customFormat="false" ht="13.8" hidden="false" customHeight="false" outlineLevel="0" collapsed="false">
      <c r="A807" s="3" t="s">
        <v>830</v>
      </c>
      <c r="B807" s="3"/>
      <c r="C807" s="3" t="s">
        <v>24</v>
      </c>
      <c r="D807" s="3"/>
      <c r="E807" s="3" t="s">
        <v>20</v>
      </c>
      <c r="F807" s="3"/>
      <c r="G807" s="3"/>
      <c r="H807" s="3"/>
      <c r="I807" s="3"/>
      <c r="J807" s="3" t="s">
        <v>24</v>
      </c>
      <c r="K807" s="4" t="n">
        <f aca="false">COUNTIF($B807:$J807, "NORMAL")</f>
        <v>1</v>
      </c>
      <c r="L807" s="4" t="n">
        <f aca="false">COUNTIF($B807:$J807, "NON_SPECIFIC")</f>
        <v>0</v>
      </c>
      <c r="M807" s="4" t="n">
        <f aca="false">COUNTIF($B807:$J807, "EARLY")</f>
        <v>0</v>
      </c>
      <c r="N807" s="4" t="n">
        <f aca="false">COUNTIF($B807:$J807, "ACTIVE")</f>
        <v>0</v>
      </c>
      <c r="O807" s="4" t="n">
        <f aca="false">COUNTIF($B807:$J807, "LATE")</f>
        <v>0</v>
      </c>
      <c r="P807" s="4" t="n">
        <f aca="false">COUNTIF($B807:$J807, "UNGRADABLE_QUALITY")</f>
        <v>2</v>
      </c>
      <c r="Q807" s="4" t="n">
        <f aca="false">COUNTIF($B807:$J807, "UNGRADABLE_CONDITION")</f>
        <v>0</v>
      </c>
      <c r="R807" s="4" t="n">
        <f aca="false">SUM(K807:Q807)</f>
        <v>3</v>
      </c>
      <c r="S807" s="3"/>
      <c r="T807" s="5"/>
    </row>
    <row r="808" customFormat="false" ht="13.8" hidden="false" customHeight="false" outlineLevel="0" collapsed="false">
      <c r="A808" s="3" t="s">
        <v>831</v>
      </c>
      <c r="B808" s="3" t="s">
        <v>19</v>
      </c>
      <c r="C808" s="3" t="s">
        <v>19</v>
      </c>
      <c r="D808" s="3"/>
      <c r="E808" s="3"/>
      <c r="F808" s="3"/>
      <c r="G808" s="3"/>
      <c r="H808" s="3"/>
      <c r="I808" s="3" t="s">
        <v>19</v>
      </c>
      <c r="J808" s="3"/>
      <c r="K808" s="4" t="n">
        <f aca="false">COUNTIF($B808:$J808, "NORMAL")</f>
        <v>0</v>
      </c>
      <c r="L808" s="4" t="n">
        <f aca="false">COUNTIF($B808:$J808, "NON_SPECIFIC")</f>
        <v>3</v>
      </c>
      <c r="M808" s="4" t="n">
        <f aca="false">COUNTIF($B808:$J808, "EARLY")</f>
        <v>0</v>
      </c>
      <c r="N808" s="4" t="n">
        <f aca="false">COUNTIF($B808:$J808, "ACTIVE")</f>
        <v>0</v>
      </c>
      <c r="O808" s="4" t="n">
        <f aca="false">COUNTIF($B808:$J808, "LATE")</f>
        <v>0</v>
      </c>
      <c r="P808" s="4" t="n">
        <f aca="false">COUNTIF($B808:$J808, "UNGRADABLE_QUALITY")</f>
        <v>0</v>
      </c>
      <c r="Q808" s="4" t="n">
        <f aca="false">COUNTIF($B808:$J808, "UNGRADABLE_CONDITION")</f>
        <v>0</v>
      </c>
      <c r="R808" s="4" t="n">
        <f aca="false">SUM(K808:Q808)</f>
        <v>3</v>
      </c>
      <c r="S808" s="5"/>
      <c r="T808" s="3"/>
    </row>
    <row r="809" customFormat="false" ht="13.8" hidden="false" customHeight="false" outlineLevel="0" collapsed="false">
      <c r="A809" s="3" t="s">
        <v>832</v>
      </c>
      <c r="B809" s="3"/>
      <c r="C809" s="3" t="s">
        <v>34</v>
      </c>
      <c r="D809" s="3" t="s">
        <v>34</v>
      </c>
      <c r="E809" s="3"/>
      <c r="F809" s="3"/>
      <c r="G809" s="3"/>
      <c r="H809" s="3"/>
      <c r="I809" s="3" t="s">
        <v>34</v>
      </c>
      <c r="J809" s="3"/>
      <c r="K809" s="4" t="n">
        <f aca="false">COUNTIF($B809:$J809, "NORMAL")</f>
        <v>0</v>
      </c>
      <c r="L809" s="4" t="n">
        <f aca="false">COUNTIF($B809:$J809, "NON_SPECIFIC")</f>
        <v>0</v>
      </c>
      <c r="M809" s="4" t="n">
        <f aca="false">COUNTIF($B809:$J809, "EARLY")</f>
        <v>0</v>
      </c>
      <c r="N809" s="4" t="n">
        <f aca="false">COUNTIF($B809:$J809, "ACTIVE")</f>
        <v>3</v>
      </c>
      <c r="O809" s="4" t="n">
        <f aca="false">COUNTIF($B809:$J809, "LATE")</f>
        <v>0</v>
      </c>
      <c r="P809" s="4" t="n">
        <f aca="false">COUNTIF($B809:$J809, "UNGRADABLE_QUALITY")</f>
        <v>0</v>
      </c>
      <c r="Q809" s="4" t="n">
        <f aca="false">COUNTIF($B809:$J809, "UNGRADABLE_CONDITION")</f>
        <v>0</v>
      </c>
      <c r="R809" s="4" t="n">
        <f aca="false">SUM(K809:Q809)</f>
        <v>3</v>
      </c>
      <c r="S809" s="5"/>
      <c r="T809" s="3"/>
    </row>
    <row r="810" customFormat="false" ht="13.8" hidden="false" customHeight="false" outlineLevel="0" collapsed="false">
      <c r="A810" s="3" t="s">
        <v>833</v>
      </c>
      <c r="B810" s="3" t="s">
        <v>20</v>
      </c>
      <c r="C810" s="3"/>
      <c r="D810" s="3"/>
      <c r="E810" s="3"/>
      <c r="F810" s="3"/>
      <c r="G810" s="3"/>
      <c r="H810" s="3" t="s">
        <v>20</v>
      </c>
      <c r="I810" s="3" t="s">
        <v>19</v>
      </c>
      <c r="J810" s="3"/>
      <c r="K810" s="4" t="n">
        <f aca="false">COUNTIF($B810:$J810, "NORMAL")</f>
        <v>2</v>
      </c>
      <c r="L810" s="4" t="n">
        <f aca="false">COUNTIF($B810:$J810, "NON_SPECIFIC")</f>
        <v>1</v>
      </c>
      <c r="M810" s="4" t="n">
        <f aca="false">COUNTIF($B810:$J810, "EARLY")</f>
        <v>0</v>
      </c>
      <c r="N810" s="4" t="n">
        <f aca="false">COUNTIF($B810:$J810, "ACTIVE")</f>
        <v>0</v>
      </c>
      <c r="O810" s="4" t="n">
        <f aca="false">COUNTIF($B810:$J810, "LATE")</f>
        <v>0</v>
      </c>
      <c r="P810" s="4" t="n">
        <f aca="false">COUNTIF($B810:$J810, "UNGRADABLE_QUALITY")</f>
        <v>0</v>
      </c>
      <c r="Q810" s="4" t="n">
        <f aca="false">COUNTIF($B810:$J810, "UNGRADABLE_CONDITION")</f>
        <v>0</v>
      </c>
      <c r="R810" s="4" t="n">
        <f aca="false">SUM(K810:Q810)</f>
        <v>3</v>
      </c>
      <c r="S810" s="5"/>
      <c r="T810" s="3"/>
    </row>
    <row r="811" customFormat="false" ht="13.8" hidden="false" customHeight="false" outlineLevel="0" collapsed="false">
      <c r="A811" s="3" t="s">
        <v>834</v>
      </c>
      <c r="B811" s="3"/>
      <c r="C811" s="3" t="s">
        <v>20</v>
      </c>
      <c r="D811" s="3"/>
      <c r="E811" s="3"/>
      <c r="F811" s="3" t="s">
        <v>19</v>
      </c>
      <c r="G811" s="3" t="s">
        <v>20</v>
      </c>
      <c r="H811" s="3"/>
      <c r="I811" s="3"/>
      <c r="J811" s="3"/>
      <c r="K811" s="4" t="n">
        <f aca="false">COUNTIF($B811:$J811, "NORMAL")</f>
        <v>2</v>
      </c>
      <c r="L811" s="4" t="n">
        <f aca="false">COUNTIF($B811:$J811, "NON_SPECIFIC")</f>
        <v>1</v>
      </c>
      <c r="M811" s="4" t="n">
        <f aca="false">COUNTIF($B811:$J811, "EARLY")</f>
        <v>0</v>
      </c>
      <c r="N811" s="4" t="n">
        <f aca="false">COUNTIF($B811:$J811, "ACTIVE")</f>
        <v>0</v>
      </c>
      <c r="O811" s="4" t="n">
        <f aca="false">COUNTIF($B811:$J811, "LATE")</f>
        <v>0</v>
      </c>
      <c r="P811" s="4" t="n">
        <f aca="false">COUNTIF($B811:$J811, "UNGRADABLE_QUALITY")</f>
        <v>0</v>
      </c>
      <c r="Q811" s="4" t="n">
        <f aca="false">COUNTIF($B811:$J811, "UNGRADABLE_CONDITION")</f>
        <v>0</v>
      </c>
      <c r="R811" s="4" t="n">
        <f aca="false">SUM(K811:Q811)</f>
        <v>3</v>
      </c>
      <c r="S811" s="3"/>
      <c r="T811" s="3"/>
    </row>
    <row r="812" customFormat="false" ht="13.8" hidden="false" customHeight="false" outlineLevel="0" collapsed="false">
      <c r="A812" s="3" t="s">
        <v>835</v>
      </c>
      <c r="B812" s="3" t="s">
        <v>19</v>
      </c>
      <c r="C812" s="3"/>
      <c r="D812" s="3" t="s">
        <v>19</v>
      </c>
      <c r="E812" s="3"/>
      <c r="F812" s="3"/>
      <c r="G812" s="3" t="s">
        <v>22</v>
      </c>
      <c r="H812" s="3"/>
      <c r="I812" s="3"/>
      <c r="J812" s="3"/>
      <c r="K812" s="4" t="n">
        <f aca="false">COUNTIF($B812:$J812, "NORMAL")</f>
        <v>0</v>
      </c>
      <c r="L812" s="4" t="n">
        <f aca="false">COUNTIF($B812:$J812, "NON_SPECIFIC")</f>
        <v>2</v>
      </c>
      <c r="M812" s="4" t="n">
        <f aca="false">COUNTIF($B812:$J812, "EARLY")</f>
        <v>1</v>
      </c>
      <c r="N812" s="4" t="n">
        <f aca="false">COUNTIF($B812:$J812, "ACTIVE")</f>
        <v>0</v>
      </c>
      <c r="O812" s="4" t="n">
        <f aca="false">COUNTIF($B812:$J812, "LATE")</f>
        <v>0</v>
      </c>
      <c r="P812" s="4" t="n">
        <f aca="false">COUNTIF($B812:$J812, "UNGRADABLE_QUALITY")</f>
        <v>0</v>
      </c>
      <c r="Q812" s="4" t="n">
        <f aca="false">COUNTIF($B812:$J812, "UNGRADABLE_CONDITION")</f>
        <v>0</v>
      </c>
      <c r="R812" s="4" t="n">
        <f aca="false">SUM(K812:Q812)</f>
        <v>3</v>
      </c>
      <c r="S812" s="3"/>
      <c r="T812" s="3"/>
    </row>
    <row r="813" customFormat="false" ht="13.8" hidden="false" customHeight="false" outlineLevel="0" collapsed="false">
      <c r="A813" s="3" t="s">
        <v>836</v>
      </c>
      <c r="B813" s="3" t="s">
        <v>19</v>
      </c>
      <c r="C813" s="3" t="s">
        <v>19</v>
      </c>
      <c r="D813" s="3"/>
      <c r="E813" s="3"/>
      <c r="F813" s="3"/>
      <c r="G813" s="3"/>
      <c r="H813" s="3"/>
      <c r="I813" s="3"/>
      <c r="J813" s="3" t="s">
        <v>22</v>
      </c>
      <c r="K813" s="4" t="n">
        <f aca="false">COUNTIF($B813:$J813, "NORMAL")</f>
        <v>0</v>
      </c>
      <c r="L813" s="4" t="n">
        <f aca="false">COUNTIF($B813:$J813, "NON_SPECIFIC")</f>
        <v>2</v>
      </c>
      <c r="M813" s="4" t="n">
        <f aca="false">COUNTIF($B813:$J813, "EARLY")</f>
        <v>1</v>
      </c>
      <c r="N813" s="4" t="n">
        <f aca="false">COUNTIF($B813:$J813, "ACTIVE")</f>
        <v>0</v>
      </c>
      <c r="O813" s="4" t="n">
        <f aca="false">COUNTIF($B813:$J813, "LATE")</f>
        <v>0</v>
      </c>
      <c r="P813" s="4" t="n">
        <f aca="false">COUNTIF($B813:$J813, "UNGRADABLE_QUALITY")</f>
        <v>0</v>
      </c>
      <c r="Q813" s="4" t="n">
        <f aca="false">COUNTIF($B813:$J813, "UNGRADABLE_CONDITION")</f>
        <v>0</v>
      </c>
      <c r="R813" s="4" t="n">
        <f aca="false">SUM(K813:Q813)</f>
        <v>3</v>
      </c>
      <c r="S813" s="3"/>
      <c r="T813" s="5"/>
    </row>
    <row r="814" customFormat="false" ht="13.8" hidden="false" customHeight="false" outlineLevel="0" collapsed="false">
      <c r="A814" s="3" t="s">
        <v>837</v>
      </c>
      <c r="B814" s="3"/>
      <c r="C814" s="3" t="s">
        <v>20</v>
      </c>
      <c r="D814" s="3"/>
      <c r="E814" s="3" t="s">
        <v>20</v>
      </c>
      <c r="F814" s="3"/>
      <c r="G814" s="3" t="s">
        <v>20</v>
      </c>
      <c r="H814" s="3"/>
      <c r="I814" s="3"/>
      <c r="J814" s="3"/>
      <c r="K814" s="4" t="n">
        <f aca="false">COUNTIF($B814:$J814, "NORMAL")</f>
        <v>3</v>
      </c>
      <c r="L814" s="4" t="n">
        <f aca="false">COUNTIF($B814:$J814, "NON_SPECIFIC")</f>
        <v>0</v>
      </c>
      <c r="M814" s="4" t="n">
        <f aca="false">COUNTIF($B814:$J814, "EARLY")</f>
        <v>0</v>
      </c>
      <c r="N814" s="4" t="n">
        <f aca="false">COUNTIF($B814:$J814, "ACTIVE")</f>
        <v>0</v>
      </c>
      <c r="O814" s="4" t="n">
        <f aca="false">COUNTIF($B814:$J814, "LATE")</f>
        <v>0</v>
      </c>
      <c r="P814" s="4" t="n">
        <f aca="false">COUNTIF($B814:$J814, "UNGRADABLE_QUALITY")</f>
        <v>0</v>
      </c>
      <c r="Q814" s="4" t="n">
        <f aca="false">COUNTIF($B814:$J814, "UNGRADABLE_CONDITION")</f>
        <v>0</v>
      </c>
      <c r="R814" s="4" t="n">
        <f aca="false">SUM(K814:Q814)</f>
        <v>3</v>
      </c>
      <c r="S814" s="3"/>
      <c r="T814" s="3"/>
    </row>
    <row r="815" customFormat="false" ht="13.8" hidden="false" customHeight="false" outlineLevel="0" collapsed="false">
      <c r="A815" s="3" t="s">
        <v>838</v>
      </c>
      <c r="B815" s="3" t="s">
        <v>22</v>
      </c>
      <c r="C815" s="3"/>
      <c r="D815" s="3"/>
      <c r="E815" s="3"/>
      <c r="F815" s="3"/>
      <c r="G815" s="3" t="s">
        <v>22</v>
      </c>
      <c r="H815" s="3"/>
      <c r="I815" s="3" t="s">
        <v>22</v>
      </c>
      <c r="J815" s="3"/>
      <c r="K815" s="4" t="n">
        <f aca="false">COUNTIF($B815:$J815, "NORMAL")</f>
        <v>0</v>
      </c>
      <c r="L815" s="4" t="n">
        <f aca="false">COUNTIF($B815:$J815, "NON_SPECIFIC")</f>
        <v>0</v>
      </c>
      <c r="M815" s="4" t="n">
        <f aca="false">COUNTIF($B815:$J815, "EARLY")</f>
        <v>3</v>
      </c>
      <c r="N815" s="4" t="n">
        <f aca="false">COUNTIF($B815:$J815, "ACTIVE")</f>
        <v>0</v>
      </c>
      <c r="O815" s="4" t="n">
        <f aca="false">COUNTIF($B815:$J815, "LATE")</f>
        <v>0</v>
      </c>
      <c r="P815" s="4" t="n">
        <f aca="false">COUNTIF($B815:$J815, "UNGRADABLE_QUALITY")</f>
        <v>0</v>
      </c>
      <c r="Q815" s="4" t="n">
        <f aca="false">COUNTIF($B815:$J815, "UNGRADABLE_CONDITION")</f>
        <v>0</v>
      </c>
      <c r="R815" s="4" t="n">
        <f aca="false">SUM(K815:Q815)</f>
        <v>3</v>
      </c>
      <c r="S815" s="5"/>
      <c r="T815" s="3"/>
    </row>
    <row r="816" customFormat="false" ht="13.8" hidden="false" customHeight="false" outlineLevel="0" collapsed="false">
      <c r="A816" s="3" t="s">
        <v>839</v>
      </c>
      <c r="B816" s="3" t="s">
        <v>20</v>
      </c>
      <c r="C816" s="3"/>
      <c r="D816" s="3"/>
      <c r="E816" s="3"/>
      <c r="F816" s="3" t="s">
        <v>20</v>
      </c>
      <c r="G816" s="3" t="s">
        <v>20</v>
      </c>
      <c r="H816" s="3"/>
      <c r="I816" s="3"/>
      <c r="J816" s="3"/>
      <c r="K816" s="4" t="n">
        <f aca="false">COUNTIF($B816:$J816, "NORMAL")</f>
        <v>3</v>
      </c>
      <c r="L816" s="4" t="n">
        <f aca="false">COUNTIF($B816:$J816, "NON_SPECIFIC")</f>
        <v>0</v>
      </c>
      <c r="M816" s="4" t="n">
        <f aca="false">COUNTIF($B816:$J816, "EARLY")</f>
        <v>0</v>
      </c>
      <c r="N816" s="4" t="n">
        <f aca="false">COUNTIF($B816:$J816, "ACTIVE")</f>
        <v>0</v>
      </c>
      <c r="O816" s="4" t="n">
        <f aca="false">COUNTIF($B816:$J816, "LATE")</f>
        <v>0</v>
      </c>
      <c r="P816" s="4" t="n">
        <f aca="false">COUNTIF($B816:$J816, "UNGRADABLE_QUALITY")</f>
        <v>0</v>
      </c>
      <c r="Q816" s="4" t="n">
        <f aca="false">COUNTIF($B816:$J816, "UNGRADABLE_CONDITION")</f>
        <v>0</v>
      </c>
      <c r="R816" s="4" t="n">
        <f aca="false">SUM(K816:Q816)</f>
        <v>3</v>
      </c>
      <c r="S816" s="3"/>
      <c r="T816" s="3"/>
    </row>
    <row r="817" customFormat="false" ht="13.8" hidden="false" customHeight="false" outlineLevel="0" collapsed="false">
      <c r="A817" s="3" t="s">
        <v>840</v>
      </c>
      <c r="B817" s="3" t="s">
        <v>20</v>
      </c>
      <c r="C817" s="3" t="s">
        <v>20</v>
      </c>
      <c r="D817" s="3" t="s">
        <v>20</v>
      </c>
      <c r="E817" s="3"/>
      <c r="F817" s="3"/>
      <c r="G817" s="3"/>
      <c r="H817" s="3"/>
      <c r="I817" s="3"/>
      <c r="J817" s="3"/>
      <c r="K817" s="4" t="n">
        <f aca="false">COUNTIF($B817:$J817, "NORMAL")</f>
        <v>3</v>
      </c>
      <c r="L817" s="4" t="n">
        <f aca="false">COUNTIF($B817:$J817, "NON_SPECIFIC")</f>
        <v>0</v>
      </c>
      <c r="M817" s="4" t="n">
        <f aca="false">COUNTIF($B817:$J817, "EARLY")</f>
        <v>0</v>
      </c>
      <c r="N817" s="4" t="n">
        <f aca="false">COUNTIF($B817:$J817, "ACTIVE")</f>
        <v>0</v>
      </c>
      <c r="O817" s="4" t="n">
        <f aca="false">COUNTIF($B817:$J817, "LATE")</f>
        <v>0</v>
      </c>
      <c r="P817" s="4" t="n">
        <f aca="false">COUNTIF($B817:$J817, "UNGRADABLE_QUALITY")</f>
        <v>0</v>
      </c>
      <c r="Q817" s="4" t="n">
        <f aca="false">COUNTIF($B817:$J817, "UNGRADABLE_CONDITION")</f>
        <v>0</v>
      </c>
      <c r="R817" s="4" t="n">
        <f aca="false">SUM(K817:Q817)</f>
        <v>3</v>
      </c>
      <c r="S817" s="3"/>
      <c r="T817" s="3"/>
    </row>
    <row r="818" customFormat="false" ht="13.8" hidden="false" customHeight="false" outlineLevel="0" collapsed="false">
      <c r="A818" s="3" t="s">
        <v>841</v>
      </c>
      <c r="B818" s="3"/>
      <c r="C818" s="3"/>
      <c r="D818" s="3"/>
      <c r="E818" s="3"/>
      <c r="F818" s="3" t="s">
        <v>20</v>
      </c>
      <c r="G818" s="3" t="s">
        <v>24</v>
      </c>
      <c r="H818" s="3"/>
      <c r="I818" s="3" t="s">
        <v>24</v>
      </c>
      <c r="J818" s="3"/>
      <c r="K818" s="4" t="n">
        <f aca="false">COUNTIF($B818:$J818, "NORMAL")</f>
        <v>1</v>
      </c>
      <c r="L818" s="4" t="n">
        <f aca="false">COUNTIF($B818:$J818, "NON_SPECIFIC")</f>
        <v>0</v>
      </c>
      <c r="M818" s="4" t="n">
        <f aca="false">COUNTIF($B818:$J818, "EARLY")</f>
        <v>0</v>
      </c>
      <c r="N818" s="4" t="n">
        <f aca="false">COUNTIF($B818:$J818, "ACTIVE")</f>
        <v>0</v>
      </c>
      <c r="O818" s="4" t="n">
        <f aca="false">COUNTIF($B818:$J818, "LATE")</f>
        <v>0</v>
      </c>
      <c r="P818" s="4" t="n">
        <f aca="false">COUNTIF($B818:$J818, "UNGRADABLE_QUALITY")</f>
        <v>2</v>
      </c>
      <c r="Q818" s="4" t="n">
        <f aca="false">COUNTIF($B818:$J818, "UNGRADABLE_CONDITION")</f>
        <v>0</v>
      </c>
      <c r="R818" s="4" t="n">
        <f aca="false">SUM(K818:Q818)</f>
        <v>3</v>
      </c>
      <c r="S818" s="5"/>
      <c r="T818" s="3"/>
    </row>
    <row r="819" customFormat="false" ht="13.8" hidden="false" customHeight="false" outlineLevel="0" collapsed="false">
      <c r="A819" s="3" t="s">
        <v>842</v>
      </c>
      <c r="B819" s="3" t="s">
        <v>19</v>
      </c>
      <c r="C819" s="3" t="s">
        <v>19</v>
      </c>
      <c r="D819" s="3"/>
      <c r="E819" s="3"/>
      <c r="F819" s="3"/>
      <c r="G819" s="3" t="s">
        <v>20</v>
      </c>
      <c r="H819" s="3"/>
      <c r="I819" s="3"/>
      <c r="J819" s="3"/>
      <c r="K819" s="4" t="n">
        <f aca="false">COUNTIF($B819:$J819, "NORMAL")</f>
        <v>1</v>
      </c>
      <c r="L819" s="4" t="n">
        <f aca="false">COUNTIF($B819:$J819, "NON_SPECIFIC")</f>
        <v>2</v>
      </c>
      <c r="M819" s="4" t="n">
        <f aca="false">COUNTIF($B819:$J819, "EARLY")</f>
        <v>0</v>
      </c>
      <c r="N819" s="4" t="n">
        <f aca="false">COUNTIF($B819:$J819, "ACTIVE")</f>
        <v>0</v>
      </c>
      <c r="O819" s="4" t="n">
        <f aca="false">COUNTIF($B819:$J819, "LATE")</f>
        <v>0</v>
      </c>
      <c r="P819" s="4" t="n">
        <f aca="false">COUNTIF($B819:$J819, "UNGRADABLE_QUALITY")</f>
        <v>0</v>
      </c>
      <c r="Q819" s="4" t="n">
        <f aca="false">COUNTIF($B819:$J819, "UNGRADABLE_CONDITION")</f>
        <v>0</v>
      </c>
      <c r="R819" s="4" t="n">
        <f aca="false">SUM(K819:Q819)</f>
        <v>3</v>
      </c>
      <c r="S819" s="3"/>
      <c r="T819" s="3"/>
    </row>
    <row r="820" customFormat="false" ht="13.8" hidden="false" customHeight="false" outlineLevel="0" collapsed="false">
      <c r="A820" s="3" t="s">
        <v>843</v>
      </c>
      <c r="B820" s="3"/>
      <c r="C820" s="3" t="s">
        <v>19</v>
      </c>
      <c r="D820" s="3"/>
      <c r="E820" s="3"/>
      <c r="F820" s="3" t="s">
        <v>19</v>
      </c>
      <c r="G820" s="3" t="s">
        <v>19</v>
      </c>
      <c r="H820" s="3"/>
      <c r="I820" s="3"/>
      <c r="J820" s="3"/>
      <c r="K820" s="4" t="n">
        <f aca="false">COUNTIF($B820:$J820, "NORMAL")</f>
        <v>0</v>
      </c>
      <c r="L820" s="4" t="n">
        <f aca="false">COUNTIF($B820:$J820, "NON_SPECIFIC")</f>
        <v>3</v>
      </c>
      <c r="M820" s="4" t="n">
        <f aca="false">COUNTIF($B820:$J820, "EARLY")</f>
        <v>0</v>
      </c>
      <c r="N820" s="4" t="n">
        <f aca="false">COUNTIF($B820:$J820, "ACTIVE")</f>
        <v>0</v>
      </c>
      <c r="O820" s="4" t="n">
        <f aca="false">COUNTIF($B820:$J820, "LATE")</f>
        <v>0</v>
      </c>
      <c r="P820" s="4" t="n">
        <f aca="false">COUNTIF($B820:$J820, "UNGRADABLE_QUALITY")</f>
        <v>0</v>
      </c>
      <c r="Q820" s="4" t="n">
        <f aca="false">COUNTIF($B820:$J820, "UNGRADABLE_CONDITION")</f>
        <v>0</v>
      </c>
      <c r="R820" s="4" t="n">
        <f aca="false">SUM(K820:Q820)</f>
        <v>3</v>
      </c>
      <c r="S820" s="3"/>
      <c r="T820" s="3"/>
    </row>
    <row r="821" customFormat="false" ht="13.8" hidden="false" customHeight="false" outlineLevel="0" collapsed="false">
      <c r="A821" s="3" t="s">
        <v>844</v>
      </c>
      <c r="B821" s="3"/>
      <c r="C821" s="3" t="s">
        <v>19</v>
      </c>
      <c r="D821" s="3"/>
      <c r="E821" s="3"/>
      <c r="F821" s="3" t="s">
        <v>19</v>
      </c>
      <c r="G821" s="3"/>
      <c r="H821" s="3"/>
      <c r="I821" s="3" t="s">
        <v>19</v>
      </c>
      <c r="J821" s="3"/>
      <c r="K821" s="4" t="n">
        <f aca="false">COUNTIF($B821:$J821, "NORMAL")</f>
        <v>0</v>
      </c>
      <c r="L821" s="4" t="n">
        <f aca="false">COUNTIF($B821:$J821, "NON_SPECIFIC")</f>
        <v>3</v>
      </c>
      <c r="M821" s="4" t="n">
        <f aca="false">COUNTIF($B821:$J821, "EARLY")</f>
        <v>0</v>
      </c>
      <c r="N821" s="4" t="n">
        <f aca="false">COUNTIF($B821:$J821, "ACTIVE")</f>
        <v>0</v>
      </c>
      <c r="O821" s="4" t="n">
        <f aca="false">COUNTIF($B821:$J821, "LATE")</f>
        <v>0</v>
      </c>
      <c r="P821" s="4" t="n">
        <f aca="false">COUNTIF($B821:$J821, "UNGRADABLE_QUALITY")</f>
        <v>0</v>
      </c>
      <c r="Q821" s="4" t="n">
        <f aca="false">COUNTIF($B821:$J821, "UNGRADABLE_CONDITION")</f>
        <v>0</v>
      </c>
      <c r="R821" s="4" t="n">
        <f aca="false">SUM(K821:Q821)</f>
        <v>3</v>
      </c>
      <c r="S821" s="5"/>
      <c r="T821" s="3"/>
    </row>
    <row r="822" customFormat="false" ht="13.8" hidden="false" customHeight="false" outlineLevel="0" collapsed="false">
      <c r="A822" s="3" t="s">
        <v>845</v>
      </c>
      <c r="B822" s="3" t="s">
        <v>19</v>
      </c>
      <c r="C822" s="3" t="s">
        <v>19</v>
      </c>
      <c r="D822" s="3"/>
      <c r="E822" s="3"/>
      <c r="F822" s="3" t="s">
        <v>19</v>
      </c>
      <c r="G822" s="3"/>
      <c r="H822" s="3"/>
      <c r="I822" s="3"/>
      <c r="J822" s="3"/>
      <c r="K822" s="4" t="n">
        <f aca="false">COUNTIF($B822:$J822, "NORMAL")</f>
        <v>0</v>
      </c>
      <c r="L822" s="4" t="n">
        <f aca="false">COUNTIF($B822:$J822, "NON_SPECIFIC")</f>
        <v>3</v>
      </c>
      <c r="M822" s="4" t="n">
        <f aca="false">COUNTIF($B822:$J822, "EARLY")</f>
        <v>0</v>
      </c>
      <c r="N822" s="4" t="n">
        <f aca="false">COUNTIF($B822:$J822, "ACTIVE")</f>
        <v>0</v>
      </c>
      <c r="O822" s="4" t="n">
        <f aca="false">COUNTIF($B822:$J822, "LATE")</f>
        <v>0</v>
      </c>
      <c r="P822" s="4" t="n">
        <f aca="false">COUNTIF($B822:$J822, "UNGRADABLE_QUALITY")</f>
        <v>0</v>
      </c>
      <c r="Q822" s="4" t="n">
        <f aca="false">COUNTIF($B822:$J822, "UNGRADABLE_CONDITION")</f>
        <v>0</v>
      </c>
      <c r="R822" s="4" t="n">
        <f aca="false">SUM(K822:Q822)</f>
        <v>3</v>
      </c>
      <c r="S822" s="3"/>
      <c r="T822" s="3"/>
    </row>
    <row r="823" customFormat="false" ht="13.8" hidden="false" customHeight="false" outlineLevel="0" collapsed="false">
      <c r="A823" s="3" t="s">
        <v>846</v>
      </c>
      <c r="B823" s="3" t="s">
        <v>22</v>
      </c>
      <c r="C823" s="3"/>
      <c r="D823" s="3"/>
      <c r="E823" s="3"/>
      <c r="F823" s="3"/>
      <c r="G823" s="3"/>
      <c r="H823" s="3"/>
      <c r="I823" s="3" t="s">
        <v>22</v>
      </c>
      <c r="J823" s="3" t="s">
        <v>34</v>
      </c>
      <c r="K823" s="4" t="n">
        <f aca="false">COUNTIF($B823:$J823, "NORMAL")</f>
        <v>0</v>
      </c>
      <c r="L823" s="4" t="n">
        <f aca="false">COUNTIF($B823:$J823, "NON_SPECIFIC")</f>
        <v>0</v>
      </c>
      <c r="M823" s="4" t="n">
        <f aca="false">COUNTIF($B823:$J823, "EARLY")</f>
        <v>2</v>
      </c>
      <c r="N823" s="4" t="n">
        <f aca="false">COUNTIF($B823:$J823, "ACTIVE")</f>
        <v>1</v>
      </c>
      <c r="O823" s="4" t="n">
        <f aca="false">COUNTIF($B823:$J823, "LATE")</f>
        <v>0</v>
      </c>
      <c r="P823" s="4" t="n">
        <f aca="false">COUNTIF($B823:$J823, "UNGRADABLE_QUALITY")</f>
        <v>0</v>
      </c>
      <c r="Q823" s="4" t="n">
        <f aca="false">COUNTIF($B823:$J823, "UNGRADABLE_CONDITION")</f>
        <v>0</v>
      </c>
      <c r="R823" s="4" t="n">
        <f aca="false">SUM(K823:Q823)</f>
        <v>3</v>
      </c>
      <c r="S823" s="5"/>
      <c r="T823" s="5"/>
    </row>
    <row r="824" customFormat="false" ht="13.8" hidden="false" customHeight="false" outlineLevel="0" collapsed="false">
      <c r="A824" s="3" t="s">
        <v>847</v>
      </c>
      <c r="B824" s="3"/>
      <c r="C824" s="3" t="s">
        <v>24</v>
      </c>
      <c r="D824" s="3" t="s">
        <v>19</v>
      </c>
      <c r="E824" s="3"/>
      <c r="F824" s="3"/>
      <c r="G824" s="3"/>
      <c r="H824" s="3" t="s">
        <v>19</v>
      </c>
      <c r="I824" s="3"/>
      <c r="J824" s="3"/>
      <c r="K824" s="4" t="n">
        <f aca="false">COUNTIF($B824:$J824, "NORMAL")</f>
        <v>0</v>
      </c>
      <c r="L824" s="4" t="n">
        <f aca="false">COUNTIF($B824:$J824, "NON_SPECIFIC")</f>
        <v>2</v>
      </c>
      <c r="M824" s="4" t="n">
        <f aca="false">COUNTIF($B824:$J824, "EARLY")</f>
        <v>0</v>
      </c>
      <c r="N824" s="4" t="n">
        <f aca="false">COUNTIF($B824:$J824, "ACTIVE")</f>
        <v>0</v>
      </c>
      <c r="O824" s="4" t="n">
        <f aca="false">COUNTIF($B824:$J824, "LATE")</f>
        <v>0</v>
      </c>
      <c r="P824" s="4" t="n">
        <f aca="false">COUNTIF($B824:$J824, "UNGRADABLE_QUALITY")</f>
        <v>1</v>
      </c>
      <c r="Q824" s="4" t="n">
        <f aca="false">COUNTIF($B824:$J824, "UNGRADABLE_CONDITION")</f>
        <v>0</v>
      </c>
      <c r="R824" s="4" t="n">
        <f aca="false">SUM(K824:Q824)</f>
        <v>3</v>
      </c>
      <c r="S824" s="3"/>
      <c r="T824" s="3"/>
    </row>
    <row r="825" customFormat="false" ht="13.8" hidden="false" customHeight="false" outlineLevel="0" collapsed="false">
      <c r="A825" s="3" t="s">
        <v>848</v>
      </c>
      <c r="B825" s="3" t="s">
        <v>20</v>
      </c>
      <c r="C825" s="3" t="s">
        <v>19</v>
      </c>
      <c r="D825" s="3"/>
      <c r="E825" s="3"/>
      <c r="F825" s="3"/>
      <c r="G825" s="3" t="s">
        <v>20</v>
      </c>
      <c r="H825" s="3"/>
      <c r="I825" s="3"/>
      <c r="J825" s="3"/>
      <c r="K825" s="4" t="n">
        <f aca="false">COUNTIF($B825:$J825, "NORMAL")</f>
        <v>2</v>
      </c>
      <c r="L825" s="4" t="n">
        <f aca="false">COUNTIF($B825:$J825, "NON_SPECIFIC")</f>
        <v>1</v>
      </c>
      <c r="M825" s="4" t="n">
        <f aca="false">COUNTIF($B825:$J825, "EARLY")</f>
        <v>0</v>
      </c>
      <c r="N825" s="4" t="n">
        <f aca="false">COUNTIF($B825:$J825, "ACTIVE")</f>
        <v>0</v>
      </c>
      <c r="O825" s="4" t="n">
        <f aca="false">COUNTIF($B825:$J825, "LATE")</f>
        <v>0</v>
      </c>
      <c r="P825" s="4" t="n">
        <f aca="false">COUNTIF($B825:$J825, "UNGRADABLE_QUALITY")</f>
        <v>0</v>
      </c>
      <c r="Q825" s="4" t="n">
        <f aca="false">COUNTIF($B825:$J825, "UNGRADABLE_CONDITION")</f>
        <v>0</v>
      </c>
      <c r="R825" s="4" t="n">
        <f aca="false">SUM(K825:Q825)</f>
        <v>3</v>
      </c>
      <c r="S825" s="3"/>
      <c r="T825" s="3"/>
    </row>
    <row r="826" customFormat="false" ht="13.8" hidden="false" customHeight="false" outlineLevel="0" collapsed="false">
      <c r="A826" s="3" t="s">
        <v>849</v>
      </c>
      <c r="B826" s="3" t="s">
        <v>19</v>
      </c>
      <c r="C826" s="3" t="s">
        <v>19</v>
      </c>
      <c r="D826" s="3"/>
      <c r="E826" s="3"/>
      <c r="F826" s="3"/>
      <c r="G826" s="3"/>
      <c r="H826" s="3" t="s">
        <v>19</v>
      </c>
      <c r="I826" s="3"/>
      <c r="J826" s="3"/>
      <c r="K826" s="4" t="n">
        <f aca="false">COUNTIF($B826:$J826, "NORMAL")</f>
        <v>0</v>
      </c>
      <c r="L826" s="4" t="n">
        <f aca="false">COUNTIF($B826:$J826, "NON_SPECIFIC")</f>
        <v>3</v>
      </c>
      <c r="M826" s="4" t="n">
        <f aca="false">COUNTIF($B826:$J826, "EARLY")</f>
        <v>0</v>
      </c>
      <c r="N826" s="4" t="n">
        <f aca="false">COUNTIF($B826:$J826, "ACTIVE")</f>
        <v>0</v>
      </c>
      <c r="O826" s="4" t="n">
        <f aca="false">COUNTIF($B826:$J826, "LATE")</f>
        <v>0</v>
      </c>
      <c r="P826" s="4" t="n">
        <f aca="false">COUNTIF($B826:$J826, "UNGRADABLE_QUALITY")</f>
        <v>0</v>
      </c>
      <c r="Q826" s="4" t="n">
        <f aca="false">COUNTIF($B826:$J826, "UNGRADABLE_CONDITION")</f>
        <v>0</v>
      </c>
      <c r="R826" s="4" t="n">
        <f aca="false">SUM(K826:Q826)</f>
        <v>3</v>
      </c>
      <c r="S826" s="3"/>
      <c r="T826" s="3"/>
    </row>
    <row r="827" customFormat="false" ht="13.8" hidden="false" customHeight="false" outlineLevel="0" collapsed="false">
      <c r="A827" s="3" t="s">
        <v>850</v>
      </c>
      <c r="B827" s="3" t="s">
        <v>22</v>
      </c>
      <c r="C827" s="3"/>
      <c r="D827" s="3"/>
      <c r="E827" s="3" t="s">
        <v>22</v>
      </c>
      <c r="F827" s="3"/>
      <c r="G827" s="3"/>
      <c r="H827" s="3"/>
      <c r="I827" s="3"/>
      <c r="J827" s="3" t="s">
        <v>22</v>
      </c>
      <c r="K827" s="4" t="n">
        <f aca="false">COUNTIF($B827:$J827, "NORMAL")</f>
        <v>0</v>
      </c>
      <c r="L827" s="4" t="n">
        <f aca="false">COUNTIF($B827:$J827, "NON_SPECIFIC")</f>
        <v>0</v>
      </c>
      <c r="M827" s="4" t="n">
        <f aca="false">COUNTIF($B827:$J827, "EARLY")</f>
        <v>3</v>
      </c>
      <c r="N827" s="4" t="n">
        <f aca="false">COUNTIF($B827:$J827, "ACTIVE")</f>
        <v>0</v>
      </c>
      <c r="O827" s="4" t="n">
        <f aca="false">COUNTIF($B827:$J827, "LATE")</f>
        <v>0</v>
      </c>
      <c r="P827" s="4" t="n">
        <f aca="false">COUNTIF($B827:$J827, "UNGRADABLE_QUALITY")</f>
        <v>0</v>
      </c>
      <c r="Q827" s="4" t="n">
        <f aca="false">COUNTIF($B827:$J827, "UNGRADABLE_CONDITION")</f>
        <v>0</v>
      </c>
      <c r="R827" s="4" t="n">
        <f aca="false">SUM(K827:Q827)</f>
        <v>3</v>
      </c>
      <c r="S827" s="3"/>
      <c r="T827" s="5"/>
    </row>
    <row r="828" customFormat="false" ht="13.8" hidden="false" customHeight="false" outlineLevel="0" collapsed="false">
      <c r="A828" s="3" t="s">
        <v>851</v>
      </c>
      <c r="B828" s="3"/>
      <c r="C828" s="3" t="s">
        <v>19</v>
      </c>
      <c r="D828" s="3" t="s">
        <v>19</v>
      </c>
      <c r="E828" s="3"/>
      <c r="F828" s="3"/>
      <c r="G828" s="3"/>
      <c r="H828" s="3"/>
      <c r="I828" s="3" t="s">
        <v>19</v>
      </c>
      <c r="J828" s="3"/>
      <c r="K828" s="4" t="n">
        <f aca="false">COUNTIF($B828:$J828, "NORMAL")</f>
        <v>0</v>
      </c>
      <c r="L828" s="4" t="n">
        <f aca="false">COUNTIF($B828:$J828, "NON_SPECIFIC")</f>
        <v>3</v>
      </c>
      <c r="M828" s="4" t="n">
        <f aca="false">COUNTIF($B828:$J828, "EARLY")</f>
        <v>0</v>
      </c>
      <c r="N828" s="4" t="n">
        <f aca="false">COUNTIF($B828:$J828, "ACTIVE")</f>
        <v>0</v>
      </c>
      <c r="O828" s="4" t="n">
        <f aca="false">COUNTIF($B828:$J828, "LATE")</f>
        <v>0</v>
      </c>
      <c r="P828" s="4" t="n">
        <f aca="false">COUNTIF($B828:$J828, "UNGRADABLE_QUALITY")</f>
        <v>0</v>
      </c>
      <c r="Q828" s="4" t="n">
        <f aca="false">COUNTIF($B828:$J828, "UNGRADABLE_CONDITION")</f>
        <v>0</v>
      </c>
      <c r="R828" s="4" t="n">
        <f aca="false">SUM(K828:Q828)</f>
        <v>3</v>
      </c>
      <c r="S828" s="5"/>
      <c r="T828" s="3"/>
    </row>
    <row r="829" customFormat="false" ht="13.8" hidden="false" customHeight="false" outlineLevel="0" collapsed="false">
      <c r="A829" s="3" t="s">
        <v>852</v>
      </c>
      <c r="B829" s="3"/>
      <c r="C829" s="3"/>
      <c r="D829" s="3"/>
      <c r="E829" s="3" t="s">
        <v>20</v>
      </c>
      <c r="F829" s="3"/>
      <c r="G829" s="3" t="s">
        <v>28</v>
      </c>
      <c r="H829" s="3"/>
      <c r="I829" s="3" t="s">
        <v>24</v>
      </c>
      <c r="J829" s="3"/>
      <c r="K829" s="4" t="n">
        <f aca="false">COUNTIF($B829:$J829, "NORMAL")</f>
        <v>1</v>
      </c>
      <c r="L829" s="4" t="n">
        <f aca="false">COUNTIF($B829:$J829, "NON_SPECIFIC")</f>
        <v>0</v>
      </c>
      <c r="M829" s="4" t="n">
        <f aca="false">COUNTIF($B829:$J829, "EARLY")</f>
        <v>0</v>
      </c>
      <c r="N829" s="4" t="n">
        <f aca="false">COUNTIF($B829:$J829, "ACTIVE")</f>
        <v>0</v>
      </c>
      <c r="O829" s="4" t="n">
        <f aca="false">COUNTIF($B829:$J829, "LATE")</f>
        <v>1</v>
      </c>
      <c r="P829" s="4" t="n">
        <f aca="false">COUNTIF($B829:$J829, "UNGRADABLE_QUALITY")</f>
        <v>1</v>
      </c>
      <c r="Q829" s="4" t="n">
        <f aca="false">COUNTIF($B829:$J829, "UNGRADABLE_CONDITION")</f>
        <v>0</v>
      </c>
      <c r="R829" s="4" t="n">
        <f aca="false">SUM(K829:Q829)</f>
        <v>3</v>
      </c>
      <c r="S829" s="5"/>
      <c r="T829" s="3"/>
    </row>
    <row r="830" customFormat="false" ht="13.8" hidden="false" customHeight="false" outlineLevel="0" collapsed="false">
      <c r="A830" s="3" t="s">
        <v>853</v>
      </c>
      <c r="B830" s="3"/>
      <c r="C830" s="3"/>
      <c r="D830" s="3"/>
      <c r="E830" s="3" t="s">
        <v>22</v>
      </c>
      <c r="F830" s="3"/>
      <c r="G830" s="3" t="s">
        <v>22</v>
      </c>
      <c r="H830" s="3" t="s">
        <v>22</v>
      </c>
      <c r="I830" s="3"/>
      <c r="J830" s="3"/>
      <c r="K830" s="4" t="n">
        <f aca="false">COUNTIF($B830:$J830, "NORMAL")</f>
        <v>0</v>
      </c>
      <c r="L830" s="4" t="n">
        <f aca="false">COUNTIF($B830:$J830, "NON_SPECIFIC")</f>
        <v>0</v>
      </c>
      <c r="M830" s="4" t="n">
        <f aca="false">COUNTIF($B830:$J830, "EARLY")</f>
        <v>3</v>
      </c>
      <c r="N830" s="4" t="n">
        <f aca="false">COUNTIF($B830:$J830, "ACTIVE")</f>
        <v>0</v>
      </c>
      <c r="O830" s="4" t="n">
        <f aca="false">COUNTIF($B830:$J830, "LATE")</f>
        <v>0</v>
      </c>
      <c r="P830" s="4" t="n">
        <f aca="false">COUNTIF($B830:$J830, "UNGRADABLE_QUALITY")</f>
        <v>0</v>
      </c>
      <c r="Q830" s="4" t="n">
        <f aca="false">COUNTIF($B830:$J830, "UNGRADABLE_CONDITION")</f>
        <v>0</v>
      </c>
      <c r="R830" s="4" t="n">
        <f aca="false">SUM(K830:Q830)</f>
        <v>3</v>
      </c>
      <c r="S830" s="3"/>
      <c r="T830" s="3"/>
    </row>
    <row r="831" customFormat="false" ht="13.8" hidden="false" customHeight="false" outlineLevel="0" collapsed="false">
      <c r="A831" s="3" t="s">
        <v>854</v>
      </c>
      <c r="B831" s="3"/>
      <c r="C831" s="3" t="s">
        <v>19</v>
      </c>
      <c r="D831" s="3" t="s">
        <v>22</v>
      </c>
      <c r="E831" s="3" t="s">
        <v>20</v>
      </c>
      <c r="F831" s="3" t="s">
        <v>19</v>
      </c>
      <c r="G831" s="3"/>
      <c r="H831" s="3"/>
      <c r="I831" s="3"/>
      <c r="J831" s="3"/>
      <c r="K831" s="4" t="n">
        <f aca="false">COUNTIF($B831:$J831, "NORMAL")</f>
        <v>1</v>
      </c>
      <c r="L831" s="4" t="n">
        <f aca="false">COUNTIF($B831:$J831, "NON_SPECIFIC")</f>
        <v>2</v>
      </c>
      <c r="M831" s="4" t="n">
        <f aca="false">COUNTIF($B831:$J831, "EARLY")</f>
        <v>1</v>
      </c>
      <c r="N831" s="4" t="n">
        <f aca="false">COUNTIF($B831:$J831, "ACTIVE")</f>
        <v>0</v>
      </c>
      <c r="O831" s="4" t="n">
        <f aca="false">COUNTIF($B831:$J831, "LATE")</f>
        <v>0</v>
      </c>
      <c r="P831" s="4" t="n">
        <f aca="false">COUNTIF($B831:$J831, "UNGRADABLE_QUALITY")</f>
        <v>0</v>
      </c>
      <c r="Q831" s="4" t="n">
        <f aca="false">COUNTIF($B831:$J831, "UNGRADABLE_CONDITION")</f>
        <v>0</v>
      </c>
      <c r="R831" s="4" t="n">
        <f aca="false">SUM(K831:Q831)</f>
        <v>4</v>
      </c>
      <c r="S831" s="3"/>
      <c r="T831" s="3"/>
    </row>
    <row r="832" customFormat="false" ht="13.8" hidden="false" customHeight="false" outlineLevel="0" collapsed="false">
      <c r="A832" s="3" t="s">
        <v>855</v>
      </c>
      <c r="B832" s="3"/>
      <c r="C832" s="3"/>
      <c r="D832" s="3" t="s">
        <v>34</v>
      </c>
      <c r="E832" s="3" t="s">
        <v>34</v>
      </c>
      <c r="F832" s="3"/>
      <c r="G832" s="3" t="s">
        <v>34</v>
      </c>
      <c r="H832" s="3"/>
      <c r="I832" s="3"/>
      <c r="J832" s="3"/>
      <c r="K832" s="4" t="n">
        <f aca="false">COUNTIF($B832:$J832, "NORMAL")</f>
        <v>0</v>
      </c>
      <c r="L832" s="4" t="n">
        <f aca="false">COUNTIF($B832:$J832, "NON_SPECIFIC")</f>
        <v>0</v>
      </c>
      <c r="M832" s="4" t="n">
        <f aca="false">COUNTIF($B832:$J832, "EARLY")</f>
        <v>0</v>
      </c>
      <c r="N832" s="4" t="n">
        <f aca="false">COUNTIF($B832:$J832, "ACTIVE")</f>
        <v>3</v>
      </c>
      <c r="O832" s="4" t="n">
        <f aca="false">COUNTIF($B832:$J832, "LATE")</f>
        <v>0</v>
      </c>
      <c r="P832" s="4" t="n">
        <f aca="false">COUNTIF($B832:$J832, "UNGRADABLE_QUALITY")</f>
        <v>0</v>
      </c>
      <c r="Q832" s="4" t="n">
        <f aca="false">COUNTIF($B832:$J832, "UNGRADABLE_CONDITION")</f>
        <v>0</v>
      </c>
      <c r="R832" s="4" t="n">
        <f aca="false">SUM(K832:Q832)</f>
        <v>3</v>
      </c>
      <c r="S832" s="3"/>
      <c r="T832" s="3"/>
    </row>
    <row r="833" customFormat="false" ht="13.8" hidden="false" customHeight="false" outlineLevel="0" collapsed="false">
      <c r="A833" s="3" t="s">
        <v>856</v>
      </c>
      <c r="B833" s="3" t="s">
        <v>20</v>
      </c>
      <c r="C833" s="3" t="s">
        <v>19</v>
      </c>
      <c r="D833" s="3"/>
      <c r="E833" s="3"/>
      <c r="F833" s="3"/>
      <c r="G833" s="3"/>
      <c r="H833" s="3"/>
      <c r="I833" s="3" t="s">
        <v>19</v>
      </c>
      <c r="J833" s="3"/>
      <c r="K833" s="4" t="n">
        <f aca="false">COUNTIF($B833:$J833, "NORMAL")</f>
        <v>1</v>
      </c>
      <c r="L833" s="4" t="n">
        <f aca="false">COUNTIF($B833:$J833, "NON_SPECIFIC")</f>
        <v>2</v>
      </c>
      <c r="M833" s="4" t="n">
        <f aca="false">COUNTIF($B833:$J833, "EARLY")</f>
        <v>0</v>
      </c>
      <c r="N833" s="4" t="n">
        <f aca="false">COUNTIF($B833:$J833, "ACTIVE")</f>
        <v>0</v>
      </c>
      <c r="O833" s="4" t="n">
        <f aca="false">COUNTIF($B833:$J833, "LATE")</f>
        <v>0</v>
      </c>
      <c r="P833" s="4" t="n">
        <f aca="false">COUNTIF($B833:$J833, "UNGRADABLE_QUALITY")</f>
        <v>0</v>
      </c>
      <c r="Q833" s="4" t="n">
        <f aca="false">COUNTIF($B833:$J833, "UNGRADABLE_CONDITION")</f>
        <v>0</v>
      </c>
      <c r="R833" s="4" t="n">
        <f aca="false">SUM(K833:Q833)</f>
        <v>3</v>
      </c>
      <c r="S833" s="5"/>
      <c r="T833" s="3"/>
    </row>
    <row r="834" customFormat="false" ht="13.8" hidden="false" customHeight="false" outlineLevel="0" collapsed="false">
      <c r="A834" s="3" t="s">
        <v>857</v>
      </c>
      <c r="B834" s="3"/>
      <c r="C834" s="3"/>
      <c r="D834" s="3"/>
      <c r="E834" s="3" t="s">
        <v>20</v>
      </c>
      <c r="F834" s="3"/>
      <c r="G834" s="3"/>
      <c r="H834" s="3" t="s">
        <v>20</v>
      </c>
      <c r="I834" s="3" t="s">
        <v>19</v>
      </c>
      <c r="J834" s="3"/>
      <c r="K834" s="4" t="n">
        <f aca="false">COUNTIF($B834:$J834, "NORMAL")</f>
        <v>2</v>
      </c>
      <c r="L834" s="4" t="n">
        <f aca="false">COUNTIF($B834:$J834, "NON_SPECIFIC")</f>
        <v>1</v>
      </c>
      <c r="M834" s="4" t="n">
        <f aca="false">COUNTIF($B834:$J834, "EARLY")</f>
        <v>0</v>
      </c>
      <c r="N834" s="4" t="n">
        <f aca="false">COUNTIF($B834:$J834, "ACTIVE")</f>
        <v>0</v>
      </c>
      <c r="O834" s="4" t="n">
        <f aca="false">COUNTIF($B834:$J834, "LATE")</f>
        <v>0</v>
      </c>
      <c r="P834" s="4" t="n">
        <f aca="false">COUNTIF($B834:$J834, "UNGRADABLE_QUALITY")</f>
        <v>0</v>
      </c>
      <c r="Q834" s="4" t="n">
        <f aca="false">COUNTIF($B834:$J834, "UNGRADABLE_CONDITION")</f>
        <v>0</v>
      </c>
      <c r="R834" s="4" t="n">
        <f aca="false">SUM(K834:Q834)</f>
        <v>3</v>
      </c>
      <c r="S834" s="5"/>
      <c r="T834" s="3"/>
    </row>
    <row r="835" customFormat="false" ht="13.8" hidden="false" customHeight="false" outlineLevel="0" collapsed="false">
      <c r="A835" s="3" t="s">
        <v>858</v>
      </c>
      <c r="B835" s="3" t="s">
        <v>19</v>
      </c>
      <c r="C835" s="3" t="s">
        <v>20</v>
      </c>
      <c r="D835" s="3"/>
      <c r="E835" s="3" t="s">
        <v>20</v>
      </c>
      <c r="F835" s="3"/>
      <c r="G835" s="3"/>
      <c r="H835" s="3"/>
      <c r="I835" s="3"/>
      <c r="J835" s="3"/>
      <c r="K835" s="4" t="n">
        <f aca="false">COUNTIF($B835:$J835, "NORMAL")</f>
        <v>2</v>
      </c>
      <c r="L835" s="4" t="n">
        <f aca="false">COUNTIF($B835:$J835, "NON_SPECIFIC")</f>
        <v>1</v>
      </c>
      <c r="M835" s="4" t="n">
        <f aca="false">COUNTIF($B835:$J835, "EARLY")</f>
        <v>0</v>
      </c>
      <c r="N835" s="4" t="n">
        <f aca="false">COUNTIF($B835:$J835, "ACTIVE")</f>
        <v>0</v>
      </c>
      <c r="O835" s="4" t="n">
        <f aca="false">COUNTIF($B835:$J835, "LATE")</f>
        <v>0</v>
      </c>
      <c r="P835" s="4" t="n">
        <f aca="false">COUNTIF($B835:$J835, "UNGRADABLE_QUALITY")</f>
        <v>0</v>
      </c>
      <c r="Q835" s="4" t="n">
        <f aca="false">COUNTIF($B835:$J835, "UNGRADABLE_CONDITION")</f>
        <v>0</v>
      </c>
      <c r="R835" s="4" t="n">
        <f aca="false">SUM(K835:Q835)</f>
        <v>3</v>
      </c>
      <c r="S835" s="3"/>
      <c r="T835" s="3"/>
    </row>
    <row r="836" customFormat="false" ht="13.8" hidden="false" customHeight="false" outlineLevel="0" collapsed="false">
      <c r="A836" s="3" t="s">
        <v>859</v>
      </c>
      <c r="B836" s="3"/>
      <c r="C836" s="3"/>
      <c r="D836" s="3"/>
      <c r="E836" s="3"/>
      <c r="F836" s="3" t="s">
        <v>20</v>
      </c>
      <c r="G836" s="3"/>
      <c r="H836" s="3"/>
      <c r="I836" s="3" t="s">
        <v>19</v>
      </c>
      <c r="J836" s="3" t="s">
        <v>20</v>
      </c>
      <c r="K836" s="4" t="n">
        <f aca="false">COUNTIF($B836:$J836, "NORMAL")</f>
        <v>2</v>
      </c>
      <c r="L836" s="4" t="n">
        <f aca="false">COUNTIF($B836:$J836, "NON_SPECIFIC")</f>
        <v>1</v>
      </c>
      <c r="M836" s="4" t="n">
        <f aca="false">COUNTIF($B836:$J836, "EARLY")</f>
        <v>0</v>
      </c>
      <c r="N836" s="4" t="n">
        <f aca="false">COUNTIF($B836:$J836, "ACTIVE")</f>
        <v>0</v>
      </c>
      <c r="O836" s="4" t="n">
        <f aca="false">COUNTIF($B836:$J836, "LATE")</f>
        <v>0</v>
      </c>
      <c r="P836" s="4" t="n">
        <f aca="false">COUNTIF($B836:$J836, "UNGRADABLE_QUALITY")</f>
        <v>0</v>
      </c>
      <c r="Q836" s="4" t="n">
        <f aca="false">COUNTIF($B836:$J836, "UNGRADABLE_CONDITION")</f>
        <v>0</v>
      </c>
      <c r="R836" s="4" t="n">
        <f aca="false">SUM(K836:Q836)</f>
        <v>3</v>
      </c>
      <c r="S836" s="5"/>
      <c r="T836" s="5"/>
    </row>
    <row r="837" customFormat="false" ht="13.8" hidden="false" customHeight="false" outlineLevel="0" collapsed="false">
      <c r="A837" s="3" t="s">
        <v>860</v>
      </c>
      <c r="B837" s="3"/>
      <c r="C837" s="3" t="s">
        <v>20</v>
      </c>
      <c r="D837" s="3"/>
      <c r="E837" s="3"/>
      <c r="F837" s="3"/>
      <c r="G837" s="3" t="s">
        <v>20</v>
      </c>
      <c r="H837" s="3"/>
      <c r="I837" s="3"/>
      <c r="J837" s="3" t="s">
        <v>20</v>
      </c>
      <c r="K837" s="4" t="n">
        <f aca="false">COUNTIF($B837:$J837, "NORMAL")</f>
        <v>3</v>
      </c>
      <c r="L837" s="4" t="n">
        <f aca="false">COUNTIF($B837:$J837, "NON_SPECIFIC")</f>
        <v>0</v>
      </c>
      <c r="M837" s="4" t="n">
        <f aca="false">COUNTIF($B837:$J837, "EARLY")</f>
        <v>0</v>
      </c>
      <c r="N837" s="4" t="n">
        <f aca="false">COUNTIF($B837:$J837, "ACTIVE")</f>
        <v>0</v>
      </c>
      <c r="O837" s="4" t="n">
        <f aca="false">COUNTIF($B837:$J837, "LATE")</f>
        <v>0</v>
      </c>
      <c r="P837" s="4" t="n">
        <f aca="false">COUNTIF($B837:$J837, "UNGRADABLE_QUALITY")</f>
        <v>0</v>
      </c>
      <c r="Q837" s="4" t="n">
        <f aca="false">COUNTIF($B837:$J837, "UNGRADABLE_CONDITION")</f>
        <v>0</v>
      </c>
      <c r="R837" s="4" t="n">
        <f aca="false">SUM(K837:Q837)</f>
        <v>3</v>
      </c>
      <c r="S837" s="3"/>
      <c r="T837" s="5"/>
    </row>
    <row r="838" customFormat="false" ht="13.8" hidden="false" customHeight="false" outlineLevel="0" collapsed="false">
      <c r="A838" s="3" t="s">
        <v>861</v>
      </c>
      <c r="B838" s="3"/>
      <c r="C838" s="3"/>
      <c r="D838" s="3"/>
      <c r="E838" s="3"/>
      <c r="F838" s="3" t="s">
        <v>68</v>
      </c>
      <c r="G838" s="3" t="s">
        <v>22</v>
      </c>
      <c r="H838" s="3"/>
      <c r="I838" s="3" t="s">
        <v>19</v>
      </c>
      <c r="J838" s="3"/>
      <c r="K838" s="4" t="n">
        <f aca="false">COUNTIF($B838:$J838, "NORMAL")</f>
        <v>0</v>
      </c>
      <c r="L838" s="4" t="n">
        <f aca="false">COUNTIF($B838:$J838, "NON_SPECIFIC")</f>
        <v>1</v>
      </c>
      <c r="M838" s="4" t="n">
        <f aca="false">COUNTIF($B838:$J838, "EARLY")</f>
        <v>1</v>
      </c>
      <c r="N838" s="4" t="n">
        <f aca="false">COUNTIF($B838:$J838, "ACTIVE")</f>
        <v>0</v>
      </c>
      <c r="O838" s="4" t="n">
        <f aca="false">COUNTIF($B838:$J838, "LATE")</f>
        <v>0</v>
      </c>
      <c r="P838" s="4" t="n">
        <f aca="false">COUNTIF($B838:$J838, "UNGRADABLE_QUALITY")</f>
        <v>0</v>
      </c>
      <c r="Q838" s="4" t="n">
        <f aca="false">COUNTIF($B838:$J838, "UNGRADABLE_CONDITION")</f>
        <v>1</v>
      </c>
      <c r="R838" s="4" t="n">
        <f aca="false">SUM(K838:Q838)</f>
        <v>3</v>
      </c>
      <c r="S838" s="5"/>
      <c r="T838" s="3"/>
    </row>
    <row r="839" customFormat="false" ht="13.8" hidden="false" customHeight="false" outlineLevel="0" collapsed="false">
      <c r="A839" s="3" t="s">
        <v>862</v>
      </c>
      <c r="B839" s="3"/>
      <c r="C839" s="3" t="s">
        <v>19</v>
      </c>
      <c r="D839" s="3" t="s">
        <v>19</v>
      </c>
      <c r="E839" s="3"/>
      <c r="F839" s="3"/>
      <c r="G839" s="3"/>
      <c r="H839" s="3"/>
      <c r="I839" s="3"/>
      <c r="J839" s="3" t="s">
        <v>20</v>
      </c>
      <c r="K839" s="4" t="n">
        <f aca="false">COUNTIF($B839:$J839, "NORMAL")</f>
        <v>1</v>
      </c>
      <c r="L839" s="4" t="n">
        <f aca="false">COUNTIF($B839:$J839, "NON_SPECIFIC")</f>
        <v>2</v>
      </c>
      <c r="M839" s="4" t="n">
        <f aca="false">COUNTIF($B839:$J839, "EARLY")</f>
        <v>0</v>
      </c>
      <c r="N839" s="4" t="n">
        <f aca="false">COUNTIF($B839:$J839, "ACTIVE")</f>
        <v>0</v>
      </c>
      <c r="O839" s="4" t="n">
        <f aca="false">COUNTIF($B839:$J839, "LATE")</f>
        <v>0</v>
      </c>
      <c r="P839" s="4" t="n">
        <f aca="false">COUNTIF($B839:$J839, "UNGRADABLE_QUALITY")</f>
        <v>0</v>
      </c>
      <c r="Q839" s="4" t="n">
        <f aca="false">COUNTIF($B839:$J839, "UNGRADABLE_CONDITION")</f>
        <v>0</v>
      </c>
      <c r="R839" s="4" t="n">
        <f aca="false">SUM(K839:Q839)</f>
        <v>3</v>
      </c>
      <c r="S839" s="3"/>
      <c r="T839" s="5"/>
    </row>
    <row r="840" customFormat="false" ht="13.8" hidden="false" customHeight="false" outlineLevel="0" collapsed="false">
      <c r="A840" s="3" t="s">
        <v>863</v>
      </c>
      <c r="B840" s="3"/>
      <c r="C840" s="3"/>
      <c r="D840" s="3"/>
      <c r="E840" s="3" t="s">
        <v>20</v>
      </c>
      <c r="F840" s="3"/>
      <c r="G840" s="3" t="s">
        <v>20</v>
      </c>
      <c r="H840" s="3" t="s">
        <v>20</v>
      </c>
      <c r="I840" s="3"/>
      <c r="J840" s="3" t="s">
        <v>22</v>
      </c>
      <c r="K840" s="4" t="n">
        <f aca="false">COUNTIF($B840:$J840, "NORMAL")</f>
        <v>3</v>
      </c>
      <c r="L840" s="4" t="n">
        <f aca="false">COUNTIF($B840:$J840, "NON_SPECIFIC")</f>
        <v>0</v>
      </c>
      <c r="M840" s="4" t="n">
        <f aca="false">COUNTIF($B840:$J840, "EARLY")</f>
        <v>1</v>
      </c>
      <c r="N840" s="4" t="n">
        <f aca="false">COUNTIF($B840:$J840, "ACTIVE")</f>
        <v>0</v>
      </c>
      <c r="O840" s="4" t="n">
        <f aca="false">COUNTIF($B840:$J840, "LATE")</f>
        <v>0</v>
      </c>
      <c r="P840" s="4" t="n">
        <f aca="false">COUNTIF($B840:$J840, "UNGRADABLE_QUALITY")</f>
        <v>0</v>
      </c>
      <c r="Q840" s="4" t="n">
        <f aca="false">COUNTIF($B840:$J840, "UNGRADABLE_CONDITION")</f>
        <v>0</v>
      </c>
      <c r="R840" s="4" t="n">
        <f aca="false">SUM(K840:Q840)</f>
        <v>4</v>
      </c>
      <c r="S840" s="3"/>
      <c r="T840" s="5"/>
    </row>
    <row r="841" customFormat="false" ht="13.8" hidden="false" customHeight="false" outlineLevel="0" collapsed="false">
      <c r="A841" s="3" t="s">
        <v>864</v>
      </c>
      <c r="B841" s="3" t="s">
        <v>19</v>
      </c>
      <c r="C841" s="3"/>
      <c r="D841" s="3" t="s">
        <v>19</v>
      </c>
      <c r="E841" s="3"/>
      <c r="F841" s="3"/>
      <c r="G841" s="3"/>
      <c r="H841" s="3"/>
      <c r="I841" s="3" t="s">
        <v>19</v>
      </c>
      <c r="J841" s="3"/>
      <c r="K841" s="4" t="n">
        <f aca="false">COUNTIF($B841:$J841, "NORMAL")</f>
        <v>0</v>
      </c>
      <c r="L841" s="4" t="n">
        <f aca="false">COUNTIF($B841:$J841, "NON_SPECIFIC")</f>
        <v>3</v>
      </c>
      <c r="M841" s="4" t="n">
        <f aca="false">COUNTIF($B841:$J841, "EARLY")</f>
        <v>0</v>
      </c>
      <c r="N841" s="4" t="n">
        <f aca="false">COUNTIF($B841:$J841, "ACTIVE")</f>
        <v>0</v>
      </c>
      <c r="O841" s="4" t="n">
        <f aca="false">COUNTIF($B841:$J841, "LATE")</f>
        <v>0</v>
      </c>
      <c r="P841" s="4" t="n">
        <f aca="false">COUNTIF($B841:$J841, "UNGRADABLE_QUALITY")</f>
        <v>0</v>
      </c>
      <c r="Q841" s="4" t="n">
        <f aca="false">COUNTIF($B841:$J841, "UNGRADABLE_CONDITION")</f>
        <v>0</v>
      </c>
      <c r="R841" s="4" t="n">
        <f aca="false">SUM(K841:Q841)</f>
        <v>3</v>
      </c>
      <c r="S841" s="5"/>
      <c r="T841" s="3"/>
    </row>
    <row r="842" customFormat="false" ht="13.8" hidden="false" customHeight="false" outlineLevel="0" collapsed="false">
      <c r="A842" s="3" t="s">
        <v>865</v>
      </c>
      <c r="B842" s="3"/>
      <c r="C842" s="3" t="s">
        <v>19</v>
      </c>
      <c r="D842" s="3"/>
      <c r="E842" s="3"/>
      <c r="F842" s="3" t="s">
        <v>19</v>
      </c>
      <c r="G842" s="3"/>
      <c r="H842" s="3"/>
      <c r="I842" s="3" t="s">
        <v>20</v>
      </c>
      <c r="J842" s="3"/>
      <c r="K842" s="4" t="n">
        <f aca="false">COUNTIF($B842:$J842, "NORMAL")</f>
        <v>1</v>
      </c>
      <c r="L842" s="4" t="n">
        <f aca="false">COUNTIF($B842:$J842, "NON_SPECIFIC")</f>
        <v>2</v>
      </c>
      <c r="M842" s="4" t="n">
        <f aca="false">COUNTIF($B842:$J842, "EARLY")</f>
        <v>0</v>
      </c>
      <c r="N842" s="4" t="n">
        <f aca="false">COUNTIF($B842:$J842, "ACTIVE")</f>
        <v>0</v>
      </c>
      <c r="O842" s="4" t="n">
        <f aca="false">COUNTIF($B842:$J842, "LATE")</f>
        <v>0</v>
      </c>
      <c r="P842" s="4" t="n">
        <f aca="false">COUNTIF($B842:$J842, "UNGRADABLE_QUALITY")</f>
        <v>0</v>
      </c>
      <c r="Q842" s="4" t="n">
        <f aca="false">COUNTIF($B842:$J842, "UNGRADABLE_CONDITION")</f>
        <v>0</v>
      </c>
      <c r="R842" s="4" t="n">
        <f aca="false">SUM(K842:Q842)</f>
        <v>3</v>
      </c>
      <c r="S842" s="5"/>
      <c r="T842" s="3"/>
    </row>
    <row r="843" customFormat="false" ht="13.8" hidden="false" customHeight="false" outlineLevel="0" collapsed="false">
      <c r="A843" s="3" t="s">
        <v>866</v>
      </c>
      <c r="B843" s="3"/>
      <c r="C843" s="3" t="s">
        <v>19</v>
      </c>
      <c r="D843" s="3"/>
      <c r="E843" s="3"/>
      <c r="F843" s="3"/>
      <c r="G843" s="3"/>
      <c r="H843" s="3" t="s">
        <v>20</v>
      </c>
      <c r="I843" s="3"/>
      <c r="J843" s="3" t="s">
        <v>34</v>
      </c>
      <c r="K843" s="4" t="n">
        <f aca="false">COUNTIF($B843:$J843, "NORMAL")</f>
        <v>1</v>
      </c>
      <c r="L843" s="4" t="n">
        <f aca="false">COUNTIF($B843:$J843, "NON_SPECIFIC")</f>
        <v>1</v>
      </c>
      <c r="M843" s="4" t="n">
        <f aca="false">COUNTIF($B843:$J843, "EARLY")</f>
        <v>0</v>
      </c>
      <c r="N843" s="4" t="n">
        <f aca="false">COUNTIF($B843:$J843, "ACTIVE")</f>
        <v>1</v>
      </c>
      <c r="O843" s="4" t="n">
        <f aca="false">COUNTIF($B843:$J843, "LATE")</f>
        <v>0</v>
      </c>
      <c r="P843" s="4" t="n">
        <f aca="false">COUNTIF($B843:$J843, "UNGRADABLE_QUALITY")</f>
        <v>0</v>
      </c>
      <c r="Q843" s="4" t="n">
        <f aca="false">COUNTIF($B843:$J843, "UNGRADABLE_CONDITION")</f>
        <v>0</v>
      </c>
      <c r="R843" s="4" t="n">
        <f aca="false">SUM(K843:Q843)</f>
        <v>3</v>
      </c>
      <c r="S843" s="3"/>
      <c r="T843" s="5"/>
    </row>
    <row r="844" customFormat="false" ht="13.8" hidden="false" customHeight="false" outlineLevel="0" collapsed="false">
      <c r="A844" s="3" t="s">
        <v>867</v>
      </c>
      <c r="B844" s="3"/>
      <c r="C844" s="3" t="s">
        <v>22</v>
      </c>
      <c r="D844" s="3" t="s">
        <v>22</v>
      </c>
      <c r="E844" s="3" t="s">
        <v>22</v>
      </c>
      <c r="F844" s="3"/>
      <c r="G844" s="3"/>
      <c r="H844" s="3"/>
      <c r="I844" s="3"/>
      <c r="J844" s="3" t="s">
        <v>22</v>
      </c>
      <c r="K844" s="4" t="n">
        <f aca="false">COUNTIF($B844:$J844, "NORMAL")</f>
        <v>0</v>
      </c>
      <c r="L844" s="4" t="n">
        <f aca="false">COUNTIF($B844:$J844, "NON_SPECIFIC")</f>
        <v>0</v>
      </c>
      <c r="M844" s="4" t="n">
        <f aca="false">COUNTIF($B844:$J844, "EARLY")</f>
        <v>4</v>
      </c>
      <c r="N844" s="4" t="n">
        <f aca="false">COUNTIF($B844:$J844, "ACTIVE")</f>
        <v>0</v>
      </c>
      <c r="O844" s="4" t="n">
        <f aca="false">COUNTIF($B844:$J844, "LATE")</f>
        <v>0</v>
      </c>
      <c r="P844" s="4" t="n">
        <f aca="false">COUNTIF($B844:$J844, "UNGRADABLE_QUALITY")</f>
        <v>0</v>
      </c>
      <c r="Q844" s="4" t="n">
        <f aca="false">COUNTIF($B844:$J844, "UNGRADABLE_CONDITION")</f>
        <v>0</v>
      </c>
      <c r="R844" s="4" t="n">
        <f aca="false">SUM(K844:Q844)</f>
        <v>4</v>
      </c>
      <c r="S844" s="3"/>
      <c r="T844" s="5"/>
    </row>
    <row r="845" customFormat="false" ht="13.8" hidden="false" customHeight="false" outlineLevel="0" collapsed="false">
      <c r="A845" s="3" t="s">
        <v>868</v>
      </c>
      <c r="B845" s="3"/>
      <c r="C845" s="3" t="s">
        <v>34</v>
      </c>
      <c r="D845" s="3" t="s">
        <v>28</v>
      </c>
      <c r="E845" s="3"/>
      <c r="F845" s="3"/>
      <c r="G845" s="3"/>
      <c r="H845" s="3" t="s">
        <v>34</v>
      </c>
      <c r="I845" s="3"/>
      <c r="J845" s="3"/>
      <c r="K845" s="4" t="n">
        <f aca="false">COUNTIF($B845:$J845, "NORMAL")</f>
        <v>0</v>
      </c>
      <c r="L845" s="4" t="n">
        <f aca="false">COUNTIF($B845:$J845, "NON_SPECIFIC")</f>
        <v>0</v>
      </c>
      <c r="M845" s="4" t="n">
        <f aca="false">COUNTIF($B845:$J845, "EARLY")</f>
        <v>0</v>
      </c>
      <c r="N845" s="4" t="n">
        <f aca="false">COUNTIF($B845:$J845, "ACTIVE")</f>
        <v>2</v>
      </c>
      <c r="O845" s="4" t="n">
        <f aca="false">COUNTIF($B845:$J845, "LATE")</f>
        <v>1</v>
      </c>
      <c r="P845" s="4" t="n">
        <f aca="false">COUNTIF($B845:$J845, "UNGRADABLE_QUALITY")</f>
        <v>0</v>
      </c>
      <c r="Q845" s="4" t="n">
        <f aca="false">COUNTIF($B845:$J845, "UNGRADABLE_CONDITION")</f>
        <v>0</v>
      </c>
      <c r="R845" s="4" t="n">
        <f aca="false">SUM(K845:Q845)</f>
        <v>3</v>
      </c>
      <c r="S845" s="3"/>
      <c r="T845" s="3"/>
    </row>
    <row r="846" customFormat="false" ht="13.8" hidden="false" customHeight="false" outlineLevel="0" collapsed="false">
      <c r="A846" s="3" t="s">
        <v>869</v>
      </c>
      <c r="B846" s="3" t="s">
        <v>19</v>
      </c>
      <c r="C846" s="3" t="s">
        <v>19</v>
      </c>
      <c r="D846" s="3"/>
      <c r="E846" s="3"/>
      <c r="F846" s="3"/>
      <c r="G846" s="3"/>
      <c r="H846" s="3"/>
      <c r="I846" s="3"/>
      <c r="J846" s="3" t="s">
        <v>28</v>
      </c>
      <c r="K846" s="4" t="n">
        <f aca="false">COUNTIF($B846:$J846, "NORMAL")</f>
        <v>0</v>
      </c>
      <c r="L846" s="4" t="n">
        <f aca="false">COUNTIF($B846:$J846, "NON_SPECIFIC")</f>
        <v>2</v>
      </c>
      <c r="M846" s="4" t="n">
        <f aca="false">COUNTIF($B846:$J846, "EARLY")</f>
        <v>0</v>
      </c>
      <c r="N846" s="4" t="n">
        <f aca="false">COUNTIF($B846:$J846, "ACTIVE")</f>
        <v>0</v>
      </c>
      <c r="O846" s="4" t="n">
        <f aca="false">COUNTIF($B846:$J846, "LATE")</f>
        <v>1</v>
      </c>
      <c r="P846" s="4" t="n">
        <f aca="false">COUNTIF($B846:$J846, "UNGRADABLE_QUALITY")</f>
        <v>0</v>
      </c>
      <c r="Q846" s="4" t="n">
        <f aca="false">COUNTIF($B846:$J846, "UNGRADABLE_CONDITION")</f>
        <v>0</v>
      </c>
      <c r="R846" s="4" t="n">
        <f aca="false">SUM(K846:Q846)</f>
        <v>3</v>
      </c>
      <c r="S846" s="3"/>
      <c r="T846" s="5"/>
    </row>
    <row r="847" customFormat="false" ht="13.8" hidden="false" customHeight="false" outlineLevel="0" collapsed="false">
      <c r="A847" s="3" t="s">
        <v>870</v>
      </c>
      <c r="B847" s="3"/>
      <c r="C847" s="3"/>
      <c r="D847" s="3" t="s">
        <v>22</v>
      </c>
      <c r="E847" s="3" t="s">
        <v>22</v>
      </c>
      <c r="F847" s="3" t="s">
        <v>22</v>
      </c>
      <c r="G847" s="3"/>
      <c r="H847" s="3"/>
      <c r="I847" s="3"/>
      <c r="J847" s="3"/>
      <c r="K847" s="4" t="n">
        <f aca="false">COUNTIF($B847:$J847, "NORMAL")</f>
        <v>0</v>
      </c>
      <c r="L847" s="4" t="n">
        <f aca="false">COUNTIF($B847:$J847, "NON_SPECIFIC")</f>
        <v>0</v>
      </c>
      <c r="M847" s="4" t="n">
        <f aca="false">COUNTIF($B847:$J847, "EARLY")</f>
        <v>3</v>
      </c>
      <c r="N847" s="4" t="n">
        <f aca="false">COUNTIF($B847:$J847, "ACTIVE")</f>
        <v>0</v>
      </c>
      <c r="O847" s="4" t="n">
        <f aca="false">COUNTIF($B847:$J847, "LATE")</f>
        <v>0</v>
      </c>
      <c r="P847" s="4" t="n">
        <f aca="false">COUNTIF($B847:$J847, "UNGRADABLE_QUALITY")</f>
        <v>0</v>
      </c>
      <c r="Q847" s="4" t="n">
        <f aca="false">COUNTIF($B847:$J847, "UNGRADABLE_CONDITION")</f>
        <v>0</v>
      </c>
      <c r="R847" s="4" t="n">
        <f aca="false">SUM(K847:Q847)</f>
        <v>3</v>
      </c>
      <c r="S847" s="3"/>
      <c r="T847" s="3"/>
    </row>
    <row r="848" customFormat="false" ht="13.8" hidden="false" customHeight="false" outlineLevel="0" collapsed="false">
      <c r="A848" s="3" t="s">
        <v>871</v>
      </c>
      <c r="B848" s="3" t="s">
        <v>34</v>
      </c>
      <c r="C848" s="3" t="s">
        <v>34</v>
      </c>
      <c r="D848" s="3"/>
      <c r="E848" s="3"/>
      <c r="F848" s="3"/>
      <c r="G848" s="3" t="s">
        <v>34</v>
      </c>
      <c r="H848" s="3"/>
      <c r="I848" s="3"/>
      <c r="J848" s="3"/>
      <c r="K848" s="4" t="n">
        <f aca="false">COUNTIF($B848:$J848, "NORMAL")</f>
        <v>0</v>
      </c>
      <c r="L848" s="4" t="n">
        <f aca="false">COUNTIF($B848:$J848, "NON_SPECIFIC")</f>
        <v>0</v>
      </c>
      <c r="M848" s="4" t="n">
        <f aca="false">COUNTIF($B848:$J848, "EARLY")</f>
        <v>0</v>
      </c>
      <c r="N848" s="4" t="n">
        <f aca="false">COUNTIF($B848:$J848, "ACTIVE")</f>
        <v>3</v>
      </c>
      <c r="O848" s="4" t="n">
        <f aca="false">COUNTIF($B848:$J848, "LATE")</f>
        <v>0</v>
      </c>
      <c r="P848" s="4" t="n">
        <f aca="false">COUNTIF($B848:$J848, "UNGRADABLE_QUALITY")</f>
        <v>0</v>
      </c>
      <c r="Q848" s="4" t="n">
        <f aca="false">COUNTIF($B848:$J848, "UNGRADABLE_CONDITION")</f>
        <v>0</v>
      </c>
      <c r="R848" s="4" t="n">
        <f aca="false">SUM(K848:Q848)</f>
        <v>3</v>
      </c>
      <c r="S848" s="3"/>
      <c r="T848" s="3"/>
    </row>
    <row r="849" customFormat="false" ht="13.8" hidden="false" customHeight="false" outlineLevel="0" collapsed="false">
      <c r="A849" s="3" t="s">
        <v>872</v>
      </c>
      <c r="B849" s="3" t="s">
        <v>19</v>
      </c>
      <c r="C849" s="3"/>
      <c r="D849" s="3" t="s">
        <v>19</v>
      </c>
      <c r="E849" s="3"/>
      <c r="F849" s="3" t="s">
        <v>20</v>
      </c>
      <c r="G849" s="3"/>
      <c r="H849" s="3"/>
      <c r="I849" s="3"/>
      <c r="J849" s="3"/>
      <c r="K849" s="4" t="n">
        <f aca="false">COUNTIF($B849:$J849, "NORMAL")</f>
        <v>1</v>
      </c>
      <c r="L849" s="4" t="n">
        <f aca="false">COUNTIF($B849:$J849, "NON_SPECIFIC")</f>
        <v>2</v>
      </c>
      <c r="M849" s="4" t="n">
        <f aca="false">COUNTIF($B849:$J849, "EARLY")</f>
        <v>0</v>
      </c>
      <c r="N849" s="4" t="n">
        <f aca="false">COUNTIF($B849:$J849, "ACTIVE")</f>
        <v>0</v>
      </c>
      <c r="O849" s="4" t="n">
        <f aca="false">COUNTIF($B849:$J849, "LATE")</f>
        <v>0</v>
      </c>
      <c r="P849" s="4" t="n">
        <f aca="false">COUNTIF($B849:$J849, "UNGRADABLE_QUALITY")</f>
        <v>0</v>
      </c>
      <c r="Q849" s="4" t="n">
        <f aca="false">COUNTIF($B849:$J849, "UNGRADABLE_CONDITION")</f>
        <v>0</v>
      </c>
      <c r="R849" s="4" t="n">
        <f aca="false">SUM(K849:Q849)</f>
        <v>3</v>
      </c>
      <c r="S849" s="3"/>
      <c r="T849" s="3"/>
    </row>
    <row r="850" customFormat="false" ht="13.8" hidden="false" customHeight="false" outlineLevel="0" collapsed="false">
      <c r="A850" s="3" t="s">
        <v>873</v>
      </c>
      <c r="B850" s="3"/>
      <c r="C850" s="3" t="s">
        <v>20</v>
      </c>
      <c r="D850" s="3" t="s">
        <v>20</v>
      </c>
      <c r="E850" s="3"/>
      <c r="F850" s="3"/>
      <c r="G850" s="3"/>
      <c r="H850" s="3"/>
      <c r="I850" s="3" t="s">
        <v>20</v>
      </c>
      <c r="J850" s="3"/>
      <c r="K850" s="4" t="n">
        <f aca="false">COUNTIF($B850:$J850, "NORMAL")</f>
        <v>3</v>
      </c>
      <c r="L850" s="4" t="n">
        <f aca="false">COUNTIF($B850:$J850, "NON_SPECIFIC")</f>
        <v>0</v>
      </c>
      <c r="M850" s="4" t="n">
        <f aca="false">COUNTIF($B850:$J850, "EARLY")</f>
        <v>0</v>
      </c>
      <c r="N850" s="4" t="n">
        <f aca="false">COUNTIF($B850:$J850, "ACTIVE")</f>
        <v>0</v>
      </c>
      <c r="O850" s="4" t="n">
        <f aca="false">COUNTIF($B850:$J850, "LATE")</f>
        <v>0</v>
      </c>
      <c r="P850" s="4" t="n">
        <f aca="false">COUNTIF($B850:$J850, "UNGRADABLE_QUALITY")</f>
        <v>0</v>
      </c>
      <c r="Q850" s="4" t="n">
        <f aca="false">COUNTIF($B850:$J850, "UNGRADABLE_CONDITION")</f>
        <v>0</v>
      </c>
      <c r="R850" s="4" t="n">
        <f aca="false">SUM(K850:Q850)</f>
        <v>3</v>
      </c>
      <c r="S850" s="5"/>
      <c r="T850" s="3"/>
    </row>
    <row r="851" customFormat="false" ht="13.8" hidden="false" customHeight="false" outlineLevel="0" collapsed="false">
      <c r="A851" s="3" t="s">
        <v>874</v>
      </c>
      <c r="B851" s="3"/>
      <c r="C851" s="3"/>
      <c r="D851" s="3" t="s">
        <v>19</v>
      </c>
      <c r="E851" s="3"/>
      <c r="F851" s="3" t="s">
        <v>20</v>
      </c>
      <c r="G851" s="3"/>
      <c r="H851" s="3"/>
      <c r="I851" s="3"/>
      <c r="J851" s="3" t="s">
        <v>20</v>
      </c>
      <c r="K851" s="4" t="n">
        <f aca="false">COUNTIF($B851:$J851, "NORMAL")</f>
        <v>2</v>
      </c>
      <c r="L851" s="4" t="n">
        <f aca="false">COUNTIF($B851:$J851, "NON_SPECIFIC")</f>
        <v>1</v>
      </c>
      <c r="M851" s="4" t="n">
        <f aca="false">COUNTIF($B851:$J851, "EARLY")</f>
        <v>0</v>
      </c>
      <c r="N851" s="4" t="n">
        <f aca="false">COUNTIF($B851:$J851, "ACTIVE")</f>
        <v>0</v>
      </c>
      <c r="O851" s="4" t="n">
        <f aca="false">COUNTIF($B851:$J851, "LATE")</f>
        <v>0</v>
      </c>
      <c r="P851" s="4" t="n">
        <f aca="false">COUNTIF($B851:$J851, "UNGRADABLE_QUALITY")</f>
        <v>0</v>
      </c>
      <c r="Q851" s="4" t="n">
        <f aca="false">COUNTIF($B851:$J851, "UNGRADABLE_CONDITION")</f>
        <v>0</v>
      </c>
      <c r="R851" s="4" t="n">
        <f aca="false">SUM(K851:Q851)</f>
        <v>3</v>
      </c>
      <c r="S851" s="3"/>
      <c r="T851" s="5"/>
    </row>
    <row r="852" customFormat="false" ht="13.8" hidden="false" customHeight="false" outlineLevel="0" collapsed="false">
      <c r="A852" s="3" t="s">
        <v>875</v>
      </c>
      <c r="B852" s="3"/>
      <c r="C852" s="3"/>
      <c r="D852" s="3"/>
      <c r="E852" s="3" t="s">
        <v>22</v>
      </c>
      <c r="F852" s="3" t="s">
        <v>22</v>
      </c>
      <c r="G852" s="3"/>
      <c r="H852" s="3"/>
      <c r="I852" s="3" t="s">
        <v>34</v>
      </c>
      <c r="J852" s="3"/>
      <c r="K852" s="4" t="n">
        <f aca="false">COUNTIF($B852:$J852, "NORMAL")</f>
        <v>0</v>
      </c>
      <c r="L852" s="4" t="n">
        <f aca="false">COUNTIF($B852:$J852, "NON_SPECIFIC")</f>
        <v>0</v>
      </c>
      <c r="M852" s="4" t="n">
        <f aca="false">COUNTIF($B852:$J852, "EARLY")</f>
        <v>2</v>
      </c>
      <c r="N852" s="4" t="n">
        <f aca="false">COUNTIF($B852:$J852, "ACTIVE")</f>
        <v>1</v>
      </c>
      <c r="O852" s="4" t="n">
        <f aca="false">COUNTIF($B852:$J852, "LATE")</f>
        <v>0</v>
      </c>
      <c r="P852" s="4" t="n">
        <f aca="false">COUNTIF($B852:$J852, "UNGRADABLE_QUALITY")</f>
        <v>0</v>
      </c>
      <c r="Q852" s="4" t="n">
        <f aca="false">COUNTIF($B852:$J852, "UNGRADABLE_CONDITION")</f>
        <v>0</v>
      </c>
      <c r="R852" s="4" t="n">
        <f aca="false">SUM(K852:Q852)</f>
        <v>3</v>
      </c>
      <c r="S852" s="5"/>
      <c r="T852" s="3"/>
    </row>
    <row r="853" customFormat="false" ht="13.8" hidden="false" customHeight="false" outlineLevel="0" collapsed="false">
      <c r="A853" s="3" t="s">
        <v>876</v>
      </c>
      <c r="B853" s="3" t="s">
        <v>20</v>
      </c>
      <c r="C853" s="3"/>
      <c r="D853" s="3"/>
      <c r="E853" s="3"/>
      <c r="F853" s="3"/>
      <c r="G853" s="3"/>
      <c r="H853" s="3"/>
      <c r="I853" s="3" t="s">
        <v>20</v>
      </c>
      <c r="J853" s="3" t="s">
        <v>20</v>
      </c>
      <c r="K853" s="4" t="n">
        <f aca="false">COUNTIF($B853:$J853, "NORMAL")</f>
        <v>3</v>
      </c>
      <c r="L853" s="4" t="n">
        <f aca="false">COUNTIF($B853:$J853, "NON_SPECIFIC")</f>
        <v>0</v>
      </c>
      <c r="M853" s="4" t="n">
        <f aca="false">COUNTIF($B853:$J853, "EARLY")</f>
        <v>0</v>
      </c>
      <c r="N853" s="4" t="n">
        <f aca="false">COUNTIF($B853:$J853, "ACTIVE")</f>
        <v>0</v>
      </c>
      <c r="O853" s="4" t="n">
        <f aca="false">COUNTIF($B853:$J853, "LATE")</f>
        <v>0</v>
      </c>
      <c r="P853" s="4" t="n">
        <f aca="false">COUNTIF($B853:$J853, "UNGRADABLE_QUALITY")</f>
        <v>0</v>
      </c>
      <c r="Q853" s="4" t="n">
        <f aca="false">COUNTIF($B853:$J853, "UNGRADABLE_CONDITION")</f>
        <v>0</v>
      </c>
      <c r="R853" s="4" t="n">
        <f aca="false">SUM(K853:Q853)</f>
        <v>3</v>
      </c>
      <c r="S853" s="5"/>
      <c r="T853" s="5"/>
    </row>
    <row r="854" customFormat="false" ht="13.8" hidden="false" customHeight="false" outlineLevel="0" collapsed="false">
      <c r="A854" s="3" t="s">
        <v>877</v>
      </c>
      <c r="B854" s="3"/>
      <c r="C854" s="3" t="s">
        <v>19</v>
      </c>
      <c r="D854" s="3"/>
      <c r="E854" s="3"/>
      <c r="F854" s="3"/>
      <c r="G854" s="3" t="s">
        <v>20</v>
      </c>
      <c r="H854" s="3"/>
      <c r="I854" s="3"/>
      <c r="J854" s="3" t="s">
        <v>24</v>
      </c>
      <c r="K854" s="4" t="n">
        <f aca="false">COUNTIF($B854:$J854, "NORMAL")</f>
        <v>1</v>
      </c>
      <c r="L854" s="4" t="n">
        <f aca="false">COUNTIF($B854:$J854, "NON_SPECIFIC")</f>
        <v>1</v>
      </c>
      <c r="M854" s="4" t="n">
        <f aca="false">COUNTIF($B854:$J854, "EARLY")</f>
        <v>0</v>
      </c>
      <c r="N854" s="4" t="n">
        <f aca="false">COUNTIF($B854:$J854, "ACTIVE")</f>
        <v>0</v>
      </c>
      <c r="O854" s="4" t="n">
        <f aca="false">COUNTIF($B854:$J854, "LATE")</f>
        <v>0</v>
      </c>
      <c r="P854" s="4" t="n">
        <f aca="false">COUNTIF($B854:$J854, "UNGRADABLE_QUALITY")</f>
        <v>1</v>
      </c>
      <c r="Q854" s="4" t="n">
        <f aca="false">COUNTIF($B854:$J854, "UNGRADABLE_CONDITION")</f>
        <v>0</v>
      </c>
      <c r="R854" s="4" t="n">
        <f aca="false">SUM(K854:Q854)</f>
        <v>3</v>
      </c>
      <c r="S854" s="3"/>
      <c r="T854" s="5"/>
    </row>
    <row r="855" customFormat="false" ht="13.8" hidden="false" customHeight="false" outlineLevel="0" collapsed="false">
      <c r="A855" s="3" t="s">
        <v>878</v>
      </c>
      <c r="B855" s="3" t="s">
        <v>20</v>
      </c>
      <c r="C855" s="3" t="s">
        <v>19</v>
      </c>
      <c r="D855" s="3" t="s">
        <v>19</v>
      </c>
      <c r="E855" s="3"/>
      <c r="F855" s="3"/>
      <c r="G855" s="3"/>
      <c r="H855" s="3"/>
      <c r="I855" s="3"/>
      <c r="J855" s="3"/>
      <c r="K855" s="4" t="n">
        <f aca="false">COUNTIF($B855:$J855, "NORMAL")</f>
        <v>1</v>
      </c>
      <c r="L855" s="4" t="n">
        <f aca="false">COUNTIF($B855:$J855, "NON_SPECIFIC")</f>
        <v>2</v>
      </c>
      <c r="M855" s="4" t="n">
        <f aca="false">COUNTIF($B855:$J855, "EARLY")</f>
        <v>0</v>
      </c>
      <c r="N855" s="4" t="n">
        <f aca="false">COUNTIF($B855:$J855, "ACTIVE")</f>
        <v>0</v>
      </c>
      <c r="O855" s="4" t="n">
        <f aca="false">COUNTIF($B855:$J855, "LATE")</f>
        <v>0</v>
      </c>
      <c r="P855" s="4" t="n">
        <f aca="false">COUNTIF($B855:$J855, "UNGRADABLE_QUALITY")</f>
        <v>0</v>
      </c>
      <c r="Q855" s="4" t="n">
        <f aca="false">COUNTIF($B855:$J855, "UNGRADABLE_CONDITION")</f>
        <v>0</v>
      </c>
      <c r="R855" s="4" t="n">
        <f aca="false">SUM(K855:Q855)</f>
        <v>3</v>
      </c>
      <c r="S855" s="3"/>
      <c r="T855" s="3"/>
    </row>
    <row r="856" customFormat="false" ht="13.8" hidden="false" customHeight="false" outlineLevel="0" collapsed="false">
      <c r="A856" s="3" t="s">
        <v>879</v>
      </c>
      <c r="B856" s="3" t="s">
        <v>22</v>
      </c>
      <c r="C856" s="3"/>
      <c r="D856" s="3"/>
      <c r="E856" s="3" t="s">
        <v>22</v>
      </c>
      <c r="F856" s="3" t="s">
        <v>22</v>
      </c>
      <c r="G856" s="3"/>
      <c r="H856" s="3" t="s">
        <v>22</v>
      </c>
      <c r="I856" s="3"/>
      <c r="J856" s="3"/>
      <c r="K856" s="4" t="n">
        <f aca="false">COUNTIF($B856:$J856, "NORMAL")</f>
        <v>0</v>
      </c>
      <c r="L856" s="4" t="n">
        <f aca="false">COUNTIF($B856:$J856, "NON_SPECIFIC")</f>
        <v>0</v>
      </c>
      <c r="M856" s="4" t="n">
        <f aca="false">COUNTIF($B856:$J856, "EARLY")</f>
        <v>4</v>
      </c>
      <c r="N856" s="4" t="n">
        <f aca="false">COUNTIF($B856:$J856, "ACTIVE")</f>
        <v>0</v>
      </c>
      <c r="O856" s="4" t="n">
        <f aca="false">COUNTIF($B856:$J856, "LATE")</f>
        <v>0</v>
      </c>
      <c r="P856" s="4" t="n">
        <f aca="false">COUNTIF($B856:$J856, "UNGRADABLE_QUALITY")</f>
        <v>0</v>
      </c>
      <c r="Q856" s="4" t="n">
        <f aca="false">COUNTIF($B856:$J856, "UNGRADABLE_CONDITION")</f>
        <v>0</v>
      </c>
      <c r="R856" s="4" t="n">
        <f aca="false">SUM(K856:Q856)</f>
        <v>4</v>
      </c>
      <c r="S856" s="3"/>
      <c r="T856" s="3"/>
    </row>
    <row r="857" customFormat="false" ht="13.8" hidden="false" customHeight="false" outlineLevel="0" collapsed="false">
      <c r="A857" s="3" t="s">
        <v>880</v>
      </c>
      <c r="B857" s="3" t="s">
        <v>19</v>
      </c>
      <c r="C857" s="3" t="s">
        <v>19</v>
      </c>
      <c r="D857" s="3" t="s">
        <v>19</v>
      </c>
      <c r="E857" s="3"/>
      <c r="F857" s="3"/>
      <c r="G857" s="3"/>
      <c r="H857" s="3"/>
      <c r="I857" s="3"/>
      <c r="J857" s="3"/>
      <c r="K857" s="4" t="n">
        <f aca="false">COUNTIF($B857:$J857, "NORMAL")</f>
        <v>0</v>
      </c>
      <c r="L857" s="4" t="n">
        <f aca="false">COUNTIF($B857:$J857, "NON_SPECIFIC")</f>
        <v>3</v>
      </c>
      <c r="M857" s="4" t="n">
        <f aca="false">COUNTIF($B857:$J857, "EARLY")</f>
        <v>0</v>
      </c>
      <c r="N857" s="4" t="n">
        <f aca="false">COUNTIF($B857:$J857, "ACTIVE")</f>
        <v>0</v>
      </c>
      <c r="O857" s="4" t="n">
        <f aca="false">COUNTIF($B857:$J857, "LATE")</f>
        <v>0</v>
      </c>
      <c r="P857" s="4" t="n">
        <f aca="false">COUNTIF($B857:$J857, "UNGRADABLE_QUALITY")</f>
        <v>0</v>
      </c>
      <c r="Q857" s="4" t="n">
        <f aca="false">COUNTIF($B857:$J857, "UNGRADABLE_CONDITION")</f>
        <v>0</v>
      </c>
      <c r="R857" s="4" t="n">
        <f aca="false">SUM(K857:Q857)</f>
        <v>3</v>
      </c>
      <c r="S857" s="3"/>
      <c r="T857" s="3"/>
    </row>
    <row r="858" customFormat="false" ht="13.8" hidden="false" customHeight="false" outlineLevel="0" collapsed="false">
      <c r="A858" s="3" t="s">
        <v>881</v>
      </c>
      <c r="B858" s="3"/>
      <c r="C858" s="3" t="s">
        <v>28</v>
      </c>
      <c r="D858" s="3"/>
      <c r="E858" s="3" t="s">
        <v>28</v>
      </c>
      <c r="F858" s="3"/>
      <c r="G858" s="3"/>
      <c r="H858" s="3"/>
      <c r="I858" s="3" t="s">
        <v>28</v>
      </c>
      <c r="J858" s="3"/>
      <c r="K858" s="4" t="n">
        <f aca="false">COUNTIF($B858:$J858, "NORMAL")</f>
        <v>0</v>
      </c>
      <c r="L858" s="4" t="n">
        <f aca="false">COUNTIF($B858:$J858, "NON_SPECIFIC")</f>
        <v>0</v>
      </c>
      <c r="M858" s="4" t="n">
        <f aca="false">COUNTIF($B858:$J858, "EARLY")</f>
        <v>0</v>
      </c>
      <c r="N858" s="4" t="n">
        <f aca="false">COUNTIF($B858:$J858, "ACTIVE")</f>
        <v>0</v>
      </c>
      <c r="O858" s="4" t="n">
        <f aca="false">COUNTIF($B858:$J858, "LATE")</f>
        <v>3</v>
      </c>
      <c r="P858" s="4" t="n">
        <f aca="false">COUNTIF($B858:$J858, "UNGRADABLE_QUALITY")</f>
        <v>0</v>
      </c>
      <c r="Q858" s="4" t="n">
        <f aca="false">COUNTIF($B858:$J858, "UNGRADABLE_CONDITION")</f>
        <v>0</v>
      </c>
      <c r="R858" s="4" t="n">
        <f aca="false">SUM(K858:Q858)</f>
        <v>3</v>
      </c>
      <c r="S858" s="5"/>
      <c r="T858" s="3"/>
    </row>
    <row r="859" customFormat="false" ht="13.8" hidden="false" customHeight="false" outlineLevel="0" collapsed="false">
      <c r="A859" s="3" t="s">
        <v>882</v>
      </c>
      <c r="B859" s="3"/>
      <c r="C859" s="3"/>
      <c r="D859" s="3" t="s">
        <v>19</v>
      </c>
      <c r="E859" s="3" t="s">
        <v>22</v>
      </c>
      <c r="F859" s="3"/>
      <c r="G859" s="3"/>
      <c r="H859" s="3" t="s">
        <v>19</v>
      </c>
      <c r="I859" s="3"/>
      <c r="J859" s="3"/>
      <c r="K859" s="4" t="n">
        <f aca="false">COUNTIF($B859:$J859, "NORMAL")</f>
        <v>0</v>
      </c>
      <c r="L859" s="4" t="n">
        <f aca="false">COUNTIF($B859:$J859, "NON_SPECIFIC")</f>
        <v>2</v>
      </c>
      <c r="M859" s="4" t="n">
        <f aca="false">COUNTIF($B859:$J859, "EARLY")</f>
        <v>1</v>
      </c>
      <c r="N859" s="4" t="n">
        <f aca="false">COUNTIF($B859:$J859, "ACTIVE")</f>
        <v>0</v>
      </c>
      <c r="O859" s="4" t="n">
        <f aca="false">COUNTIF($B859:$J859, "LATE")</f>
        <v>0</v>
      </c>
      <c r="P859" s="4" t="n">
        <f aca="false">COUNTIF($B859:$J859, "UNGRADABLE_QUALITY")</f>
        <v>0</v>
      </c>
      <c r="Q859" s="4" t="n">
        <f aca="false">COUNTIF($B859:$J859, "UNGRADABLE_CONDITION")</f>
        <v>0</v>
      </c>
      <c r="R859" s="4" t="n">
        <f aca="false">SUM(K859:Q859)</f>
        <v>3</v>
      </c>
      <c r="S859" s="3"/>
      <c r="T859" s="3"/>
    </row>
    <row r="860" customFormat="false" ht="13.8" hidden="false" customHeight="false" outlineLevel="0" collapsed="false">
      <c r="A860" s="3" t="s">
        <v>883</v>
      </c>
      <c r="B860" s="3"/>
      <c r="C860" s="3"/>
      <c r="D860" s="3"/>
      <c r="E860" s="3"/>
      <c r="F860" s="3"/>
      <c r="G860" s="3" t="s">
        <v>19</v>
      </c>
      <c r="H860" s="3" t="s">
        <v>19</v>
      </c>
      <c r="I860" s="3"/>
      <c r="J860" s="3" t="s">
        <v>19</v>
      </c>
      <c r="K860" s="4" t="n">
        <f aca="false">COUNTIF($B860:$J860, "NORMAL")</f>
        <v>0</v>
      </c>
      <c r="L860" s="4" t="n">
        <f aca="false">COUNTIF($B860:$J860, "NON_SPECIFIC")</f>
        <v>3</v>
      </c>
      <c r="M860" s="4" t="n">
        <f aca="false">COUNTIF($B860:$J860, "EARLY")</f>
        <v>0</v>
      </c>
      <c r="N860" s="4" t="n">
        <f aca="false">COUNTIF($B860:$J860, "ACTIVE")</f>
        <v>0</v>
      </c>
      <c r="O860" s="4" t="n">
        <f aca="false">COUNTIF($B860:$J860, "LATE")</f>
        <v>0</v>
      </c>
      <c r="P860" s="4" t="n">
        <f aca="false">COUNTIF($B860:$J860, "UNGRADABLE_QUALITY")</f>
        <v>0</v>
      </c>
      <c r="Q860" s="4" t="n">
        <f aca="false">COUNTIF($B860:$J860, "UNGRADABLE_CONDITION")</f>
        <v>0</v>
      </c>
      <c r="R860" s="4" t="n">
        <f aca="false">SUM(K860:Q860)</f>
        <v>3</v>
      </c>
      <c r="S860" s="3"/>
      <c r="T860" s="5"/>
    </row>
    <row r="861" customFormat="false" ht="13.8" hidden="false" customHeight="false" outlineLevel="0" collapsed="false">
      <c r="A861" s="3" t="s">
        <v>884</v>
      </c>
      <c r="B861" s="3"/>
      <c r="C861" s="3" t="s">
        <v>19</v>
      </c>
      <c r="D861" s="3"/>
      <c r="E861" s="3"/>
      <c r="F861" s="3" t="s">
        <v>19</v>
      </c>
      <c r="G861" s="3"/>
      <c r="H861" s="3" t="s">
        <v>20</v>
      </c>
      <c r="I861" s="3"/>
      <c r="J861" s="3"/>
      <c r="K861" s="4" t="n">
        <f aca="false">COUNTIF($B861:$J861, "NORMAL")</f>
        <v>1</v>
      </c>
      <c r="L861" s="4" t="n">
        <f aca="false">COUNTIF($B861:$J861, "NON_SPECIFIC")</f>
        <v>2</v>
      </c>
      <c r="M861" s="4" t="n">
        <f aca="false">COUNTIF($B861:$J861, "EARLY")</f>
        <v>0</v>
      </c>
      <c r="N861" s="4" t="n">
        <f aca="false">COUNTIF($B861:$J861, "ACTIVE")</f>
        <v>0</v>
      </c>
      <c r="O861" s="4" t="n">
        <f aca="false">COUNTIF($B861:$J861, "LATE")</f>
        <v>0</v>
      </c>
      <c r="P861" s="4" t="n">
        <f aca="false">COUNTIF($B861:$J861, "UNGRADABLE_QUALITY")</f>
        <v>0</v>
      </c>
      <c r="Q861" s="4" t="n">
        <f aca="false">COUNTIF($B861:$J861, "UNGRADABLE_CONDITION")</f>
        <v>0</v>
      </c>
      <c r="R861" s="4" t="n">
        <f aca="false">SUM(K861:Q861)</f>
        <v>3</v>
      </c>
      <c r="S861" s="3"/>
      <c r="T861" s="3"/>
    </row>
    <row r="862" customFormat="false" ht="13.8" hidden="false" customHeight="false" outlineLevel="0" collapsed="false">
      <c r="A862" s="3" t="s">
        <v>885</v>
      </c>
      <c r="B862" s="3"/>
      <c r="C862" s="3" t="s">
        <v>22</v>
      </c>
      <c r="D862" s="3"/>
      <c r="E862" s="3"/>
      <c r="F862" s="3"/>
      <c r="G862" s="3" t="s">
        <v>68</v>
      </c>
      <c r="H862" s="3" t="s">
        <v>19</v>
      </c>
      <c r="I862" s="3"/>
      <c r="J862" s="3"/>
      <c r="K862" s="4" t="n">
        <f aca="false">COUNTIF($B862:$J862, "NORMAL")</f>
        <v>0</v>
      </c>
      <c r="L862" s="4" t="n">
        <f aca="false">COUNTIF($B862:$J862, "NON_SPECIFIC")</f>
        <v>1</v>
      </c>
      <c r="M862" s="4" t="n">
        <f aca="false">COUNTIF($B862:$J862, "EARLY")</f>
        <v>1</v>
      </c>
      <c r="N862" s="4" t="n">
        <f aca="false">COUNTIF($B862:$J862, "ACTIVE")</f>
        <v>0</v>
      </c>
      <c r="O862" s="4" t="n">
        <f aca="false">COUNTIF($B862:$J862, "LATE")</f>
        <v>0</v>
      </c>
      <c r="P862" s="4" t="n">
        <f aca="false">COUNTIF($B862:$J862, "UNGRADABLE_QUALITY")</f>
        <v>0</v>
      </c>
      <c r="Q862" s="4" t="n">
        <f aca="false">COUNTIF($B862:$J862, "UNGRADABLE_CONDITION")</f>
        <v>1</v>
      </c>
      <c r="R862" s="4" t="n">
        <f aca="false">SUM(K862:Q862)</f>
        <v>3</v>
      </c>
      <c r="S862" s="3"/>
      <c r="T862" s="3"/>
    </row>
    <row r="863" customFormat="false" ht="13.8" hidden="false" customHeight="false" outlineLevel="0" collapsed="false">
      <c r="A863" s="3" t="s">
        <v>886</v>
      </c>
      <c r="B863" s="3" t="s">
        <v>22</v>
      </c>
      <c r="C863" s="3"/>
      <c r="D863" s="3"/>
      <c r="E863" s="3"/>
      <c r="F863" s="3" t="s">
        <v>19</v>
      </c>
      <c r="G863" s="3"/>
      <c r="H863" s="3" t="s">
        <v>19</v>
      </c>
      <c r="I863" s="3"/>
      <c r="J863" s="3"/>
      <c r="K863" s="4" t="n">
        <f aca="false">COUNTIF($B863:$J863, "NORMAL")</f>
        <v>0</v>
      </c>
      <c r="L863" s="4" t="n">
        <f aca="false">COUNTIF($B863:$J863, "NON_SPECIFIC")</f>
        <v>2</v>
      </c>
      <c r="M863" s="4" t="n">
        <f aca="false">COUNTIF($B863:$J863, "EARLY")</f>
        <v>1</v>
      </c>
      <c r="N863" s="4" t="n">
        <f aca="false">COUNTIF($B863:$J863, "ACTIVE")</f>
        <v>0</v>
      </c>
      <c r="O863" s="4" t="n">
        <f aca="false">COUNTIF($B863:$J863, "LATE")</f>
        <v>0</v>
      </c>
      <c r="P863" s="4" t="n">
        <f aca="false">COUNTIF($B863:$J863, "UNGRADABLE_QUALITY")</f>
        <v>0</v>
      </c>
      <c r="Q863" s="4" t="n">
        <f aca="false">COUNTIF($B863:$J863, "UNGRADABLE_CONDITION")</f>
        <v>0</v>
      </c>
      <c r="R863" s="4" t="n">
        <f aca="false">SUM(K863:Q863)</f>
        <v>3</v>
      </c>
      <c r="S863" s="3"/>
      <c r="T863" s="3"/>
    </row>
    <row r="864" customFormat="false" ht="13.8" hidden="false" customHeight="false" outlineLevel="0" collapsed="false">
      <c r="A864" s="3" t="s">
        <v>887</v>
      </c>
      <c r="B864" s="3"/>
      <c r="C864" s="3"/>
      <c r="D864" s="3"/>
      <c r="E864" s="3" t="s">
        <v>22</v>
      </c>
      <c r="F864" s="3" t="s">
        <v>22</v>
      </c>
      <c r="G864" s="3"/>
      <c r="H864" s="3" t="s">
        <v>19</v>
      </c>
      <c r="I864" s="3"/>
      <c r="J864" s="3"/>
      <c r="K864" s="4" t="n">
        <f aca="false">COUNTIF($B864:$J864, "NORMAL")</f>
        <v>0</v>
      </c>
      <c r="L864" s="4" t="n">
        <f aca="false">COUNTIF($B864:$J864, "NON_SPECIFIC")</f>
        <v>1</v>
      </c>
      <c r="M864" s="4" t="n">
        <f aca="false">COUNTIF($B864:$J864, "EARLY")</f>
        <v>2</v>
      </c>
      <c r="N864" s="4" t="n">
        <f aca="false">COUNTIF($B864:$J864, "ACTIVE")</f>
        <v>0</v>
      </c>
      <c r="O864" s="4" t="n">
        <f aca="false">COUNTIF($B864:$J864, "LATE")</f>
        <v>0</v>
      </c>
      <c r="P864" s="4" t="n">
        <f aca="false">COUNTIF($B864:$J864, "UNGRADABLE_QUALITY")</f>
        <v>0</v>
      </c>
      <c r="Q864" s="4" t="n">
        <f aca="false">COUNTIF($B864:$J864, "UNGRADABLE_CONDITION")</f>
        <v>0</v>
      </c>
      <c r="R864" s="4" t="n">
        <f aca="false">SUM(K864:Q864)</f>
        <v>3</v>
      </c>
      <c r="S864" s="3"/>
      <c r="T864" s="3"/>
    </row>
    <row r="865" customFormat="false" ht="13.8" hidden="false" customHeight="false" outlineLevel="0" collapsed="false">
      <c r="A865" s="3" t="s">
        <v>888</v>
      </c>
      <c r="B865" s="3" t="s">
        <v>20</v>
      </c>
      <c r="C865" s="3"/>
      <c r="D865" s="3"/>
      <c r="E865" s="3"/>
      <c r="F865" s="3" t="s">
        <v>19</v>
      </c>
      <c r="G865" s="3"/>
      <c r="H865" s="3"/>
      <c r="I865" s="3" t="s">
        <v>19</v>
      </c>
      <c r="J865" s="3"/>
      <c r="K865" s="4" t="n">
        <f aca="false">COUNTIF($B865:$J865, "NORMAL")</f>
        <v>1</v>
      </c>
      <c r="L865" s="4" t="n">
        <f aca="false">COUNTIF($B865:$J865, "NON_SPECIFIC")</f>
        <v>2</v>
      </c>
      <c r="M865" s="4" t="n">
        <f aca="false">COUNTIF($B865:$J865, "EARLY")</f>
        <v>0</v>
      </c>
      <c r="N865" s="4" t="n">
        <f aca="false">COUNTIF($B865:$J865, "ACTIVE")</f>
        <v>0</v>
      </c>
      <c r="O865" s="4" t="n">
        <f aca="false">COUNTIF($B865:$J865, "LATE")</f>
        <v>0</v>
      </c>
      <c r="P865" s="4" t="n">
        <f aca="false">COUNTIF($B865:$J865, "UNGRADABLE_QUALITY")</f>
        <v>0</v>
      </c>
      <c r="Q865" s="4" t="n">
        <f aca="false">COUNTIF($B865:$J865, "UNGRADABLE_CONDITION")</f>
        <v>0</v>
      </c>
      <c r="R865" s="4" t="n">
        <f aca="false">SUM(K865:Q865)</f>
        <v>3</v>
      </c>
      <c r="S865" s="5"/>
      <c r="T865" s="3"/>
    </row>
    <row r="866" customFormat="false" ht="13.8" hidden="false" customHeight="false" outlineLevel="0" collapsed="false">
      <c r="A866" s="3" t="s">
        <v>889</v>
      </c>
      <c r="B866" s="3" t="s">
        <v>34</v>
      </c>
      <c r="C866" s="3" t="s">
        <v>34</v>
      </c>
      <c r="D866" s="3"/>
      <c r="E866" s="3"/>
      <c r="F866" s="3" t="s">
        <v>34</v>
      </c>
      <c r="G866" s="3"/>
      <c r="H866" s="3"/>
      <c r="I866" s="3"/>
      <c r="J866" s="3"/>
      <c r="K866" s="4" t="n">
        <f aca="false">COUNTIF($B866:$J866, "NORMAL")</f>
        <v>0</v>
      </c>
      <c r="L866" s="4" t="n">
        <f aca="false">COUNTIF($B866:$J866, "NON_SPECIFIC")</f>
        <v>0</v>
      </c>
      <c r="M866" s="4" t="n">
        <f aca="false">COUNTIF($B866:$J866, "EARLY")</f>
        <v>0</v>
      </c>
      <c r="N866" s="4" t="n">
        <f aca="false">COUNTIF($B866:$J866, "ACTIVE")</f>
        <v>3</v>
      </c>
      <c r="O866" s="4" t="n">
        <f aca="false">COUNTIF($B866:$J866, "LATE")</f>
        <v>0</v>
      </c>
      <c r="P866" s="4" t="n">
        <f aca="false">COUNTIF($B866:$J866, "UNGRADABLE_QUALITY")</f>
        <v>0</v>
      </c>
      <c r="Q866" s="4" t="n">
        <f aca="false">COUNTIF($B866:$J866, "UNGRADABLE_CONDITION")</f>
        <v>0</v>
      </c>
      <c r="R866" s="4" t="n">
        <f aca="false">SUM(K866:Q866)</f>
        <v>3</v>
      </c>
      <c r="S866" s="3"/>
      <c r="T866" s="3"/>
    </row>
    <row r="867" customFormat="false" ht="13.8" hidden="false" customHeight="false" outlineLevel="0" collapsed="false">
      <c r="A867" s="3" t="s">
        <v>890</v>
      </c>
      <c r="B867" s="3"/>
      <c r="C867" s="3" t="s">
        <v>24</v>
      </c>
      <c r="D867" s="3"/>
      <c r="E867" s="3"/>
      <c r="F867" s="3"/>
      <c r="G867" s="3" t="s">
        <v>20</v>
      </c>
      <c r="H867" s="3" t="s">
        <v>20</v>
      </c>
      <c r="I867" s="3"/>
      <c r="J867" s="3"/>
      <c r="K867" s="4" t="n">
        <f aca="false">COUNTIF($B867:$J867, "NORMAL")</f>
        <v>2</v>
      </c>
      <c r="L867" s="4" t="n">
        <f aca="false">COUNTIF($B867:$J867, "NON_SPECIFIC")</f>
        <v>0</v>
      </c>
      <c r="M867" s="4" t="n">
        <f aca="false">COUNTIF($B867:$J867, "EARLY")</f>
        <v>0</v>
      </c>
      <c r="N867" s="4" t="n">
        <f aca="false">COUNTIF($B867:$J867, "ACTIVE")</f>
        <v>0</v>
      </c>
      <c r="O867" s="4" t="n">
        <f aca="false">COUNTIF($B867:$J867, "LATE")</f>
        <v>0</v>
      </c>
      <c r="P867" s="4" t="n">
        <f aca="false">COUNTIF($B867:$J867, "UNGRADABLE_QUALITY")</f>
        <v>1</v>
      </c>
      <c r="Q867" s="4" t="n">
        <f aca="false">COUNTIF($B867:$J867, "UNGRADABLE_CONDITION")</f>
        <v>0</v>
      </c>
      <c r="R867" s="4" t="n">
        <f aca="false">SUM(K867:Q867)</f>
        <v>3</v>
      </c>
      <c r="S867" s="3"/>
      <c r="T867" s="3"/>
    </row>
    <row r="868" customFormat="false" ht="13.8" hidden="false" customHeight="false" outlineLevel="0" collapsed="false">
      <c r="A868" s="3" t="s">
        <v>891</v>
      </c>
      <c r="B868" s="3" t="s">
        <v>34</v>
      </c>
      <c r="C868" s="3"/>
      <c r="D868" s="3" t="s">
        <v>68</v>
      </c>
      <c r="E868" s="3" t="s">
        <v>34</v>
      </c>
      <c r="F868" s="3"/>
      <c r="G868" s="3"/>
      <c r="H868" s="3"/>
      <c r="I868" s="3"/>
      <c r="J868" s="3"/>
      <c r="K868" s="4" t="n">
        <f aca="false">COUNTIF($B868:$J868, "NORMAL")</f>
        <v>0</v>
      </c>
      <c r="L868" s="4" t="n">
        <f aca="false">COUNTIF($B868:$J868, "NON_SPECIFIC")</f>
        <v>0</v>
      </c>
      <c r="M868" s="4" t="n">
        <f aca="false">COUNTIF($B868:$J868, "EARLY")</f>
        <v>0</v>
      </c>
      <c r="N868" s="4" t="n">
        <f aca="false">COUNTIF($B868:$J868, "ACTIVE")</f>
        <v>2</v>
      </c>
      <c r="O868" s="4" t="n">
        <f aca="false">COUNTIF($B868:$J868, "LATE")</f>
        <v>0</v>
      </c>
      <c r="P868" s="4" t="n">
        <f aca="false">COUNTIF($B868:$J868, "UNGRADABLE_QUALITY")</f>
        <v>0</v>
      </c>
      <c r="Q868" s="4" t="n">
        <f aca="false">COUNTIF($B868:$J868, "UNGRADABLE_CONDITION")</f>
        <v>1</v>
      </c>
      <c r="R868" s="4" t="n">
        <f aca="false">SUM(K868:Q868)</f>
        <v>3</v>
      </c>
      <c r="S868" s="3"/>
      <c r="T868" s="3"/>
    </row>
    <row r="869" customFormat="false" ht="13.8" hidden="false" customHeight="false" outlineLevel="0" collapsed="false">
      <c r="A869" s="3" t="s">
        <v>892</v>
      </c>
      <c r="B869" s="3" t="s">
        <v>19</v>
      </c>
      <c r="C869" s="3"/>
      <c r="D869" s="3"/>
      <c r="E869" s="3"/>
      <c r="F869" s="3"/>
      <c r="G869" s="3"/>
      <c r="H869" s="3" t="s">
        <v>19</v>
      </c>
      <c r="I869" s="3"/>
      <c r="J869" s="3" t="s">
        <v>22</v>
      </c>
      <c r="K869" s="4" t="n">
        <f aca="false">COUNTIF($B869:$J869, "NORMAL")</f>
        <v>0</v>
      </c>
      <c r="L869" s="4" t="n">
        <f aca="false">COUNTIF($B869:$J869, "NON_SPECIFIC")</f>
        <v>2</v>
      </c>
      <c r="M869" s="4" t="n">
        <f aca="false">COUNTIF($B869:$J869, "EARLY")</f>
        <v>1</v>
      </c>
      <c r="N869" s="4" t="n">
        <f aca="false">COUNTIF($B869:$J869, "ACTIVE")</f>
        <v>0</v>
      </c>
      <c r="O869" s="4" t="n">
        <f aca="false">COUNTIF($B869:$J869, "LATE")</f>
        <v>0</v>
      </c>
      <c r="P869" s="4" t="n">
        <f aca="false">COUNTIF($B869:$J869, "UNGRADABLE_QUALITY")</f>
        <v>0</v>
      </c>
      <c r="Q869" s="4" t="n">
        <f aca="false">COUNTIF($B869:$J869, "UNGRADABLE_CONDITION")</f>
        <v>0</v>
      </c>
      <c r="R869" s="4" t="n">
        <f aca="false">SUM(K869:Q869)</f>
        <v>3</v>
      </c>
      <c r="S869" s="3"/>
      <c r="T869" s="5"/>
    </row>
    <row r="870" customFormat="false" ht="13.8" hidden="false" customHeight="false" outlineLevel="0" collapsed="false">
      <c r="A870" s="3" t="s">
        <v>893</v>
      </c>
      <c r="B870" s="3" t="s">
        <v>22</v>
      </c>
      <c r="C870" s="3"/>
      <c r="D870" s="3" t="s">
        <v>22</v>
      </c>
      <c r="E870" s="3"/>
      <c r="F870" s="3" t="s">
        <v>19</v>
      </c>
      <c r="G870" s="3"/>
      <c r="H870" s="3"/>
      <c r="I870" s="3"/>
      <c r="J870" s="3"/>
      <c r="K870" s="4" t="n">
        <f aca="false">COUNTIF($B870:$J870, "NORMAL")</f>
        <v>0</v>
      </c>
      <c r="L870" s="4" t="n">
        <f aca="false">COUNTIF($B870:$J870, "NON_SPECIFIC")</f>
        <v>1</v>
      </c>
      <c r="M870" s="4" t="n">
        <f aca="false">COUNTIF($B870:$J870, "EARLY")</f>
        <v>2</v>
      </c>
      <c r="N870" s="4" t="n">
        <f aca="false">COUNTIF($B870:$J870, "ACTIVE")</f>
        <v>0</v>
      </c>
      <c r="O870" s="4" t="n">
        <f aca="false">COUNTIF($B870:$J870, "LATE")</f>
        <v>0</v>
      </c>
      <c r="P870" s="4" t="n">
        <f aca="false">COUNTIF($B870:$J870, "UNGRADABLE_QUALITY")</f>
        <v>0</v>
      </c>
      <c r="Q870" s="4" t="n">
        <f aca="false">COUNTIF($B870:$J870, "UNGRADABLE_CONDITION")</f>
        <v>0</v>
      </c>
      <c r="R870" s="4" t="n">
        <f aca="false">SUM(K870:Q870)</f>
        <v>3</v>
      </c>
      <c r="S870" s="3"/>
      <c r="T870" s="3"/>
    </row>
    <row r="871" customFormat="false" ht="13.8" hidden="false" customHeight="false" outlineLevel="0" collapsed="false">
      <c r="A871" s="3" t="s">
        <v>894</v>
      </c>
      <c r="B871" s="3" t="s">
        <v>19</v>
      </c>
      <c r="C871" s="3"/>
      <c r="D871" s="3"/>
      <c r="E871" s="3"/>
      <c r="F871" s="3" t="s">
        <v>24</v>
      </c>
      <c r="G871" s="3" t="s">
        <v>22</v>
      </c>
      <c r="H871" s="3"/>
      <c r="I871" s="3"/>
      <c r="J871" s="3"/>
      <c r="K871" s="4" t="n">
        <f aca="false">COUNTIF($B871:$J871, "NORMAL")</f>
        <v>0</v>
      </c>
      <c r="L871" s="4" t="n">
        <f aca="false">COUNTIF($B871:$J871, "NON_SPECIFIC")</f>
        <v>1</v>
      </c>
      <c r="M871" s="4" t="n">
        <f aca="false">COUNTIF($B871:$J871, "EARLY")</f>
        <v>1</v>
      </c>
      <c r="N871" s="4" t="n">
        <f aca="false">COUNTIF($B871:$J871, "ACTIVE")</f>
        <v>0</v>
      </c>
      <c r="O871" s="4" t="n">
        <f aca="false">COUNTIF($B871:$J871, "LATE")</f>
        <v>0</v>
      </c>
      <c r="P871" s="4" t="n">
        <f aca="false">COUNTIF($B871:$J871, "UNGRADABLE_QUALITY")</f>
        <v>1</v>
      </c>
      <c r="Q871" s="4" t="n">
        <f aca="false">COUNTIF($B871:$J871, "UNGRADABLE_CONDITION")</f>
        <v>0</v>
      </c>
      <c r="R871" s="4" t="n">
        <f aca="false">SUM(K871:Q871)</f>
        <v>3</v>
      </c>
      <c r="S871" s="3"/>
      <c r="T871" s="3"/>
    </row>
    <row r="872" customFormat="false" ht="13.8" hidden="false" customHeight="false" outlineLevel="0" collapsed="false">
      <c r="A872" s="3" t="s">
        <v>895</v>
      </c>
      <c r="B872" s="3"/>
      <c r="C872" s="3" t="s">
        <v>20</v>
      </c>
      <c r="D872" s="3"/>
      <c r="E872" s="3" t="s">
        <v>19</v>
      </c>
      <c r="F872" s="3"/>
      <c r="G872" s="3"/>
      <c r="H872" s="3" t="s">
        <v>20</v>
      </c>
      <c r="I872" s="3"/>
      <c r="J872" s="3"/>
      <c r="K872" s="4" t="n">
        <f aca="false">COUNTIF($B872:$J872, "NORMAL")</f>
        <v>2</v>
      </c>
      <c r="L872" s="4" t="n">
        <f aca="false">COUNTIF($B872:$J872, "NON_SPECIFIC")</f>
        <v>1</v>
      </c>
      <c r="M872" s="4" t="n">
        <f aca="false">COUNTIF($B872:$J872, "EARLY")</f>
        <v>0</v>
      </c>
      <c r="N872" s="4" t="n">
        <f aca="false">COUNTIF($B872:$J872, "ACTIVE")</f>
        <v>0</v>
      </c>
      <c r="O872" s="4" t="n">
        <f aca="false">COUNTIF($B872:$J872, "LATE")</f>
        <v>0</v>
      </c>
      <c r="P872" s="4" t="n">
        <f aca="false">COUNTIF($B872:$J872, "UNGRADABLE_QUALITY")</f>
        <v>0</v>
      </c>
      <c r="Q872" s="4" t="n">
        <f aca="false">COUNTIF($B872:$J872, "UNGRADABLE_CONDITION")</f>
        <v>0</v>
      </c>
      <c r="R872" s="4" t="n">
        <f aca="false">SUM(K872:Q872)</f>
        <v>3</v>
      </c>
      <c r="S872" s="3"/>
      <c r="T872" s="3"/>
    </row>
    <row r="873" customFormat="false" ht="13.8" hidden="false" customHeight="false" outlineLevel="0" collapsed="false">
      <c r="A873" s="3" t="s">
        <v>896</v>
      </c>
      <c r="B873" s="3"/>
      <c r="C873" s="3"/>
      <c r="D873" s="3"/>
      <c r="E873" s="3"/>
      <c r="F873" s="3" t="s">
        <v>20</v>
      </c>
      <c r="G873" s="3" t="s">
        <v>20</v>
      </c>
      <c r="H873" s="3"/>
      <c r="I873" s="3" t="s">
        <v>19</v>
      </c>
      <c r="J873" s="3"/>
      <c r="K873" s="4" t="n">
        <f aca="false">COUNTIF($B873:$J873, "NORMAL")</f>
        <v>2</v>
      </c>
      <c r="L873" s="4" t="n">
        <f aca="false">COUNTIF($B873:$J873, "NON_SPECIFIC")</f>
        <v>1</v>
      </c>
      <c r="M873" s="4" t="n">
        <f aca="false">COUNTIF($B873:$J873, "EARLY")</f>
        <v>0</v>
      </c>
      <c r="N873" s="4" t="n">
        <f aca="false">COUNTIF($B873:$J873, "ACTIVE")</f>
        <v>0</v>
      </c>
      <c r="O873" s="4" t="n">
        <f aca="false">COUNTIF($B873:$J873, "LATE")</f>
        <v>0</v>
      </c>
      <c r="P873" s="4" t="n">
        <f aca="false">COUNTIF($B873:$J873, "UNGRADABLE_QUALITY")</f>
        <v>0</v>
      </c>
      <c r="Q873" s="4" t="n">
        <f aca="false">COUNTIF($B873:$J873, "UNGRADABLE_CONDITION")</f>
        <v>0</v>
      </c>
      <c r="R873" s="4" t="n">
        <f aca="false">SUM(K873:Q873)</f>
        <v>3</v>
      </c>
      <c r="S873" s="5"/>
      <c r="T873" s="3"/>
    </row>
    <row r="874" customFormat="false" ht="13.8" hidden="false" customHeight="false" outlineLevel="0" collapsed="false">
      <c r="A874" s="3" t="s">
        <v>897</v>
      </c>
      <c r="B874" s="3" t="s">
        <v>34</v>
      </c>
      <c r="C874" s="3"/>
      <c r="D874" s="3" t="s">
        <v>34</v>
      </c>
      <c r="E874" s="3"/>
      <c r="F874" s="3"/>
      <c r="G874" s="3"/>
      <c r="H874" s="3"/>
      <c r="I874" s="3"/>
      <c r="J874" s="3" t="s">
        <v>34</v>
      </c>
      <c r="K874" s="4" t="n">
        <f aca="false">COUNTIF($B874:$J874, "NORMAL")</f>
        <v>0</v>
      </c>
      <c r="L874" s="4" t="n">
        <f aca="false">COUNTIF($B874:$J874, "NON_SPECIFIC")</f>
        <v>0</v>
      </c>
      <c r="M874" s="4" t="n">
        <f aca="false">COUNTIF($B874:$J874, "EARLY")</f>
        <v>0</v>
      </c>
      <c r="N874" s="4" t="n">
        <f aca="false">COUNTIF($B874:$J874, "ACTIVE")</f>
        <v>3</v>
      </c>
      <c r="O874" s="4" t="n">
        <f aca="false">COUNTIF($B874:$J874, "LATE")</f>
        <v>0</v>
      </c>
      <c r="P874" s="4" t="n">
        <f aca="false">COUNTIF($B874:$J874, "UNGRADABLE_QUALITY")</f>
        <v>0</v>
      </c>
      <c r="Q874" s="4" t="n">
        <f aca="false">COUNTIF($B874:$J874, "UNGRADABLE_CONDITION")</f>
        <v>0</v>
      </c>
      <c r="R874" s="4" t="n">
        <f aca="false">SUM(K874:Q874)</f>
        <v>3</v>
      </c>
      <c r="S874" s="3"/>
      <c r="T874" s="5"/>
    </row>
    <row r="875" customFormat="false" ht="13.8" hidden="false" customHeight="false" outlineLevel="0" collapsed="false">
      <c r="A875" s="3" t="s">
        <v>898</v>
      </c>
      <c r="B875" s="3"/>
      <c r="C875" s="3"/>
      <c r="D875" s="3" t="s">
        <v>68</v>
      </c>
      <c r="E875" s="3"/>
      <c r="F875" s="3"/>
      <c r="G875" s="3" t="s">
        <v>22</v>
      </c>
      <c r="H875" s="3" t="s">
        <v>19</v>
      </c>
      <c r="I875" s="3"/>
      <c r="J875" s="3"/>
      <c r="K875" s="4" t="n">
        <f aca="false">COUNTIF($B875:$J875, "NORMAL")</f>
        <v>0</v>
      </c>
      <c r="L875" s="4" t="n">
        <f aca="false">COUNTIF($B875:$J875, "NON_SPECIFIC")</f>
        <v>1</v>
      </c>
      <c r="M875" s="4" t="n">
        <f aca="false">COUNTIF($B875:$J875, "EARLY")</f>
        <v>1</v>
      </c>
      <c r="N875" s="4" t="n">
        <f aca="false">COUNTIF($B875:$J875, "ACTIVE")</f>
        <v>0</v>
      </c>
      <c r="O875" s="4" t="n">
        <f aca="false">COUNTIF($B875:$J875, "LATE")</f>
        <v>0</v>
      </c>
      <c r="P875" s="4" t="n">
        <f aca="false">COUNTIF($B875:$J875, "UNGRADABLE_QUALITY")</f>
        <v>0</v>
      </c>
      <c r="Q875" s="4" t="n">
        <f aca="false">COUNTIF($B875:$J875, "UNGRADABLE_CONDITION")</f>
        <v>1</v>
      </c>
      <c r="R875" s="4" t="n">
        <f aca="false">SUM(K875:Q875)</f>
        <v>3</v>
      </c>
      <c r="S875" s="3"/>
      <c r="T875" s="3"/>
    </row>
    <row r="876" customFormat="false" ht="13.8" hidden="false" customHeight="false" outlineLevel="0" collapsed="false">
      <c r="A876" s="3" t="s">
        <v>899</v>
      </c>
      <c r="B876" s="3"/>
      <c r="C876" s="3"/>
      <c r="D876" s="3"/>
      <c r="E876" s="3"/>
      <c r="F876" s="3"/>
      <c r="G876" s="3"/>
      <c r="H876" s="3" t="s">
        <v>20</v>
      </c>
      <c r="I876" s="3" t="s">
        <v>19</v>
      </c>
      <c r="J876" s="3" t="s">
        <v>22</v>
      </c>
      <c r="K876" s="4" t="n">
        <f aca="false">COUNTIF($B876:$J876, "NORMAL")</f>
        <v>1</v>
      </c>
      <c r="L876" s="4" t="n">
        <f aca="false">COUNTIF($B876:$J876, "NON_SPECIFIC")</f>
        <v>1</v>
      </c>
      <c r="M876" s="4" t="n">
        <f aca="false">COUNTIF($B876:$J876, "EARLY")</f>
        <v>1</v>
      </c>
      <c r="N876" s="4" t="n">
        <f aca="false">COUNTIF($B876:$J876, "ACTIVE")</f>
        <v>0</v>
      </c>
      <c r="O876" s="4" t="n">
        <f aca="false">COUNTIF($B876:$J876, "LATE")</f>
        <v>0</v>
      </c>
      <c r="P876" s="4" t="n">
        <f aca="false">COUNTIF($B876:$J876, "UNGRADABLE_QUALITY")</f>
        <v>0</v>
      </c>
      <c r="Q876" s="4" t="n">
        <f aca="false">COUNTIF($B876:$J876, "UNGRADABLE_CONDITION")</f>
        <v>0</v>
      </c>
      <c r="R876" s="4" t="n">
        <f aca="false">SUM(K876:Q876)</f>
        <v>3</v>
      </c>
      <c r="S876" s="5"/>
      <c r="T876" s="5"/>
    </row>
    <row r="877" customFormat="false" ht="13.8" hidden="false" customHeight="false" outlineLevel="0" collapsed="false">
      <c r="A877" s="3" t="s">
        <v>900</v>
      </c>
      <c r="B877" s="3"/>
      <c r="C877" s="3" t="s">
        <v>19</v>
      </c>
      <c r="D877" s="3"/>
      <c r="E877" s="3"/>
      <c r="F877" s="3" t="s">
        <v>19</v>
      </c>
      <c r="G877" s="3"/>
      <c r="H877" s="3"/>
      <c r="I877" s="3"/>
      <c r="J877" s="3" t="s">
        <v>24</v>
      </c>
      <c r="K877" s="4" t="n">
        <f aca="false">COUNTIF($B877:$J877, "NORMAL")</f>
        <v>0</v>
      </c>
      <c r="L877" s="4" t="n">
        <f aca="false">COUNTIF($B877:$J877, "NON_SPECIFIC")</f>
        <v>2</v>
      </c>
      <c r="M877" s="4" t="n">
        <f aca="false">COUNTIF($B877:$J877, "EARLY")</f>
        <v>0</v>
      </c>
      <c r="N877" s="4" t="n">
        <f aca="false">COUNTIF($B877:$J877, "ACTIVE")</f>
        <v>0</v>
      </c>
      <c r="O877" s="4" t="n">
        <f aca="false">COUNTIF($B877:$J877, "LATE")</f>
        <v>0</v>
      </c>
      <c r="P877" s="4" t="n">
        <f aca="false">COUNTIF($B877:$J877, "UNGRADABLE_QUALITY")</f>
        <v>1</v>
      </c>
      <c r="Q877" s="4" t="n">
        <f aca="false">COUNTIF($B877:$J877, "UNGRADABLE_CONDITION")</f>
        <v>0</v>
      </c>
      <c r="R877" s="4" t="n">
        <f aca="false">SUM(K877:Q877)</f>
        <v>3</v>
      </c>
      <c r="S877" s="3"/>
      <c r="T877" s="5"/>
    </row>
    <row r="878" customFormat="false" ht="13.8" hidden="false" customHeight="false" outlineLevel="0" collapsed="false">
      <c r="A878" s="3" t="s">
        <v>901</v>
      </c>
      <c r="B878" s="3" t="s">
        <v>22</v>
      </c>
      <c r="C878" s="3" t="s">
        <v>34</v>
      </c>
      <c r="D878" s="3"/>
      <c r="E878" s="3"/>
      <c r="F878" s="3"/>
      <c r="G878" s="3"/>
      <c r="H878" s="3"/>
      <c r="I878" s="3"/>
      <c r="J878" s="3" t="s">
        <v>22</v>
      </c>
      <c r="K878" s="4" t="n">
        <f aca="false">COUNTIF($B878:$J878, "NORMAL")</f>
        <v>0</v>
      </c>
      <c r="L878" s="4" t="n">
        <f aca="false">COUNTIF($B878:$J878, "NON_SPECIFIC")</f>
        <v>0</v>
      </c>
      <c r="M878" s="4" t="n">
        <f aca="false">COUNTIF($B878:$J878, "EARLY")</f>
        <v>2</v>
      </c>
      <c r="N878" s="4" t="n">
        <f aca="false">COUNTIF($B878:$J878, "ACTIVE")</f>
        <v>1</v>
      </c>
      <c r="O878" s="4" t="n">
        <f aca="false">COUNTIF($B878:$J878, "LATE")</f>
        <v>0</v>
      </c>
      <c r="P878" s="4" t="n">
        <f aca="false">COUNTIF($B878:$J878, "UNGRADABLE_QUALITY")</f>
        <v>0</v>
      </c>
      <c r="Q878" s="4" t="n">
        <f aca="false">COUNTIF($B878:$J878, "UNGRADABLE_CONDITION")</f>
        <v>0</v>
      </c>
      <c r="R878" s="4" t="n">
        <f aca="false">SUM(K878:Q878)</f>
        <v>3</v>
      </c>
      <c r="S878" s="3"/>
      <c r="T878" s="5"/>
    </row>
    <row r="879" customFormat="false" ht="13.8" hidden="false" customHeight="false" outlineLevel="0" collapsed="false">
      <c r="A879" s="3" t="s">
        <v>902</v>
      </c>
      <c r="B879" s="3"/>
      <c r="C879" s="3"/>
      <c r="D879" s="3" t="s">
        <v>22</v>
      </c>
      <c r="E879" s="3"/>
      <c r="F879" s="3"/>
      <c r="G879" s="3"/>
      <c r="H879" s="3" t="s">
        <v>19</v>
      </c>
      <c r="I879" s="3" t="s">
        <v>19</v>
      </c>
      <c r="J879" s="3"/>
      <c r="K879" s="4" t="n">
        <f aca="false">COUNTIF($B879:$J879, "NORMAL")</f>
        <v>0</v>
      </c>
      <c r="L879" s="4" t="n">
        <f aca="false">COUNTIF($B879:$J879, "NON_SPECIFIC")</f>
        <v>2</v>
      </c>
      <c r="M879" s="4" t="n">
        <f aca="false">COUNTIF($B879:$J879, "EARLY")</f>
        <v>1</v>
      </c>
      <c r="N879" s="4" t="n">
        <f aca="false">COUNTIF($B879:$J879, "ACTIVE")</f>
        <v>0</v>
      </c>
      <c r="O879" s="4" t="n">
        <f aca="false">COUNTIF($B879:$J879, "LATE")</f>
        <v>0</v>
      </c>
      <c r="P879" s="4" t="n">
        <f aca="false">COUNTIF($B879:$J879, "UNGRADABLE_QUALITY")</f>
        <v>0</v>
      </c>
      <c r="Q879" s="4" t="n">
        <f aca="false">COUNTIF($B879:$J879, "UNGRADABLE_CONDITION")</f>
        <v>0</v>
      </c>
      <c r="R879" s="4" t="n">
        <f aca="false">SUM(K879:Q879)</f>
        <v>3</v>
      </c>
      <c r="S879" s="5"/>
      <c r="T879" s="3"/>
    </row>
    <row r="880" customFormat="false" ht="13.8" hidden="false" customHeight="false" outlineLevel="0" collapsed="false">
      <c r="A880" s="3" t="s">
        <v>903</v>
      </c>
      <c r="B880" s="3" t="s">
        <v>22</v>
      </c>
      <c r="C880" s="3"/>
      <c r="D880" s="3"/>
      <c r="E880" s="3" t="s">
        <v>22</v>
      </c>
      <c r="F880" s="3" t="s">
        <v>22</v>
      </c>
      <c r="G880" s="3"/>
      <c r="H880" s="3"/>
      <c r="I880" s="3"/>
      <c r="J880" s="3"/>
      <c r="K880" s="4" t="n">
        <f aca="false">COUNTIF($B880:$J880, "NORMAL")</f>
        <v>0</v>
      </c>
      <c r="L880" s="4" t="n">
        <f aca="false">COUNTIF($B880:$J880, "NON_SPECIFIC")</f>
        <v>0</v>
      </c>
      <c r="M880" s="4" t="n">
        <f aca="false">COUNTIF($B880:$J880, "EARLY")</f>
        <v>3</v>
      </c>
      <c r="N880" s="4" t="n">
        <f aca="false">COUNTIF($B880:$J880, "ACTIVE")</f>
        <v>0</v>
      </c>
      <c r="O880" s="4" t="n">
        <f aca="false">COUNTIF($B880:$J880, "LATE")</f>
        <v>0</v>
      </c>
      <c r="P880" s="4" t="n">
        <f aca="false">COUNTIF($B880:$J880, "UNGRADABLE_QUALITY")</f>
        <v>0</v>
      </c>
      <c r="Q880" s="4" t="n">
        <f aca="false">COUNTIF($B880:$J880, "UNGRADABLE_CONDITION")</f>
        <v>0</v>
      </c>
      <c r="R880" s="4" t="n">
        <f aca="false">SUM(K880:Q880)</f>
        <v>3</v>
      </c>
      <c r="S880" s="3"/>
      <c r="T880" s="3"/>
    </row>
    <row r="881" customFormat="false" ht="13.8" hidden="false" customHeight="false" outlineLevel="0" collapsed="false">
      <c r="A881" s="3" t="s">
        <v>904</v>
      </c>
      <c r="B881" s="3"/>
      <c r="C881" s="3"/>
      <c r="D881" s="3" t="s">
        <v>20</v>
      </c>
      <c r="E881" s="3"/>
      <c r="F881" s="3" t="s">
        <v>68</v>
      </c>
      <c r="G881" s="3"/>
      <c r="H881" s="3"/>
      <c r="I881" s="3"/>
      <c r="J881" s="3" t="s">
        <v>20</v>
      </c>
      <c r="K881" s="4" t="n">
        <f aca="false">COUNTIF($B881:$J881, "NORMAL")</f>
        <v>2</v>
      </c>
      <c r="L881" s="4" t="n">
        <f aca="false">COUNTIF($B881:$J881, "NON_SPECIFIC")</f>
        <v>0</v>
      </c>
      <c r="M881" s="4" t="n">
        <f aca="false">COUNTIF($B881:$J881, "EARLY")</f>
        <v>0</v>
      </c>
      <c r="N881" s="4" t="n">
        <f aca="false">COUNTIF($B881:$J881, "ACTIVE")</f>
        <v>0</v>
      </c>
      <c r="O881" s="4" t="n">
        <f aca="false">COUNTIF($B881:$J881, "LATE")</f>
        <v>0</v>
      </c>
      <c r="P881" s="4" t="n">
        <f aca="false">COUNTIF($B881:$J881, "UNGRADABLE_QUALITY")</f>
        <v>0</v>
      </c>
      <c r="Q881" s="4" t="n">
        <f aca="false">COUNTIF($B881:$J881, "UNGRADABLE_CONDITION")</f>
        <v>1</v>
      </c>
      <c r="R881" s="4" t="n">
        <f aca="false">SUM(K881:Q881)</f>
        <v>3</v>
      </c>
      <c r="S881" s="3"/>
      <c r="T881" s="5"/>
    </row>
    <row r="882" customFormat="false" ht="13.8" hidden="false" customHeight="false" outlineLevel="0" collapsed="false">
      <c r="A882" s="3" t="s">
        <v>905</v>
      </c>
      <c r="B882" s="3"/>
      <c r="C882" s="3"/>
      <c r="D882" s="3" t="s">
        <v>19</v>
      </c>
      <c r="E882" s="3"/>
      <c r="F882" s="3"/>
      <c r="G882" s="3" t="s">
        <v>20</v>
      </c>
      <c r="H882" s="3"/>
      <c r="I882" s="3"/>
      <c r="J882" s="3" t="s">
        <v>20</v>
      </c>
      <c r="K882" s="4" t="n">
        <f aca="false">COUNTIF($B882:$J882, "NORMAL")</f>
        <v>2</v>
      </c>
      <c r="L882" s="4" t="n">
        <f aca="false">COUNTIF($B882:$J882, "NON_SPECIFIC")</f>
        <v>1</v>
      </c>
      <c r="M882" s="4" t="n">
        <f aca="false">COUNTIF($B882:$J882, "EARLY")</f>
        <v>0</v>
      </c>
      <c r="N882" s="4" t="n">
        <f aca="false">COUNTIF($B882:$J882, "ACTIVE")</f>
        <v>0</v>
      </c>
      <c r="O882" s="4" t="n">
        <f aca="false">COUNTIF($B882:$J882, "LATE")</f>
        <v>0</v>
      </c>
      <c r="P882" s="4" t="n">
        <f aca="false">COUNTIF($B882:$J882, "UNGRADABLE_QUALITY")</f>
        <v>0</v>
      </c>
      <c r="Q882" s="4" t="n">
        <f aca="false">COUNTIF($B882:$J882, "UNGRADABLE_CONDITION")</f>
        <v>0</v>
      </c>
      <c r="R882" s="4" t="n">
        <f aca="false">SUM(K882:Q882)</f>
        <v>3</v>
      </c>
      <c r="S882" s="3"/>
      <c r="T882" s="5"/>
    </row>
    <row r="883" customFormat="false" ht="13.8" hidden="false" customHeight="false" outlineLevel="0" collapsed="false">
      <c r="A883" s="3" t="s">
        <v>906</v>
      </c>
      <c r="B883" s="3"/>
      <c r="C883" s="3"/>
      <c r="D883" s="3" t="s">
        <v>19</v>
      </c>
      <c r="E883" s="3"/>
      <c r="F883" s="3"/>
      <c r="G883" s="3" t="s">
        <v>19</v>
      </c>
      <c r="H883" s="3"/>
      <c r="I883" s="3"/>
      <c r="J883" s="3" t="s">
        <v>20</v>
      </c>
      <c r="K883" s="4" t="n">
        <f aca="false">COUNTIF($B883:$J883, "NORMAL")</f>
        <v>1</v>
      </c>
      <c r="L883" s="4" t="n">
        <f aca="false">COUNTIF($B883:$J883, "NON_SPECIFIC")</f>
        <v>2</v>
      </c>
      <c r="M883" s="4" t="n">
        <f aca="false">COUNTIF($B883:$J883, "EARLY")</f>
        <v>0</v>
      </c>
      <c r="N883" s="4" t="n">
        <f aca="false">COUNTIF($B883:$J883, "ACTIVE")</f>
        <v>0</v>
      </c>
      <c r="O883" s="4" t="n">
        <f aca="false">COUNTIF($B883:$J883, "LATE")</f>
        <v>0</v>
      </c>
      <c r="P883" s="4" t="n">
        <f aca="false">COUNTIF($B883:$J883, "UNGRADABLE_QUALITY")</f>
        <v>0</v>
      </c>
      <c r="Q883" s="4" t="n">
        <f aca="false">COUNTIF($B883:$J883, "UNGRADABLE_CONDITION")</f>
        <v>0</v>
      </c>
      <c r="R883" s="4" t="n">
        <f aca="false">SUM(K883:Q883)</f>
        <v>3</v>
      </c>
      <c r="S883" s="3"/>
      <c r="T883" s="5"/>
    </row>
    <row r="884" customFormat="false" ht="13.8" hidden="false" customHeight="false" outlineLevel="0" collapsed="false">
      <c r="A884" s="3" t="s">
        <v>907</v>
      </c>
      <c r="B884" s="3"/>
      <c r="C884" s="3" t="s">
        <v>19</v>
      </c>
      <c r="D884" s="3"/>
      <c r="E884" s="3"/>
      <c r="F884" s="3"/>
      <c r="G884" s="3" t="s">
        <v>20</v>
      </c>
      <c r="H884" s="3"/>
      <c r="I884" s="3" t="s">
        <v>19</v>
      </c>
      <c r="J884" s="3"/>
      <c r="K884" s="4" t="n">
        <f aca="false">COUNTIF($B884:$J884, "NORMAL")</f>
        <v>1</v>
      </c>
      <c r="L884" s="4" t="n">
        <f aca="false">COUNTIF($B884:$J884, "NON_SPECIFIC")</f>
        <v>2</v>
      </c>
      <c r="M884" s="4" t="n">
        <f aca="false">COUNTIF($B884:$J884, "EARLY")</f>
        <v>0</v>
      </c>
      <c r="N884" s="4" t="n">
        <f aca="false">COUNTIF($B884:$J884, "ACTIVE")</f>
        <v>0</v>
      </c>
      <c r="O884" s="4" t="n">
        <f aca="false">COUNTIF($B884:$J884, "LATE")</f>
        <v>0</v>
      </c>
      <c r="P884" s="4" t="n">
        <f aca="false">COUNTIF($B884:$J884, "UNGRADABLE_QUALITY")</f>
        <v>0</v>
      </c>
      <c r="Q884" s="4" t="n">
        <f aca="false">COUNTIF($B884:$J884, "UNGRADABLE_CONDITION")</f>
        <v>0</v>
      </c>
      <c r="R884" s="4" t="n">
        <f aca="false">SUM(K884:Q884)</f>
        <v>3</v>
      </c>
      <c r="S884" s="5"/>
      <c r="T884" s="3"/>
    </row>
    <row r="885" customFormat="false" ht="13.8" hidden="false" customHeight="false" outlineLevel="0" collapsed="false">
      <c r="A885" s="3" t="s">
        <v>908</v>
      </c>
      <c r="B885" s="3"/>
      <c r="C885" s="3"/>
      <c r="D885" s="3"/>
      <c r="E885" s="3" t="s">
        <v>19</v>
      </c>
      <c r="F885" s="3"/>
      <c r="G885" s="3" t="s">
        <v>19</v>
      </c>
      <c r="H885" s="3"/>
      <c r="I885" s="3" t="s">
        <v>19</v>
      </c>
      <c r="J885" s="3"/>
      <c r="K885" s="4" t="n">
        <f aca="false">COUNTIF($B885:$J885, "NORMAL")</f>
        <v>0</v>
      </c>
      <c r="L885" s="4" t="n">
        <f aca="false">COUNTIF($B885:$J885, "NON_SPECIFIC")</f>
        <v>3</v>
      </c>
      <c r="M885" s="4" t="n">
        <f aca="false">COUNTIF($B885:$J885, "EARLY")</f>
        <v>0</v>
      </c>
      <c r="N885" s="4" t="n">
        <f aca="false">COUNTIF($B885:$J885, "ACTIVE")</f>
        <v>0</v>
      </c>
      <c r="O885" s="4" t="n">
        <f aca="false">COUNTIF($B885:$J885, "LATE")</f>
        <v>0</v>
      </c>
      <c r="P885" s="4" t="n">
        <f aca="false">COUNTIF($B885:$J885, "UNGRADABLE_QUALITY")</f>
        <v>0</v>
      </c>
      <c r="Q885" s="4" t="n">
        <f aca="false">COUNTIF($B885:$J885, "UNGRADABLE_CONDITION")</f>
        <v>0</v>
      </c>
      <c r="R885" s="4" t="n">
        <f aca="false">SUM(K885:Q885)</f>
        <v>3</v>
      </c>
      <c r="S885" s="5"/>
      <c r="T885" s="3"/>
    </row>
    <row r="886" customFormat="false" ht="13.8" hidden="false" customHeight="false" outlineLevel="0" collapsed="false">
      <c r="A886" s="3" t="s">
        <v>909</v>
      </c>
      <c r="B886" s="3" t="s">
        <v>19</v>
      </c>
      <c r="C886" s="3"/>
      <c r="D886" s="3"/>
      <c r="E886" s="3"/>
      <c r="F886" s="3"/>
      <c r="G886" s="3"/>
      <c r="H886" s="3" t="s">
        <v>19</v>
      </c>
      <c r="I886" s="3" t="s">
        <v>19</v>
      </c>
      <c r="J886" s="3"/>
      <c r="K886" s="4" t="n">
        <f aca="false">COUNTIF($B886:$J886, "NORMAL")</f>
        <v>0</v>
      </c>
      <c r="L886" s="4" t="n">
        <f aca="false">COUNTIF($B886:$J886, "NON_SPECIFIC")</f>
        <v>3</v>
      </c>
      <c r="M886" s="4" t="n">
        <f aca="false">COUNTIF($B886:$J886, "EARLY")</f>
        <v>0</v>
      </c>
      <c r="N886" s="4" t="n">
        <f aca="false">COUNTIF($B886:$J886, "ACTIVE")</f>
        <v>0</v>
      </c>
      <c r="O886" s="4" t="n">
        <f aca="false">COUNTIF($B886:$J886, "LATE")</f>
        <v>0</v>
      </c>
      <c r="P886" s="4" t="n">
        <f aca="false">COUNTIF($B886:$J886, "UNGRADABLE_QUALITY")</f>
        <v>0</v>
      </c>
      <c r="Q886" s="4" t="n">
        <f aca="false">COUNTIF($B886:$J886, "UNGRADABLE_CONDITION")</f>
        <v>0</v>
      </c>
      <c r="R886" s="4" t="n">
        <f aca="false">SUM(K886:Q886)</f>
        <v>3</v>
      </c>
      <c r="S886" s="5"/>
      <c r="T886" s="3"/>
    </row>
    <row r="887" customFormat="false" ht="13.8" hidden="false" customHeight="false" outlineLevel="0" collapsed="false">
      <c r="A887" s="3" t="s">
        <v>910</v>
      </c>
      <c r="B887" s="3"/>
      <c r="C887" s="3"/>
      <c r="D887" s="3" t="s">
        <v>19</v>
      </c>
      <c r="E887" s="3" t="s">
        <v>19</v>
      </c>
      <c r="F887" s="3"/>
      <c r="G887" s="3"/>
      <c r="H887" s="3" t="s">
        <v>19</v>
      </c>
      <c r="I887" s="3"/>
      <c r="J887" s="3"/>
      <c r="K887" s="4" t="n">
        <f aca="false">COUNTIF($B887:$J887, "NORMAL")</f>
        <v>0</v>
      </c>
      <c r="L887" s="4" t="n">
        <f aca="false">COUNTIF($B887:$J887, "NON_SPECIFIC")</f>
        <v>3</v>
      </c>
      <c r="M887" s="4" t="n">
        <f aca="false">COUNTIF($B887:$J887, "EARLY")</f>
        <v>0</v>
      </c>
      <c r="N887" s="4" t="n">
        <f aca="false">COUNTIF($B887:$J887, "ACTIVE")</f>
        <v>0</v>
      </c>
      <c r="O887" s="4" t="n">
        <f aca="false">COUNTIF($B887:$J887, "LATE")</f>
        <v>0</v>
      </c>
      <c r="P887" s="4" t="n">
        <f aca="false">COUNTIF($B887:$J887, "UNGRADABLE_QUALITY")</f>
        <v>0</v>
      </c>
      <c r="Q887" s="4" t="n">
        <f aca="false">COUNTIF($B887:$J887, "UNGRADABLE_CONDITION")</f>
        <v>0</v>
      </c>
      <c r="R887" s="4" t="n">
        <f aca="false">SUM(K887:Q887)</f>
        <v>3</v>
      </c>
      <c r="S887" s="3"/>
      <c r="T887" s="3"/>
    </row>
    <row r="888" customFormat="false" ht="13.8" hidden="false" customHeight="false" outlineLevel="0" collapsed="false">
      <c r="A888" s="3" t="s">
        <v>911</v>
      </c>
      <c r="B888" s="3" t="s">
        <v>20</v>
      </c>
      <c r="C888" s="3"/>
      <c r="D888" s="3" t="s">
        <v>19</v>
      </c>
      <c r="E888" s="3"/>
      <c r="F888" s="3" t="s">
        <v>20</v>
      </c>
      <c r="G888" s="3"/>
      <c r="H888" s="3"/>
      <c r="I888" s="3"/>
      <c r="J888" s="3"/>
      <c r="K888" s="4" t="n">
        <f aca="false">COUNTIF($B888:$J888, "NORMAL")</f>
        <v>2</v>
      </c>
      <c r="L888" s="4" t="n">
        <f aca="false">COUNTIF($B888:$J888, "NON_SPECIFIC")</f>
        <v>1</v>
      </c>
      <c r="M888" s="4" t="n">
        <f aca="false">COUNTIF($B888:$J888, "EARLY")</f>
        <v>0</v>
      </c>
      <c r="N888" s="4" t="n">
        <f aca="false">COUNTIF($B888:$J888, "ACTIVE")</f>
        <v>0</v>
      </c>
      <c r="O888" s="4" t="n">
        <f aca="false">COUNTIF($B888:$J888, "LATE")</f>
        <v>0</v>
      </c>
      <c r="P888" s="4" t="n">
        <f aca="false">COUNTIF($B888:$J888, "UNGRADABLE_QUALITY")</f>
        <v>0</v>
      </c>
      <c r="Q888" s="4" t="n">
        <f aca="false">COUNTIF($B888:$J888, "UNGRADABLE_CONDITION")</f>
        <v>0</v>
      </c>
      <c r="R888" s="4" t="n">
        <f aca="false">SUM(K888:Q888)</f>
        <v>3</v>
      </c>
      <c r="S888" s="3"/>
      <c r="T888" s="3"/>
    </row>
    <row r="889" customFormat="false" ht="13.8" hidden="false" customHeight="false" outlineLevel="0" collapsed="false">
      <c r="A889" s="3" t="s">
        <v>912</v>
      </c>
      <c r="B889" s="3" t="s">
        <v>19</v>
      </c>
      <c r="C889" s="3" t="s">
        <v>19</v>
      </c>
      <c r="D889" s="3"/>
      <c r="E889" s="3"/>
      <c r="F889" s="3"/>
      <c r="G889" s="3"/>
      <c r="H889" s="3" t="s">
        <v>19</v>
      </c>
      <c r="I889" s="3"/>
      <c r="J889" s="3"/>
      <c r="K889" s="4" t="n">
        <f aca="false">COUNTIF($B889:$J889, "NORMAL")</f>
        <v>0</v>
      </c>
      <c r="L889" s="4" t="n">
        <f aca="false">COUNTIF($B889:$J889, "NON_SPECIFIC")</f>
        <v>3</v>
      </c>
      <c r="M889" s="4" t="n">
        <f aca="false">COUNTIF($B889:$J889, "EARLY")</f>
        <v>0</v>
      </c>
      <c r="N889" s="4" t="n">
        <f aca="false">COUNTIF($B889:$J889, "ACTIVE")</f>
        <v>0</v>
      </c>
      <c r="O889" s="4" t="n">
        <f aca="false">COUNTIF($B889:$J889, "LATE")</f>
        <v>0</v>
      </c>
      <c r="P889" s="4" t="n">
        <f aca="false">COUNTIF($B889:$J889, "UNGRADABLE_QUALITY")</f>
        <v>0</v>
      </c>
      <c r="Q889" s="4" t="n">
        <f aca="false">COUNTIF($B889:$J889, "UNGRADABLE_CONDITION")</f>
        <v>0</v>
      </c>
      <c r="R889" s="4" t="n">
        <f aca="false">SUM(K889:Q889)</f>
        <v>3</v>
      </c>
      <c r="S889" s="3"/>
      <c r="T889" s="3"/>
    </row>
    <row r="890" customFormat="false" ht="13.8" hidden="false" customHeight="false" outlineLevel="0" collapsed="false">
      <c r="A890" s="3" t="s">
        <v>913</v>
      </c>
      <c r="B890" s="3"/>
      <c r="C890" s="3"/>
      <c r="D890" s="3"/>
      <c r="E890" s="3"/>
      <c r="F890" s="3" t="s">
        <v>34</v>
      </c>
      <c r="G890" s="3" t="s">
        <v>28</v>
      </c>
      <c r="H890" s="3"/>
      <c r="I890" s="3" t="s">
        <v>28</v>
      </c>
      <c r="J890" s="3"/>
      <c r="K890" s="4" t="n">
        <f aca="false">COUNTIF($B890:$J890, "NORMAL")</f>
        <v>0</v>
      </c>
      <c r="L890" s="4" t="n">
        <f aca="false">COUNTIF($B890:$J890, "NON_SPECIFIC")</f>
        <v>0</v>
      </c>
      <c r="M890" s="4" t="n">
        <f aca="false">COUNTIF($B890:$J890, "EARLY")</f>
        <v>0</v>
      </c>
      <c r="N890" s="4" t="n">
        <f aca="false">COUNTIF($B890:$J890, "ACTIVE")</f>
        <v>1</v>
      </c>
      <c r="O890" s="4" t="n">
        <f aca="false">COUNTIF($B890:$J890, "LATE")</f>
        <v>2</v>
      </c>
      <c r="P890" s="4" t="n">
        <f aca="false">COUNTIF($B890:$J890, "UNGRADABLE_QUALITY")</f>
        <v>0</v>
      </c>
      <c r="Q890" s="4" t="n">
        <f aca="false">COUNTIF($B890:$J890, "UNGRADABLE_CONDITION")</f>
        <v>0</v>
      </c>
      <c r="R890" s="4" t="n">
        <f aca="false">SUM(K890:Q890)</f>
        <v>3</v>
      </c>
      <c r="S890" s="5"/>
      <c r="T890" s="3"/>
    </row>
    <row r="891" customFormat="false" ht="13.8" hidden="false" customHeight="false" outlineLevel="0" collapsed="false">
      <c r="A891" s="3" t="s">
        <v>914</v>
      </c>
      <c r="B891" s="3"/>
      <c r="C891" s="3"/>
      <c r="D891" s="3"/>
      <c r="E891" s="3" t="s">
        <v>22</v>
      </c>
      <c r="F891" s="3" t="s">
        <v>22</v>
      </c>
      <c r="G891" s="3"/>
      <c r="H891" s="3" t="s">
        <v>34</v>
      </c>
      <c r="I891" s="3"/>
      <c r="J891" s="3"/>
      <c r="K891" s="4" t="n">
        <f aca="false">COUNTIF($B891:$J891, "NORMAL")</f>
        <v>0</v>
      </c>
      <c r="L891" s="4" t="n">
        <f aca="false">COUNTIF($B891:$J891, "NON_SPECIFIC")</f>
        <v>0</v>
      </c>
      <c r="M891" s="4" t="n">
        <f aca="false">COUNTIF($B891:$J891, "EARLY")</f>
        <v>2</v>
      </c>
      <c r="N891" s="4" t="n">
        <f aca="false">COUNTIF($B891:$J891, "ACTIVE")</f>
        <v>1</v>
      </c>
      <c r="O891" s="4" t="n">
        <f aca="false">COUNTIF($B891:$J891, "LATE")</f>
        <v>0</v>
      </c>
      <c r="P891" s="4" t="n">
        <f aca="false">COUNTIF($B891:$J891, "UNGRADABLE_QUALITY")</f>
        <v>0</v>
      </c>
      <c r="Q891" s="4" t="n">
        <f aca="false">COUNTIF($B891:$J891, "UNGRADABLE_CONDITION")</f>
        <v>0</v>
      </c>
      <c r="R891" s="4" t="n">
        <f aca="false">SUM(K891:Q891)</f>
        <v>3</v>
      </c>
      <c r="S891" s="3"/>
      <c r="T891" s="3"/>
    </row>
    <row r="892" customFormat="false" ht="13.8" hidden="false" customHeight="false" outlineLevel="0" collapsed="false">
      <c r="A892" s="3" t="s">
        <v>915</v>
      </c>
      <c r="B892" s="3" t="s">
        <v>19</v>
      </c>
      <c r="C892" s="3"/>
      <c r="D892" s="3"/>
      <c r="E892" s="3"/>
      <c r="F892" s="3" t="s">
        <v>19</v>
      </c>
      <c r="G892" s="3" t="s">
        <v>20</v>
      </c>
      <c r="H892" s="3"/>
      <c r="I892" s="3"/>
      <c r="J892" s="3"/>
      <c r="K892" s="4" t="n">
        <f aca="false">COUNTIF($B892:$J892, "NORMAL")</f>
        <v>1</v>
      </c>
      <c r="L892" s="4" t="n">
        <f aca="false">COUNTIF($B892:$J892, "NON_SPECIFIC")</f>
        <v>2</v>
      </c>
      <c r="M892" s="4" t="n">
        <f aca="false">COUNTIF($B892:$J892, "EARLY")</f>
        <v>0</v>
      </c>
      <c r="N892" s="4" t="n">
        <f aca="false">COUNTIF($B892:$J892, "ACTIVE")</f>
        <v>0</v>
      </c>
      <c r="O892" s="4" t="n">
        <f aca="false">COUNTIF($B892:$J892, "LATE")</f>
        <v>0</v>
      </c>
      <c r="P892" s="4" t="n">
        <f aca="false">COUNTIF($B892:$J892, "UNGRADABLE_QUALITY")</f>
        <v>0</v>
      </c>
      <c r="Q892" s="4" t="n">
        <f aca="false">COUNTIF($B892:$J892, "UNGRADABLE_CONDITION")</f>
        <v>0</v>
      </c>
      <c r="R892" s="4" t="n">
        <f aca="false">SUM(K892:Q892)</f>
        <v>3</v>
      </c>
      <c r="S892" s="3"/>
      <c r="T892" s="3"/>
    </row>
    <row r="893" customFormat="false" ht="13.8" hidden="false" customHeight="false" outlineLevel="0" collapsed="false">
      <c r="A893" s="3" t="s">
        <v>916</v>
      </c>
      <c r="B893" s="3" t="s">
        <v>19</v>
      </c>
      <c r="C893" s="3" t="s">
        <v>19</v>
      </c>
      <c r="D893" s="3"/>
      <c r="E893" s="3"/>
      <c r="F893" s="3"/>
      <c r="G893" s="3" t="s">
        <v>68</v>
      </c>
      <c r="H893" s="3"/>
      <c r="I893" s="3"/>
      <c r="J893" s="3"/>
      <c r="K893" s="4" t="n">
        <f aca="false">COUNTIF($B893:$J893, "NORMAL")</f>
        <v>0</v>
      </c>
      <c r="L893" s="4" t="n">
        <f aca="false">COUNTIF($B893:$J893, "NON_SPECIFIC")</f>
        <v>2</v>
      </c>
      <c r="M893" s="4" t="n">
        <f aca="false">COUNTIF($B893:$J893, "EARLY")</f>
        <v>0</v>
      </c>
      <c r="N893" s="4" t="n">
        <f aca="false">COUNTIF($B893:$J893, "ACTIVE")</f>
        <v>0</v>
      </c>
      <c r="O893" s="4" t="n">
        <f aca="false">COUNTIF($B893:$J893, "LATE")</f>
        <v>0</v>
      </c>
      <c r="P893" s="4" t="n">
        <f aca="false">COUNTIF($B893:$J893, "UNGRADABLE_QUALITY")</f>
        <v>0</v>
      </c>
      <c r="Q893" s="4" t="n">
        <f aca="false">COUNTIF($B893:$J893, "UNGRADABLE_CONDITION")</f>
        <v>1</v>
      </c>
      <c r="R893" s="4" t="n">
        <f aca="false">SUM(K893:Q893)</f>
        <v>3</v>
      </c>
      <c r="S893" s="3"/>
      <c r="T893" s="3"/>
    </row>
    <row r="894" customFormat="false" ht="13.8" hidden="false" customHeight="false" outlineLevel="0" collapsed="false">
      <c r="A894" s="3" t="s">
        <v>917</v>
      </c>
      <c r="B894" s="3" t="s">
        <v>34</v>
      </c>
      <c r="C894" s="3"/>
      <c r="D894" s="3" t="s">
        <v>28</v>
      </c>
      <c r="E894" s="3"/>
      <c r="F894" s="3"/>
      <c r="G894" s="3" t="s">
        <v>34</v>
      </c>
      <c r="H894" s="3"/>
      <c r="I894" s="3"/>
      <c r="J894" s="3"/>
      <c r="K894" s="4" t="n">
        <f aca="false">COUNTIF($B894:$J894, "NORMAL")</f>
        <v>0</v>
      </c>
      <c r="L894" s="4" t="n">
        <f aca="false">COUNTIF($B894:$J894, "NON_SPECIFIC")</f>
        <v>0</v>
      </c>
      <c r="M894" s="4" t="n">
        <f aca="false">COUNTIF($B894:$J894, "EARLY")</f>
        <v>0</v>
      </c>
      <c r="N894" s="4" t="n">
        <f aca="false">COUNTIF($B894:$J894, "ACTIVE")</f>
        <v>2</v>
      </c>
      <c r="O894" s="4" t="n">
        <f aca="false">COUNTIF($B894:$J894, "LATE")</f>
        <v>1</v>
      </c>
      <c r="P894" s="4" t="n">
        <f aca="false">COUNTIF($B894:$J894, "UNGRADABLE_QUALITY")</f>
        <v>0</v>
      </c>
      <c r="Q894" s="4" t="n">
        <f aca="false">COUNTIF($B894:$J894, "UNGRADABLE_CONDITION")</f>
        <v>0</v>
      </c>
      <c r="R894" s="4" t="n">
        <f aca="false">SUM(K894:Q894)</f>
        <v>3</v>
      </c>
      <c r="S894" s="3"/>
      <c r="T894" s="3"/>
    </row>
    <row r="895" customFormat="false" ht="13.8" hidden="false" customHeight="false" outlineLevel="0" collapsed="false">
      <c r="A895" s="3" t="s">
        <v>918</v>
      </c>
      <c r="B895" s="3"/>
      <c r="C895" s="3" t="s">
        <v>20</v>
      </c>
      <c r="D895" s="3" t="s">
        <v>20</v>
      </c>
      <c r="E895" s="3"/>
      <c r="F895" s="3"/>
      <c r="G895" s="3"/>
      <c r="H895" s="3"/>
      <c r="I895" s="3" t="s">
        <v>19</v>
      </c>
      <c r="J895" s="3"/>
      <c r="K895" s="4" t="n">
        <f aca="false">COUNTIF($B895:$J895, "NORMAL")</f>
        <v>2</v>
      </c>
      <c r="L895" s="4" t="n">
        <f aca="false">COUNTIF($B895:$J895, "NON_SPECIFIC")</f>
        <v>1</v>
      </c>
      <c r="M895" s="4" t="n">
        <f aca="false">COUNTIF($B895:$J895, "EARLY")</f>
        <v>0</v>
      </c>
      <c r="N895" s="4" t="n">
        <f aca="false">COUNTIF($B895:$J895, "ACTIVE")</f>
        <v>0</v>
      </c>
      <c r="O895" s="4" t="n">
        <f aca="false">COUNTIF($B895:$J895, "LATE")</f>
        <v>0</v>
      </c>
      <c r="P895" s="4" t="n">
        <f aca="false">COUNTIF($B895:$J895, "UNGRADABLE_QUALITY")</f>
        <v>0</v>
      </c>
      <c r="Q895" s="4" t="n">
        <f aca="false">COUNTIF($B895:$J895, "UNGRADABLE_CONDITION")</f>
        <v>0</v>
      </c>
      <c r="R895" s="4" t="n">
        <f aca="false">SUM(K895:Q895)</f>
        <v>3</v>
      </c>
      <c r="S895" s="5"/>
      <c r="T895" s="3"/>
    </row>
    <row r="896" customFormat="false" ht="13.8" hidden="false" customHeight="false" outlineLevel="0" collapsed="false">
      <c r="A896" s="3" t="s">
        <v>919</v>
      </c>
      <c r="B896" s="3"/>
      <c r="C896" s="3" t="s">
        <v>34</v>
      </c>
      <c r="D896" s="3"/>
      <c r="E896" s="3"/>
      <c r="F896" s="3"/>
      <c r="G896" s="3" t="s">
        <v>34</v>
      </c>
      <c r="H896" s="3"/>
      <c r="I896" s="3"/>
      <c r="J896" s="3" t="s">
        <v>22</v>
      </c>
      <c r="K896" s="4" t="n">
        <f aca="false">COUNTIF($B896:$J896, "NORMAL")</f>
        <v>0</v>
      </c>
      <c r="L896" s="4" t="n">
        <f aca="false">COUNTIF($B896:$J896, "NON_SPECIFIC")</f>
        <v>0</v>
      </c>
      <c r="M896" s="4" t="n">
        <f aca="false">COUNTIF($B896:$J896, "EARLY")</f>
        <v>1</v>
      </c>
      <c r="N896" s="4" t="n">
        <f aca="false">COUNTIF($B896:$J896, "ACTIVE")</f>
        <v>2</v>
      </c>
      <c r="O896" s="4" t="n">
        <f aca="false">COUNTIF($B896:$J896, "LATE")</f>
        <v>0</v>
      </c>
      <c r="P896" s="4" t="n">
        <f aca="false">COUNTIF($B896:$J896, "UNGRADABLE_QUALITY")</f>
        <v>0</v>
      </c>
      <c r="Q896" s="4" t="n">
        <f aca="false">COUNTIF($B896:$J896, "UNGRADABLE_CONDITION")</f>
        <v>0</v>
      </c>
      <c r="R896" s="4" t="n">
        <f aca="false">SUM(K896:Q896)</f>
        <v>3</v>
      </c>
      <c r="S896" s="3"/>
      <c r="T896" s="5"/>
    </row>
    <row r="897" customFormat="false" ht="13.8" hidden="false" customHeight="false" outlineLevel="0" collapsed="false">
      <c r="A897" s="3" t="s">
        <v>920</v>
      </c>
      <c r="B897" s="3"/>
      <c r="C897" s="3"/>
      <c r="D897" s="3" t="s">
        <v>19</v>
      </c>
      <c r="E897" s="3"/>
      <c r="F897" s="3"/>
      <c r="G897" s="3"/>
      <c r="H897" s="3" t="s">
        <v>19</v>
      </c>
      <c r="I897" s="3" t="s">
        <v>19</v>
      </c>
      <c r="J897" s="3"/>
      <c r="K897" s="4" t="n">
        <f aca="false">COUNTIF($B897:$J897, "NORMAL")</f>
        <v>0</v>
      </c>
      <c r="L897" s="4" t="n">
        <f aca="false">COUNTIF($B897:$J897, "NON_SPECIFIC")</f>
        <v>3</v>
      </c>
      <c r="M897" s="4" t="n">
        <f aca="false">COUNTIF($B897:$J897, "EARLY")</f>
        <v>0</v>
      </c>
      <c r="N897" s="4" t="n">
        <f aca="false">COUNTIF($B897:$J897, "ACTIVE")</f>
        <v>0</v>
      </c>
      <c r="O897" s="4" t="n">
        <f aca="false">COUNTIF($B897:$J897, "LATE")</f>
        <v>0</v>
      </c>
      <c r="P897" s="4" t="n">
        <f aca="false">COUNTIF($B897:$J897, "UNGRADABLE_QUALITY")</f>
        <v>0</v>
      </c>
      <c r="Q897" s="4" t="n">
        <f aca="false">COUNTIF($B897:$J897, "UNGRADABLE_CONDITION")</f>
        <v>0</v>
      </c>
      <c r="R897" s="4" t="n">
        <f aca="false">SUM(K897:Q897)</f>
        <v>3</v>
      </c>
      <c r="S897" s="5"/>
      <c r="T897" s="3"/>
    </row>
    <row r="898" customFormat="false" ht="13.8" hidden="false" customHeight="false" outlineLevel="0" collapsed="false">
      <c r="A898" s="3" t="s">
        <v>921</v>
      </c>
      <c r="B898" s="3" t="s">
        <v>19</v>
      </c>
      <c r="C898" s="3"/>
      <c r="D898" s="3"/>
      <c r="E898" s="3"/>
      <c r="F898" s="3"/>
      <c r="G898" s="3" t="s">
        <v>19</v>
      </c>
      <c r="H898" s="3"/>
      <c r="I898" s="3" t="s">
        <v>19</v>
      </c>
      <c r="J898" s="3"/>
      <c r="K898" s="4" t="n">
        <f aca="false">COUNTIF($B898:$J898, "NORMAL")</f>
        <v>0</v>
      </c>
      <c r="L898" s="4" t="n">
        <f aca="false">COUNTIF($B898:$J898, "NON_SPECIFIC")</f>
        <v>3</v>
      </c>
      <c r="M898" s="4" t="n">
        <f aca="false">COUNTIF($B898:$J898, "EARLY")</f>
        <v>0</v>
      </c>
      <c r="N898" s="4" t="n">
        <f aca="false">COUNTIF($B898:$J898, "ACTIVE")</f>
        <v>0</v>
      </c>
      <c r="O898" s="4" t="n">
        <f aca="false">COUNTIF($B898:$J898, "LATE")</f>
        <v>0</v>
      </c>
      <c r="P898" s="4" t="n">
        <f aca="false">COUNTIF($B898:$J898, "UNGRADABLE_QUALITY")</f>
        <v>0</v>
      </c>
      <c r="Q898" s="4" t="n">
        <f aca="false">COUNTIF($B898:$J898, "UNGRADABLE_CONDITION")</f>
        <v>0</v>
      </c>
      <c r="R898" s="4" t="n">
        <f aca="false">SUM(K898:Q898)</f>
        <v>3</v>
      </c>
      <c r="S898" s="5"/>
      <c r="T898" s="3"/>
    </row>
    <row r="899" customFormat="false" ht="13.8" hidden="false" customHeight="false" outlineLevel="0" collapsed="false">
      <c r="A899" s="3" t="s">
        <v>922</v>
      </c>
      <c r="B899" s="3"/>
      <c r="C899" s="3"/>
      <c r="D899" s="3" t="s">
        <v>28</v>
      </c>
      <c r="E899" s="3" t="s">
        <v>34</v>
      </c>
      <c r="F899" s="3"/>
      <c r="G899" s="3"/>
      <c r="H899" s="3"/>
      <c r="I899" s="3" t="s">
        <v>28</v>
      </c>
      <c r="J899" s="3" t="s">
        <v>34</v>
      </c>
      <c r="K899" s="4" t="n">
        <f aca="false">COUNTIF($B899:$J899, "NORMAL")</f>
        <v>0</v>
      </c>
      <c r="L899" s="4" t="n">
        <f aca="false">COUNTIF($B899:$J899, "NON_SPECIFIC")</f>
        <v>0</v>
      </c>
      <c r="M899" s="4" t="n">
        <f aca="false">COUNTIF($B899:$J899, "EARLY")</f>
        <v>0</v>
      </c>
      <c r="N899" s="4" t="n">
        <f aca="false">COUNTIF($B899:$J899, "ACTIVE")</f>
        <v>2</v>
      </c>
      <c r="O899" s="4" t="n">
        <f aca="false">COUNTIF($B899:$J899, "LATE")</f>
        <v>2</v>
      </c>
      <c r="P899" s="4" t="n">
        <f aca="false">COUNTIF($B899:$J899, "UNGRADABLE_QUALITY")</f>
        <v>0</v>
      </c>
      <c r="Q899" s="4" t="n">
        <f aca="false">COUNTIF($B899:$J899, "UNGRADABLE_CONDITION")</f>
        <v>0</v>
      </c>
      <c r="R899" s="4" t="n">
        <f aca="false">SUM(K899:Q899)</f>
        <v>4</v>
      </c>
      <c r="S899" s="5"/>
      <c r="T899" s="5"/>
    </row>
    <row r="900" customFormat="false" ht="13.8" hidden="false" customHeight="false" outlineLevel="0" collapsed="false">
      <c r="A900" s="3" t="s">
        <v>923</v>
      </c>
      <c r="B900" s="3" t="s">
        <v>20</v>
      </c>
      <c r="C900" s="3" t="s">
        <v>20</v>
      </c>
      <c r="D900" s="3"/>
      <c r="E900" s="3"/>
      <c r="F900" s="3"/>
      <c r="G900" s="3"/>
      <c r="H900" s="3" t="s">
        <v>20</v>
      </c>
      <c r="I900" s="3"/>
      <c r="J900" s="3"/>
      <c r="K900" s="4" t="n">
        <f aca="false">COUNTIF($B900:$J900, "NORMAL")</f>
        <v>3</v>
      </c>
      <c r="L900" s="4" t="n">
        <f aca="false">COUNTIF($B900:$J900, "NON_SPECIFIC")</f>
        <v>0</v>
      </c>
      <c r="M900" s="4" t="n">
        <f aca="false">COUNTIF($B900:$J900, "EARLY")</f>
        <v>0</v>
      </c>
      <c r="N900" s="4" t="n">
        <f aca="false">COUNTIF($B900:$J900, "ACTIVE")</f>
        <v>0</v>
      </c>
      <c r="O900" s="4" t="n">
        <f aca="false">COUNTIF($B900:$J900, "LATE")</f>
        <v>0</v>
      </c>
      <c r="P900" s="4" t="n">
        <f aca="false">COUNTIF($B900:$J900, "UNGRADABLE_QUALITY")</f>
        <v>0</v>
      </c>
      <c r="Q900" s="4" t="n">
        <f aca="false">COUNTIF($B900:$J900, "UNGRADABLE_CONDITION")</f>
        <v>0</v>
      </c>
      <c r="R900" s="4" t="n">
        <f aca="false">SUM(K900:Q900)</f>
        <v>3</v>
      </c>
      <c r="S900" s="3"/>
      <c r="T900" s="3"/>
    </row>
    <row r="901" customFormat="false" ht="13.8" hidden="false" customHeight="false" outlineLevel="0" collapsed="false">
      <c r="A901" s="3" t="s">
        <v>924</v>
      </c>
      <c r="B901" s="3"/>
      <c r="C901" s="3"/>
      <c r="D901" s="3" t="s">
        <v>34</v>
      </c>
      <c r="E901" s="3"/>
      <c r="F901" s="3"/>
      <c r="G901" s="3" t="s">
        <v>19</v>
      </c>
      <c r="H901" s="3"/>
      <c r="I901" s="3" t="s">
        <v>19</v>
      </c>
      <c r="J901" s="3"/>
      <c r="K901" s="4" t="n">
        <f aca="false">COUNTIF($B901:$J901, "NORMAL")</f>
        <v>0</v>
      </c>
      <c r="L901" s="4" t="n">
        <f aca="false">COUNTIF($B901:$J901, "NON_SPECIFIC")</f>
        <v>2</v>
      </c>
      <c r="M901" s="4" t="n">
        <f aca="false">COUNTIF($B901:$J901, "EARLY")</f>
        <v>0</v>
      </c>
      <c r="N901" s="4" t="n">
        <f aca="false">COUNTIF($B901:$J901, "ACTIVE")</f>
        <v>1</v>
      </c>
      <c r="O901" s="4" t="n">
        <f aca="false">COUNTIF($B901:$J901, "LATE")</f>
        <v>0</v>
      </c>
      <c r="P901" s="4" t="n">
        <f aca="false">COUNTIF($B901:$J901, "UNGRADABLE_QUALITY")</f>
        <v>0</v>
      </c>
      <c r="Q901" s="4" t="n">
        <f aca="false">COUNTIF($B901:$J901, "UNGRADABLE_CONDITION")</f>
        <v>0</v>
      </c>
      <c r="R901" s="4" t="n">
        <f aca="false">SUM(K901:Q901)</f>
        <v>3</v>
      </c>
      <c r="S901" s="5"/>
      <c r="T901" s="3"/>
    </row>
    <row r="902" customFormat="false" ht="13.8" hidden="false" customHeight="false" outlineLevel="0" collapsed="false">
      <c r="A902" s="3" t="s">
        <v>925</v>
      </c>
      <c r="B902" s="3"/>
      <c r="C902" s="3"/>
      <c r="D902" s="3"/>
      <c r="E902" s="3"/>
      <c r="F902" s="3"/>
      <c r="G902" s="3"/>
      <c r="H902" s="3" t="s">
        <v>20</v>
      </c>
      <c r="I902" s="3" t="s">
        <v>19</v>
      </c>
      <c r="J902" s="3" t="s">
        <v>24</v>
      </c>
      <c r="K902" s="4" t="n">
        <f aca="false">COUNTIF($B902:$J902, "NORMAL")</f>
        <v>1</v>
      </c>
      <c r="L902" s="4" t="n">
        <f aca="false">COUNTIF($B902:$J902, "NON_SPECIFIC")</f>
        <v>1</v>
      </c>
      <c r="M902" s="4" t="n">
        <f aca="false">COUNTIF($B902:$J902, "EARLY")</f>
        <v>0</v>
      </c>
      <c r="N902" s="4" t="n">
        <f aca="false">COUNTIF($B902:$J902, "ACTIVE")</f>
        <v>0</v>
      </c>
      <c r="O902" s="4" t="n">
        <f aca="false">COUNTIF($B902:$J902, "LATE")</f>
        <v>0</v>
      </c>
      <c r="P902" s="4" t="n">
        <f aca="false">COUNTIF($B902:$J902, "UNGRADABLE_QUALITY")</f>
        <v>1</v>
      </c>
      <c r="Q902" s="4" t="n">
        <f aca="false">COUNTIF($B902:$J902, "UNGRADABLE_CONDITION")</f>
        <v>0</v>
      </c>
      <c r="R902" s="4" t="n">
        <f aca="false">SUM(K902:Q902)</f>
        <v>3</v>
      </c>
      <c r="S902" s="5"/>
      <c r="T902" s="5"/>
    </row>
    <row r="903" customFormat="false" ht="13.8" hidden="false" customHeight="false" outlineLevel="0" collapsed="false">
      <c r="A903" s="3" t="s">
        <v>926</v>
      </c>
      <c r="B903" s="3" t="s">
        <v>34</v>
      </c>
      <c r="C903" s="3" t="s">
        <v>28</v>
      </c>
      <c r="D903" s="3" t="s">
        <v>34</v>
      </c>
      <c r="E903" s="3"/>
      <c r="F903" s="3"/>
      <c r="G903" s="3"/>
      <c r="H903" s="3"/>
      <c r="I903" s="3"/>
      <c r="J903" s="3"/>
      <c r="K903" s="4" t="n">
        <f aca="false">COUNTIF($B903:$J903, "NORMAL")</f>
        <v>0</v>
      </c>
      <c r="L903" s="4" t="n">
        <f aca="false">COUNTIF($B903:$J903, "NON_SPECIFIC")</f>
        <v>0</v>
      </c>
      <c r="M903" s="4" t="n">
        <f aca="false">COUNTIF($B903:$J903, "EARLY")</f>
        <v>0</v>
      </c>
      <c r="N903" s="4" t="n">
        <f aca="false">COUNTIF($B903:$J903, "ACTIVE")</f>
        <v>2</v>
      </c>
      <c r="O903" s="4" t="n">
        <f aca="false">COUNTIF($B903:$J903, "LATE")</f>
        <v>1</v>
      </c>
      <c r="P903" s="4" t="n">
        <f aca="false">COUNTIF($B903:$J903, "UNGRADABLE_QUALITY")</f>
        <v>0</v>
      </c>
      <c r="Q903" s="4" t="n">
        <f aca="false">COUNTIF($B903:$J903, "UNGRADABLE_CONDITION")</f>
        <v>0</v>
      </c>
      <c r="R903" s="4" t="n">
        <f aca="false">SUM(K903:Q903)</f>
        <v>3</v>
      </c>
      <c r="S903" s="3"/>
      <c r="T903" s="3"/>
    </row>
    <row r="904" customFormat="false" ht="13.8" hidden="false" customHeight="false" outlineLevel="0" collapsed="false">
      <c r="A904" s="3" t="s">
        <v>927</v>
      </c>
      <c r="B904" s="3"/>
      <c r="C904" s="3" t="s">
        <v>22</v>
      </c>
      <c r="D904" s="3"/>
      <c r="E904" s="3" t="s">
        <v>22</v>
      </c>
      <c r="F904" s="3"/>
      <c r="G904" s="3"/>
      <c r="H904" s="3"/>
      <c r="I904" s="3" t="s">
        <v>34</v>
      </c>
      <c r="J904" s="3"/>
      <c r="K904" s="4" t="n">
        <f aca="false">COUNTIF($B904:$J904, "NORMAL")</f>
        <v>0</v>
      </c>
      <c r="L904" s="4" t="n">
        <f aca="false">COUNTIF($B904:$J904, "NON_SPECIFIC")</f>
        <v>0</v>
      </c>
      <c r="M904" s="4" t="n">
        <f aca="false">COUNTIF($B904:$J904, "EARLY")</f>
        <v>2</v>
      </c>
      <c r="N904" s="4" t="n">
        <f aca="false">COUNTIF($B904:$J904, "ACTIVE")</f>
        <v>1</v>
      </c>
      <c r="O904" s="4" t="n">
        <f aca="false">COUNTIF($B904:$J904, "LATE")</f>
        <v>0</v>
      </c>
      <c r="P904" s="4" t="n">
        <f aca="false">COUNTIF($B904:$J904, "UNGRADABLE_QUALITY")</f>
        <v>0</v>
      </c>
      <c r="Q904" s="4" t="n">
        <f aca="false">COUNTIF($B904:$J904, "UNGRADABLE_CONDITION")</f>
        <v>0</v>
      </c>
      <c r="R904" s="4" t="n">
        <f aca="false">SUM(K904:Q904)</f>
        <v>3</v>
      </c>
      <c r="S904" s="5"/>
      <c r="T904" s="3"/>
    </row>
    <row r="905" customFormat="false" ht="13.8" hidden="false" customHeight="false" outlineLevel="0" collapsed="false">
      <c r="A905" s="3" t="s">
        <v>928</v>
      </c>
      <c r="B905" s="3" t="s">
        <v>22</v>
      </c>
      <c r="C905" s="3"/>
      <c r="D905" s="3"/>
      <c r="E905" s="3"/>
      <c r="F905" s="3"/>
      <c r="G905" s="3" t="s">
        <v>22</v>
      </c>
      <c r="H905" s="3"/>
      <c r="I905" s="3" t="s">
        <v>68</v>
      </c>
      <c r="J905" s="3"/>
      <c r="K905" s="4" t="n">
        <f aca="false">COUNTIF($B905:$J905, "NORMAL")</f>
        <v>0</v>
      </c>
      <c r="L905" s="4" t="n">
        <f aca="false">COUNTIF($B905:$J905, "NON_SPECIFIC")</f>
        <v>0</v>
      </c>
      <c r="M905" s="4" t="n">
        <f aca="false">COUNTIF($B905:$J905, "EARLY")</f>
        <v>2</v>
      </c>
      <c r="N905" s="4" t="n">
        <f aca="false">COUNTIF($B905:$J905, "ACTIVE")</f>
        <v>0</v>
      </c>
      <c r="O905" s="4" t="n">
        <f aca="false">COUNTIF($B905:$J905, "LATE")</f>
        <v>0</v>
      </c>
      <c r="P905" s="4" t="n">
        <f aca="false">COUNTIF($B905:$J905, "UNGRADABLE_QUALITY")</f>
        <v>0</v>
      </c>
      <c r="Q905" s="4" t="n">
        <f aca="false">COUNTIF($B905:$J905, "UNGRADABLE_CONDITION")</f>
        <v>1</v>
      </c>
      <c r="R905" s="4" t="n">
        <f aca="false">SUM(K905:Q905)</f>
        <v>3</v>
      </c>
      <c r="S905" s="5"/>
      <c r="T905" s="3"/>
    </row>
    <row r="906" customFormat="false" ht="13.8" hidden="false" customHeight="false" outlineLevel="0" collapsed="false">
      <c r="A906" s="3" t="s">
        <v>929</v>
      </c>
      <c r="B906" s="3" t="s">
        <v>20</v>
      </c>
      <c r="C906" s="3"/>
      <c r="D906" s="3"/>
      <c r="E906" s="3"/>
      <c r="F906" s="3" t="s">
        <v>20</v>
      </c>
      <c r="G906" s="3" t="s">
        <v>20</v>
      </c>
      <c r="H906" s="3"/>
      <c r="I906" s="3"/>
      <c r="J906" s="3"/>
      <c r="K906" s="4" t="n">
        <f aca="false">COUNTIF($B906:$J906, "NORMAL")</f>
        <v>3</v>
      </c>
      <c r="L906" s="4" t="n">
        <f aca="false">COUNTIF($B906:$J906, "NON_SPECIFIC")</f>
        <v>0</v>
      </c>
      <c r="M906" s="4" t="n">
        <f aca="false">COUNTIF($B906:$J906, "EARLY")</f>
        <v>0</v>
      </c>
      <c r="N906" s="4" t="n">
        <f aca="false">COUNTIF($B906:$J906, "ACTIVE")</f>
        <v>0</v>
      </c>
      <c r="O906" s="4" t="n">
        <f aca="false">COUNTIF($B906:$J906, "LATE")</f>
        <v>0</v>
      </c>
      <c r="P906" s="4" t="n">
        <f aca="false">COUNTIF($B906:$J906, "UNGRADABLE_QUALITY")</f>
        <v>0</v>
      </c>
      <c r="Q906" s="4" t="n">
        <f aca="false">COUNTIF($B906:$J906, "UNGRADABLE_CONDITION")</f>
        <v>0</v>
      </c>
      <c r="R906" s="4" t="n">
        <f aca="false">SUM(K906:Q906)</f>
        <v>3</v>
      </c>
      <c r="S906" s="3"/>
      <c r="T906" s="3"/>
    </row>
    <row r="907" customFormat="false" ht="13.8" hidden="false" customHeight="false" outlineLevel="0" collapsed="false">
      <c r="A907" s="3" t="s">
        <v>930</v>
      </c>
      <c r="B907" s="3"/>
      <c r="C907" s="3"/>
      <c r="D907" s="3" t="s">
        <v>34</v>
      </c>
      <c r="E907" s="3"/>
      <c r="F907" s="3"/>
      <c r="G907" s="3" t="s">
        <v>34</v>
      </c>
      <c r="H907" s="3"/>
      <c r="I907" s="3"/>
      <c r="J907" s="3" t="s">
        <v>34</v>
      </c>
      <c r="K907" s="4" t="n">
        <f aca="false">COUNTIF($B907:$J907, "NORMAL")</f>
        <v>0</v>
      </c>
      <c r="L907" s="4" t="n">
        <f aca="false">COUNTIF($B907:$J907, "NON_SPECIFIC")</f>
        <v>0</v>
      </c>
      <c r="M907" s="4" t="n">
        <f aca="false">COUNTIF($B907:$J907, "EARLY")</f>
        <v>0</v>
      </c>
      <c r="N907" s="4" t="n">
        <f aca="false">COUNTIF($B907:$J907, "ACTIVE")</f>
        <v>3</v>
      </c>
      <c r="O907" s="4" t="n">
        <f aca="false">COUNTIF($B907:$J907, "LATE")</f>
        <v>0</v>
      </c>
      <c r="P907" s="4" t="n">
        <f aca="false">COUNTIF($B907:$J907, "UNGRADABLE_QUALITY")</f>
        <v>0</v>
      </c>
      <c r="Q907" s="4" t="n">
        <f aca="false">COUNTIF($B907:$J907, "UNGRADABLE_CONDITION")</f>
        <v>0</v>
      </c>
      <c r="R907" s="4" t="n">
        <f aca="false">SUM(K907:Q907)</f>
        <v>3</v>
      </c>
      <c r="S907" s="3"/>
      <c r="T907" s="5"/>
    </row>
    <row r="908" customFormat="false" ht="13.8" hidden="false" customHeight="false" outlineLevel="0" collapsed="false">
      <c r="A908" s="3" t="s">
        <v>931</v>
      </c>
      <c r="B908" s="3" t="s">
        <v>34</v>
      </c>
      <c r="C908" s="3"/>
      <c r="D908" s="3" t="s">
        <v>68</v>
      </c>
      <c r="E908" s="3"/>
      <c r="F908" s="3"/>
      <c r="G908" s="3"/>
      <c r="H908" s="3"/>
      <c r="I908" s="3" t="s">
        <v>19</v>
      </c>
      <c r="J908" s="3"/>
      <c r="K908" s="4" t="n">
        <f aca="false">COUNTIF($B908:$J908, "NORMAL")</f>
        <v>0</v>
      </c>
      <c r="L908" s="4" t="n">
        <f aca="false">COUNTIF($B908:$J908, "NON_SPECIFIC")</f>
        <v>1</v>
      </c>
      <c r="M908" s="4" t="n">
        <f aca="false">COUNTIF($B908:$J908, "EARLY")</f>
        <v>0</v>
      </c>
      <c r="N908" s="4" t="n">
        <f aca="false">COUNTIF($B908:$J908, "ACTIVE")</f>
        <v>1</v>
      </c>
      <c r="O908" s="4" t="n">
        <f aca="false">COUNTIF($B908:$J908, "LATE")</f>
        <v>0</v>
      </c>
      <c r="P908" s="4" t="n">
        <f aca="false">COUNTIF($B908:$J908, "UNGRADABLE_QUALITY")</f>
        <v>0</v>
      </c>
      <c r="Q908" s="4" t="n">
        <f aca="false">COUNTIF($B908:$J908, "UNGRADABLE_CONDITION")</f>
        <v>1</v>
      </c>
      <c r="R908" s="4" t="n">
        <f aca="false">SUM(K908:Q908)</f>
        <v>3</v>
      </c>
      <c r="S908" s="5"/>
      <c r="T908" s="3"/>
    </row>
    <row r="909" customFormat="false" ht="13.8" hidden="false" customHeight="false" outlineLevel="0" collapsed="false">
      <c r="A909" s="3" t="s">
        <v>932</v>
      </c>
      <c r="B909" s="3"/>
      <c r="C909" s="3"/>
      <c r="D909" s="3"/>
      <c r="E909" s="3"/>
      <c r="F909" s="3"/>
      <c r="G909" s="3" t="s">
        <v>19</v>
      </c>
      <c r="H909" s="3" t="s">
        <v>19</v>
      </c>
      <c r="I909" s="3" t="s">
        <v>19</v>
      </c>
      <c r="J909" s="3"/>
      <c r="K909" s="4" t="n">
        <f aca="false">COUNTIF($B909:$J909, "NORMAL")</f>
        <v>0</v>
      </c>
      <c r="L909" s="4" t="n">
        <f aca="false">COUNTIF($B909:$J909, "NON_SPECIFIC")</f>
        <v>3</v>
      </c>
      <c r="M909" s="4" t="n">
        <f aca="false">COUNTIF($B909:$J909, "EARLY")</f>
        <v>0</v>
      </c>
      <c r="N909" s="4" t="n">
        <f aca="false">COUNTIF($B909:$J909, "ACTIVE")</f>
        <v>0</v>
      </c>
      <c r="O909" s="4" t="n">
        <f aca="false">COUNTIF($B909:$J909, "LATE")</f>
        <v>0</v>
      </c>
      <c r="P909" s="4" t="n">
        <f aca="false">COUNTIF($B909:$J909, "UNGRADABLE_QUALITY")</f>
        <v>0</v>
      </c>
      <c r="Q909" s="4" t="n">
        <f aca="false">COUNTIF($B909:$J909, "UNGRADABLE_CONDITION")</f>
        <v>0</v>
      </c>
      <c r="R909" s="4" t="n">
        <f aca="false">SUM(K909:Q909)</f>
        <v>3</v>
      </c>
      <c r="S909" s="5"/>
      <c r="T909" s="3"/>
    </row>
    <row r="910" customFormat="false" ht="13.8" hidden="false" customHeight="false" outlineLevel="0" collapsed="false">
      <c r="A910" s="3" t="s">
        <v>933</v>
      </c>
      <c r="B910" s="3"/>
      <c r="C910" s="3" t="s">
        <v>34</v>
      </c>
      <c r="D910" s="3"/>
      <c r="E910" s="3"/>
      <c r="F910" s="3"/>
      <c r="G910" s="3"/>
      <c r="H910" s="3" t="s">
        <v>34</v>
      </c>
      <c r="I910" s="3" t="s">
        <v>22</v>
      </c>
      <c r="J910" s="3"/>
      <c r="K910" s="4" t="n">
        <f aca="false">COUNTIF($B910:$J910, "NORMAL")</f>
        <v>0</v>
      </c>
      <c r="L910" s="4" t="n">
        <f aca="false">COUNTIF($B910:$J910, "NON_SPECIFIC")</f>
        <v>0</v>
      </c>
      <c r="M910" s="4" t="n">
        <f aca="false">COUNTIF($B910:$J910, "EARLY")</f>
        <v>1</v>
      </c>
      <c r="N910" s="4" t="n">
        <f aca="false">COUNTIF($B910:$J910, "ACTIVE")</f>
        <v>2</v>
      </c>
      <c r="O910" s="4" t="n">
        <f aca="false">COUNTIF($B910:$J910, "LATE")</f>
        <v>0</v>
      </c>
      <c r="P910" s="4" t="n">
        <f aca="false">COUNTIF($B910:$J910, "UNGRADABLE_QUALITY")</f>
        <v>0</v>
      </c>
      <c r="Q910" s="4" t="n">
        <f aca="false">COUNTIF($B910:$J910, "UNGRADABLE_CONDITION")</f>
        <v>0</v>
      </c>
      <c r="R910" s="4" t="n">
        <f aca="false">SUM(K910:Q910)</f>
        <v>3</v>
      </c>
      <c r="S910" s="5"/>
      <c r="T910" s="3"/>
    </row>
    <row r="911" customFormat="false" ht="13.8" hidden="false" customHeight="false" outlineLevel="0" collapsed="false">
      <c r="A911" s="3" t="s">
        <v>934</v>
      </c>
      <c r="B911" s="3" t="s">
        <v>19</v>
      </c>
      <c r="C911" s="3"/>
      <c r="D911" s="3"/>
      <c r="E911" s="3"/>
      <c r="F911" s="3" t="s">
        <v>19</v>
      </c>
      <c r="G911" s="3" t="s">
        <v>19</v>
      </c>
      <c r="H911" s="3"/>
      <c r="I911" s="3"/>
      <c r="J911" s="3"/>
      <c r="K911" s="4" t="n">
        <f aca="false">COUNTIF($B911:$J911, "NORMAL")</f>
        <v>0</v>
      </c>
      <c r="L911" s="4" t="n">
        <f aca="false">COUNTIF($B911:$J911, "NON_SPECIFIC")</f>
        <v>3</v>
      </c>
      <c r="M911" s="4" t="n">
        <f aca="false">COUNTIF($B911:$J911, "EARLY")</f>
        <v>0</v>
      </c>
      <c r="N911" s="4" t="n">
        <f aca="false">COUNTIF($B911:$J911, "ACTIVE")</f>
        <v>0</v>
      </c>
      <c r="O911" s="4" t="n">
        <f aca="false">COUNTIF($B911:$J911, "LATE")</f>
        <v>0</v>
      </c>
      <c r="P911" s="4" t="n">
        <f aca="false">COUNTIF($B911:$J911, "UNGRADABLE_QUALITY")</f>
        <v>0</v>
      </c>
      <c r="Q911" s="4" t="n">
        <f aca="false">COUNTIF($B911:$J911, "UNGRADABLE_CONDITION")</f>
        <v>0</v>
      </c>
      <c r="R911" s="4" t="n">
        <f aca="false">SUM(K911:Q911)</f>
        <v>3</v>
      </c>
      <c r="S911" s="3"/>
      <c r="T911" s="3"/>
    </row>
    <row r="912" customFormat="false" ht="13.8" hidden="false" customHeight="false" outlineLevel="0" collapsed="false">
      <c r="A912" s="3" t="s">
        <v>935</v>
      </c>
      <c r="B912" s="3" t="s">
        <v>19</v>
      </c>
      <c r="C912" s="3"/>
      <c r="D912" s="3" t="s">
        <v>19</v>
      </c>
      <c r="E912" s="3"/>
      <c r="F912" s="3"/>
      <c r="G912" s="3"/>
      <c r="H912" s="3" t="s">
        <v>20</v>
      </c>
      <c r="I912" s="3"/>
      <c r="J912" s="3"/>
      <c r="K912" s="4" t="n">
        <f aca="false">COUNTIF($B912:$J912, "NORMAL")</f>
        <v>1</v>
      </c>
      <c r="L912" s="4" t="n">
        <f aca="false">COUNTIF($B912:$J912, "NON_SPECIFIC")</f>
        <v>2</v>
      </c>
      <c r="M912" s="4" t="n">
        <f aca="false">COUNTIF($B912:$J912, "EARLY")</f>
        <v>0</v>
      </c>
      <c r="N912" s="4" t="n">
        <f aca="false">COUNTIF($B912:$J912, "ACTIVE")</f>
        <v>0</v>
      </c>
      <c r="O912" s="4" t="n">
        <f aca="false">COUNTIF($B912:$J912, "LATE")</f>
        <v>0</v>
      </c>
      <c r="P912" s="4" t="n">
        <f aca="false">COUNTIF($B912:$J912, "UNGRADABLE_QUALITY")</f>
        <v>0</v>
      </c>
      <c r="Q912" s="4" t="n">
        <f aca="false">COUNTIF($B912:$J912, "UNGRADABLE_CONDITION")</f>
        <v>0</v>
      </c>
      <c r="R912" s="4" t="n">
        <f aca="false">SUM(K912:Q912)</f>
        <v>3</v>
      </c>
      <c r="S912" s="3"/>
      <c r="T912" s="3"/>
    </row>
    <row r="913" customFormat="false" ht="13.8" hidden="false" customHeight="false" outlineLevel="0" collapsed="false">
      <c r="A913" s="3" t="s">
        <v>936</v>
      </c>
      <c r="B913" s="3" t="s">
        <v>34</v>
      </c>
      <c r="C913" s="3"/>
      <c r="D913" s="3"/>
      <c r="E913" s="3"/>
      <c r="F913" s="3" t="s">
        <v>22</v>
      </c>
      <c r="G913" s="3"/>
      <c r="H913" s="3"/>
      <c r="I913" s="3" t="s">
        <v>19</v>
      </c>
      <c r="J913" s="3"/>
      <c r="K913" s="4" t="n">
        <f aca="false">COUNTIF($B913:$J913, "NORMAL")</f>
        <v>0</v>
      </c>
      <c r="L913" s="4" t="n">
        <f aca="false">COUNTIF($B913:$J913, "NON_SPECIFIC")</f>
        <v>1</v>
      </c>
      <c r="M913" s="4" t="n">
        <f aca="false">COUNTIF($B913:$J913, "EARLY")</f>
        <v>1</v>
      </c>
      <c r="N913" s="4" t="n">
        <f aca="false">COUNTIF($B913:$J913, "ACTIVE")</f>
        <v>1</v>
      </c>
      <c r="O913" s="4" t="n">
        <f aca="false">COUNTIF($B913:$J913, "LATE")</f>
        <v>0</v>
      </c>
      <c r="P913" s="4" t="n">
        <f aca="false">COUNTIF($B913:$J913, "UNGRADABLE_QUALITY")</f>
        <v>0</v>
      </c>
      <c r="Q913" s="4" t="n">
        <f aca="false">COUNTIF($B913:$J913, "UNGRADABLE_CONDITION")</f>
        <v>0</v>
      </c>
      <c r="R913" s="4" t="n">
        <f aca="false">SUM(K913:Q913)</f>
        <v>3</v>
      </c>
      <c r="S913" s="5"/>
      <c r="T913" s="3"/>
    </row>
    <row r="914" customFormat="false" ht="13.8" hidden="false" customHeight="false" outlineLevel="0" collapsed="false">
      <c r="A914" s="3" t="s">
        <v>937</v>
      </c>
      <c r="B914" s="3"/>
      <c r="C914" s="3"/>
      <c r="D914" s="3" t="s">
        <v>22</v>
      </c>
      <c r="E914" s="3" t="s">
        <v>22</v>
      </c>
      <c r="F914" s="3" t="s">
        <v>19</v>
      </c>
      <c r="G914" s="3"/>
      <c r="H914" s="3"/>
      <c r="I914" s="3"/>
      <c r="J914" s="3"/>
      <c r="K914" s="4" t="n">
        <f aca="false">COUNTIF($B914:$J914, "NORMAL")</f>
        <v>0</v>
      </c>
      <c r="L914" s="4" t="n">
        <f aca="false">COUNTIF($B914:$J914, "NON_SPECIFIC")</f>
        <v>1</v>
      </c>
      <c r="M914" s="4" t="n">
        <f aca="false">COUNTIF($B914:$J914, "EARLY")</f>
        <v>2</v>
      </c>
      <c r="N914" s="4" t="n">
        <f aca="false">COUNTIF($B914:$J914, "ACTIVE")</f>
        <v>0</v>
      </c>
      <c r="O914" s="4" t="n">
        <f aca="false">COUNTIF($B914:$J914, "LATE")</f>
        <v>0</v>
      </c>
      <c r="P914" s="4" t="n">
        <f aca="false">COUNTIF($B914:$J914, "UNGRADABLE_QUALITY")</f>
        <v>0</v>
      </c>
      <c r="Q914" s="4" t="n">
        <f aca="false">COUNTIF($B914:$J914, "UNGRADABLE_CONDITION")</f>
        <v>0</v>
      </c>
      <c r="R914" s="4" t="n">
        <f aca="false">SUM(K914:Q914)</f>
        <v>3</v>
      </c>
      <c r="S914" s="3"/>
      <c r="T914" s="3"/>
    </row>
    <row r="915" customFormat="false" ht="13.8" hidden="false" customHeight="false" outlineLevel="0" collapsed="false">
      <c r="A915" s="3" t="s">
        <v>938</v>
      </c>
      <c r="B915" s="3" t="s">
        <v>19</v>
      </c>
      <c r="C915" s="3" t="s">
        <v>19</v>
      </c>
      <c r="D915" s="3"/>
      <c r="E915" s="3"/>
      <c r="F915" s="3"/>
      <c r="G915" s="3"/>
      <c r="H915" s="3"/>
      <c r="I915" s="3" t="s">
        <v>19</v>
      </c>
      <c r="J915" s="3"/>
      <c r="K915" s="4" t="n">
        <f aca="false">COUNTIF($B915:$J915, "NORMAL")</f>
        <v>0</v>
      </c>
      <c r="L915" s="4" t="n">
        <f aca="false">COUNTIF($B915:$J915, "NON_SPECIFIC")</f>
        <v>3</v>
      </c>
      <c r="M915" s="4" t="n">
        <f aca="false">COUNTIF($B915:$J915, "EARLY")</f>
        <v>0</v>
      </c>
      <c r="N915" s="4" t="n">
        <f aca="false">COUNTIF($B915:$J915, "ACTIVE")</f>
        <v>0</v>
      </c>
      <c r="O915" s="4" t="n">
        <f aca="false">COUNTIF($B915:$J915, "LATE")</f>
        <v>0</v>
      </c>
      <c r="P915" s="4" t="n">
        <f aca="false">COUNTIF($B915:$J915, "UNGRADABLE_QUALITY")</f>
        <v>0</v>
      </c>
      <c r="Q915" s="4" t="n">
        <f aca="false">COUNTIF($B915:$J915, "UNGRADABLE_CONDITION")</f>
        <v>0</v>
      </c>
      <c r="R915" s="4" t="n">
        <f aca="false">SUM(K915:Q915)</f>
        <v>3</v>
      </c>
      <c r="S915" s="5"/>
      <c r="T915" s="3"/>
    </row>
    <row r="916" customFormat="false" ht="13.8" hidden="false" customHeight="false" outlineLevel="0" collapsed="false">
      <c r="A916" s="3" t="s">
        <v>939</v>
      </c>
      <c r="B916" s="3"/>
      <c r="C916" s="3"/>
      <c r="D916" s="3"/>
      <c r="E916" s="3" t="s">
        <v>34</v>
      </c>
      <c r="F916" s="3" t="s">
        <v>28</v>
      </c>
      <c r="G916" s="3" t="s">
        <v>34</v>
      </c>
      <c r="H916" s="3"/>
      <c r="I916" s="3"/>
      <c r="J916" s="3" t="s">
        <v>28</v>
      </c>
      <c r="K916" s="4" t="n">
        <f aca="false">COUNTIF($B916:$J916, "NORMAL")</f>
        <v>0</v>
      </c>
      <c r="L916" s="4" t="n">
        <f aca="false">COUNTIF($B916:$J916, "NON_SPECIFIC")</f>
        <v>0</v>
      </c>
      <c r="M916" s="4" t="n">
        <f aca="false">COUNTIF($B916:$J916, "EARLY")</f>
        <v>0</v>
      </c>
      <c r="N916" s="4" t="n">
        <f aca="false">COUNTIF($B916:$J916, "ACTIVE")</f>
        <v>2</v>
      </c>
      <c r="O916" s="4" t="n">
        <f aca="false">COUNTIF($B916:$J916, "LATE")</f>
        <v>2</v>
      </c>
      <c r="P916" s="4" t="n">
        <f aca="false">COUNTIF($B916:$J916, "UNGRADABLE_QUALITY")</f>
        <v>0</v>
      </c>
      <c r="Q916" s="4" t="n">
        <f aca="false">COUNTIF($B916:$J916, "UNGRADABLE_CONDITION")</f>
        <v>0</v>
      </c>
      <c r="R916" s="4" t="n">
        <f aca="false">SUM(K916:Q916)</f>
        <v>4</v>
      </c>
      <c r="S916" s="3"/>
      <c r="T916" s="5"/>
    </row>
    <row r="917" customFormat="false" ht="13.8" hidden="false" customHeight="false" outlineLevel="0" collapsed="false">
      <c r="A917" s="3" t="s">
        <v>940</v>
      </c>
      <c r="B917" s="3"/>
      <c r="C917" s="3"/>
      <c r="D917" s="3"/>
      <c r="E917" s="3" t="s">
        <v>20</v>
      </c>
      <c r="F917" s="3" t="s">
        <v>20</v>
      </c>
      <c r="G917" s="3" t="s">
        <v>20</v>
      </c>
      <c r="H917" s="3"/>
      <c r="I917" s="3"/>
      <c r="J917" s="3"/>
      <c r="K917" s="4" t="n">
        <f aca="false">COUNTIF($B917:$J917, "NORMAL")</f>
        <v>3</v>
      </c>
      <c r="L917" s="4" t="n">
        <f aca="false">COUNTIF($B917:$J917, "NON_SPECIFIC")</f>
        <v>0</v>
      </c>
      <c r="M917" s="4" t="n">
        <f aca="false">COUNTIF($B917:$J917, "EARLY")</f>
        <v>0</v>
      </c>
      <c r="N917" s="4" t="n">
        <f aca="false">COUNTIF($B917:$J917, "ACTIVE")</f>
        <v>0</v>
      </c>
      <c r="O917" s="4" t="n">
        <f aca="false">COUNTIF($B917:$J917, "LATE")</f>
        <v>0</v>
      </c>
      <c r="P917" s="4" t="n">
        <f aca="false">COUNTIF($B917:$J917, "UNGRADABLE_QUALITY")</f>
        <v>0</v>
      </c>
      <c r="Q917" s="4" t="n">
        <f aca="false">COUNTIF($B917:$J917, "UNGRADABLE_CONDITION")</f>
        <v>0</v>
      </c>
      <c r="R917" s="4" t="n">
        <f aca="false">SUM(K917:Q917)</f>
        <v>3</v>
      </c>
      <c r="S917" s="3"/>
      <c r="T917" s="3"/>
    </row>
    <row r="918" customFormat="false" ht="13.8" hidden="false" customHeight="false" outlineLevel="0" collapsed="false">
      <c r="A918" s="3" t="s">
        <v>941</v>
      </c>
      <c r="B918" s="3"/>
      <c r="C918" s="3"/>
      <c r="D918" s="3" t="s">
        <v>19</v>
      </c>
      <c r="E918" s="3"/>
      <c r="F918" s="3"/>
      <c r="G918" s="3" t="s">
        <v>19</v>
      </c>
      <c r="H918" s="3"/>
      <c r="I918" s="3" t="s">
        <v>68</v>
      </c>
      <c r="J918" s="3"/>
      <c r="K918" s="4" t="n">
        <f aca="false">COUNTIF($B918:$J918, "NORMAL")</f>
        <v>0</v>
      </c>
      <c r="L918" s="4" t="n">
        <f aca="false">COUNTIF($B918:$J918, "NON_SPECIFIC")</f>
        <v>2</v>
      </c>
      <c r="M918" s="4" t="n">
        <f aca="false">COUNTIF($B918:$J918, "EARLY")</f>
        <v>0</v>
      </c>
      <c r="N918" s="4" t="n">
        <f aca="false">COUNTIF($B918:$J918, "ACTIVE")</f>
        <v>0</v>
      </c>
      <c r="O918" s="4" t="n">
        <f aca="false">COUNTIF($B918:$J918, "LATE")</f>
        <v>0</v>
      </c>
      <c r="P918" s="4" t="n">
        <f aca="false">COUNTIF($B918:$J918, "UNGRADABLE_QUALITY")</f>
        <v>0</v>
      </c>
      <c r="Q918" s="4" t="n">
        <f aca="false">COUNTIF($B918:$J918, "UNGRADABLE_CONDITION")</f>
        <v>1</v>
      </c>
      <c r="R918" s="4" t="n">
        <f aca="false">SUM(K918:Q918)</f>
        <v>3</v>
      </c>
      <c r="S918" s="5"/>
      <c r="T918" s="3"/>
    </row>
    <row r="919" customFormat="false" ht="13.8" hidden="false" customHeight="false" outlineLevel="0" collapsed="false">
      <c r="A919" s="3" t="s">
        <v>942</v>
      </c>
      <c r="B919" s="3"/>
      <c r="C919" s="3"/>
      <c r="D919" s="3"/>
      <c r="E919" s="3"/>
      <c r="F919" s="3" t="s">
        <v>19</v>
      </c>
      <c r="G919" s="3"/>
      <c r="H919" s="3"/>
      <c r="I919" s="3" t="s">
        <v>19</v>
      </c>
      <c r="J919" s="3" t="s">
        <v>22</v>
      </c>
      <c r="K919" s="4" t="n">
        <f aca="false">COUNTIF($B919:$J919, "NORMAL")</f>
        <v>0</v>
      </c>
      <c r="L919" s="4" t="n">
        <f aca="false">COUNTIF($B919:$J919, "NON_SPECIFIC")</f>
        <v>2</v>
      </c>
      <c r="M919" s="4" t="n">
        <f aca="false">COUNTIF($B919:$J919, "EARLY")</f>
        <v>1</v>
      </c>
      <c r="N919" s="4" t="n">
        <f aca="false">COUNTIF($B919:$J919, "ACTIVE")</f>
        <v>0</v>
      </c>
      <c r="O919" s="4" t="n">
        <f aca="false">COUNTIF($B919:$J919, "LATE")</f>
        <v>0</v>
      </c>
      <c r="P919" s="4" t="n">
        <f aca="false">COUNTIF($B919:$J919, "UNGRADABLE_QUALITY")</f>
        <v>0</v>
      </c>
      <c r="Q919" s="4" t="n">
        <f aca="false">COUNTIF($B919:$J919, "UNGRADABLE_CONDITION")</f>
        <v>0</v>
      </c>
      <c r="R919" s="4" t="n">
        <f aca="false">SUM(K919:Q919)</f>
        <v>3</v>
      </c>
      <c r="S919" s="5"/>
      <c r="T919" s="5"/>
    </row>
    <row r="920" customFormat="false" ht="13.8" hidden="false" customHeight="false" outlineLevel="0" collapsed="false">
      <c r="A920" s="3" t="s">
        <v>943</v>
      </c>
      <c r="B920" s="3"/>
      <c r="C920" s="3" t="s">
        <v>24</v>
      </c>
      <c r="D920" s="3"/>
      <c r="E920" s="3" t="s">
        <v>20</v>
      </c>
      <c r="F920" s="3" t="s">
        <v>24</v>
      </c>
      <c r="G920" s="3"/>
      <c r="H920" s="3"/>
      <c r="I920" s="3"/>
      <c r="J920" s="3"/>
      <c r="K920" s="4" t="n">
        <f aca="false">COUNTIF($B920:$J920, "NORMAL")</f>
        <v>1</v>
      </c>
      <c r="L920" s="4" t="n">
        <f aca="false">COUNTIF($B920:$J920, "NON_SPECIFIC")</f>
        <v>0</v>
      </c>
      <c r="M920" s="4" t="n">
        <f aca="false">COUNTIF($B920:$J920, "EARLY")</f>
        <v>0</v>
      </c>
      <c r="N920" s="4" t="n">
        <f aca="false">COUNTIF($B920:$J920, "ACTIVE")</f>
        <v>0</v>
      </c>
      <c r="O920" s="4" t="n">
        <f aca="false">COUNTIF($B920:$J920, "LATE")</f>
        <v>0</v>
      </c>
      <c r="P920" s="4" t="n">
        <f aca="false">COUNTIF($B920:$J920, "UNGRADABLE_QUALITY")</f>
        <v>2</v>
      </c>
      <c r="Q920" s="4" t="n">
        <f aca="false">COUNTIF($B920:$J920, "UNGRADABLE_CONDITION")</f>
        <v>0</v>
      </c>
      <c r="R920" s="4" t="n">
        <f aca="false">SUM(K920:Q920)</f>
        <v>3</v>
      </c>
      <c r="S920" s="3"/>
      <c r="T920" s="3"/>
    </row>
    <row r="921" customFormat="false" ht="13.8" hidden="false" customHeight="false" outlineLevel="0" collapsed="false">
      <c r="A921" s="3" t="s">
        <v>944</v>
      </c>
      <c r="B921" s="3" t="s">
        <v>20</v>
      </c>
      <c r="C921" s="3"/>
      <c r="D921" s="3" t="s">
        <v>24</v>
      </c>
      <c r="E921" s="3"/>
      <c r="F921" s="3"/>
      <c r="G921" s="3" t="s">
        <v>20</v>
      </c>
      <c r="H921" s="3"/>
      <c r="I921" s="3"/>
      <c r="J921" s="3"/>
      <c r="K921" s="4" t="n">
        <f aca="false">COUNTIF($B921:$J921, "NORMAL")</f>
        <v>2</v>
      </c>
      <c r="L921" s="4" t="n">
        <f aca="false">COUNTIF($B921:$J921, "NON_SPECIFIC")</f>
        <v>0</v>
      </c>
      <c r="M921" s="4" t="n">
        <f aca="false">COUNTIF($B921:$J921, "EARLY")</f>
        <v>0</v>
      </c>
      <c r="N921" s="4" t="n">
        <f aca="false">COUNTIF($B921:$J921, "ACTIVE")</f>
        <v>0</v>
      </c>
      <c r="O921" s="4" t="n">
        <f aca="false">COUNTIF($B921:$J921, "LATE")</f>
        <v>0</v>
      </c>
      <c r="P921" s="4" t="n">
        <f aca="false">COUNTIF($B921:$J921, "UNGRADABLE_QUALITY")</f>
        <v>1</v>
      </c>
      <c r="Q921" s="4" t="n">
        <f aca="false">COUNTIF($B921:$J921, "UNGRADABLE_CONDITION")</f>
        <v>0</v>
      </c>
      <c r="R921" s="4" t="n">
        <f aca="false">SUM(K921:Q921)</f>
        <v>3</v>
      </c>
      <c r="S921" s="3"/>
      <c r="T921" s="3"/>
    </row>
    <row r="922" customFormat="false" ht="13.8" hidden="false" customHeight="false" outlineLevel="0" collapsed="false">
      <c r="A922" s="3" t="s">
        <v>945</v>
      </c>
      <c r="B922" s="3"/>
      <c r="C922" s="3" t="s">
        <v>20</v>
      </c>
      <c r="D922" s="3"/>
      <c r="E922" s="3" t="s">
        <v>20</v>
      </c>
      <c r="F922" s="3"/>
      <c r="G922" s="3"/>
      <c r="H922" s="3"/>
      <c r="I922" s="3"/>
      <c r="J922" s="3" t="s">
        <v>22</v>
      </c>
      <c r="K922" s="4" t="n">
        <f aca="false">COUNTIF($B922:$J922, "NORMAL")</f>
        <v>2</v>
      </c>
      <c r="L922" s="4" t="n">
        <f aca="false">COUNTIF($B922:$J922, "NON_SPECIFIC")</f>
        <v>0</v>
      </c>
      <c r="M922" s="4" t="n">
        <f aca="false">COUNTIF($B922:$J922, "EARLY")</f>
        <v>1</v>
      </c>
      <c r="N922" s="4" t="n">
        <f aca="false">COUNTIF($B922:$J922, "ACTIVE")</f>
        <v>0</v>
      </c>
      <c r="O922" s="4" t="n">
        <f aca="false">COUNTIF($B922:$J922, "LATE")</f>
        <v>0</v>
      </c>
      <c r="P922" s="4" t="n">
        <f aca="false">COUNTIF($B922:$J922, "UNGRADABLE_QUALITY")</f>
        <v>0</v>
      </c>
      <c r="Q922" s="4" t="n">
        <f aca="false">COUNTIF($B922:$J922, "UNGRADABLE_CONDITION")</f>
        <v>0</v>
      </c>
      <c r="R922" s="4" t="n">
        <f aca="false">SUM(K922:Q922)</f>
        <v>3</v>
      </c>
      <c r="S922" s="3"/>
      <c r="T922" s="5"/>
    </row>
    <row r="923" customFormat="false" ht="13.8" hidden="false" customHeight="false" outlineLevel="0" collapsed="false">
      <c r="A923" s="3" t="s">
        <v>946</v>
      </c>
      <c r="B923" s="3" t="s">
        <v>20</v>
      </c>
      <c r="C923" s="3" t="s">
        <v>20</v>
      </c>
      <c r="D923" s="3"/>
      <c r="E923" s="3"/>
      <c r="F923" s="3"/>
      <c r="G923" s="3"/>
      <c r="H923" s="3"/>
      <c r="I923" s="3"/>
      <c r="J923" s="3" t="s">
        <v>20</v>
      </c>
      <c r="K923" s="4" t="n">
        <f aca="false">COUNTIF($B923:$J923, "NORMAL")</f>
        <v>3</v>
      </c>
      <c r="L923" s="4" t="n">
        <f aca="false">COUNTIF($B923:$J923, "NON_SPECIFIC")</f>
        <v>0</v>
      </c>
      <c r="M923" s="4" t="n">
        <f aca="false">COUNTIF($B923:$J923, "EARLY")</f>
        <v>0</v>
      </c>
      <c r="N923" s="4" t="n">
        <f aca="false">COUNTIF($B923:$J923, "ACTIVE")</f>
        <v>0</v>
      </c>
      <c r="O923" s="4" t="n">
        <f aca="false">COUNTIF($B923:$J923, "LATE")</f>
        <v>0</v>
      </c>
      <c r="P923" s="4" t="n">
        <f aca="false">COUNTIF($B923:$J923, "UNGRADABLE_QUALITY")</f>
        <v>0</v>
      </c>
      <c r="Q923" s="4" t="n">
        <f aca="false">COUNTIF($B923:$J923, "UNGRADABLE_CONDITION")</f>
        <v>0</v>
      </c>
      <c r="R923" s="4" t="n">
        <f aca="false">SUM(K923:Q923)</f>
        <v>3</v>
      </c>
      <c r="S923" s="3"/>
      <c r="T923" s="5"/>
    </row>
    <row r="924" customFormat="false" ht="13.8" hidden="false" customHeight="false" outlineLevel="0" collapsed="false">
      <c r="A924" s="3" t="s">
        <v>947</v>
      </c>
      <c r="B924" s="3"/>
      <c r="C924" s="3" t="s">
        <v>19</v>
      </c>
      <c r="D924" s="3"/>
      <c r="E924" s="3"/>
      <c r="F924" s="3"/>
      <c r="G924" s="3" t="s">
        <v>19</v>
      </c>
      <c r="H924" s="3" t="s">
        <v>20</v>
      </c>
      <c r="I924" s="3"/>
      <c r="J924" s="3"/>
      <c r="K924" s="4" t="n">
        <f aca="false">COUNTIF($B924:$J924, "NORMAL")</f>
        <v>1</v>
      </c>
      <c r="L924" s="4" t="n">
        <f aca="false">COUNTIF($B924:$J924, "NON_SPECIFIC")</f>
        <v>2</v>
      </c>
      <c r="M924" s="4" t="n">
        <f aca="false">COUNTIF($B924:$J924, "EARLY")</f>
        <v>0</v>
      </c>
      <c r="N924" s="4" t="n">
        <f aca="false">COUNTIF($B924:$J924, "ACTIVE")</f>
        <v>0</v>
      </c>
      <c r="O924" s="4" t="n">
        <f aca="false">COUNTIF($B924:$J924, "LATE")</f>
        <v>0</v>
      </c>
      <c r="P924" s="4" t="n">
        <f aca="false">COUNTIF($B924:$J924, "UNGRADABLE_QUALITY")</f>
        <v>0</v>
      </c>
      <c r="Q924" s="4" t="n">
        <f aca="false">COUNTIF($B924:$J924, "UNGRADABLE_CONDITION")</f>
        <v>0</v>
      </c>
      <c r="R924" s="4" t="n">
        <f aca="false">SUM(K924:Q924)</f>
        <v>3</v>
      </c>
      <c r="S924" s="3"/>
      <c r="T924" s="3"/>
    </row>
    <row r="925" customFormat="false" ht="13.8" hidden="false" customHeight="false" outlineLevel="0" collapsed="false">
      <c r="A925" s="3" t="s">
        <v>948</v>
      </c>
      <c r="B925" s="3" t="s">
        <v>19</v>
      </c>
      <c r="C925" s="3"/>
      <c r="D925" s="3" t="s">
        <v>19</v>
      </c>
      <c r="E925" s="3"/>
      <c r="F925" s="3" t="s">
        <v>19</v>
      </c>
      <c r="G925" s="3"/>
      <c r="H925" s="3"/>
      <c r="I925" s="3"/>
      <c r="J925" s="3"/>
      <c r="K925" s="4" t="n">
        <f aca="false">COUNTIF($B925:$J925, "NORMAL")</f>
        <v>0</v>
      </c>
      <c r="L925" s="4" t="n">
        <f aca="false">COUNTIF($B925:$J925, "NON_SPECIFIC")</f>
        <v>3</v>
      </c>
      <c r="M925" s="4" t="n">
        <f aca="false">COUNTIF($B925:$J925, "EARLY")</f>
        <v>0</v>
      </c>
      <c r="N925" s="4" t="n">
        <f aca="false">COUNTIF($B925:$J925, "ACTIVE")</f>
        <v>0</v>
      </c>
      <c r="O925" s="4" t="n">
        <f aca="false">COUNTIF($B925:$J925, "LATE")</f>
        <v>0</v>
      </c>
      <c r="P925" s="4" t="n">
        <f aca="false">COUNTIF($B925:$J925, "UNGRADABLE_QUALITY")</f>
        <v>0</v>
      </c>
      <c r="Q925" s="4" t="n">
        <f aca="false">COUNTIF($B925:$J925, "UNGRADABLE_CONDITION")</f>
        <v>0</v>
      </c>
      <c r="R925" s="4" t="n">
        <f aca="false">SUM(K925:Q925)</f>
        <v>3</v>
      </c>
      <c r="S925" s="3"/>
      <c r="T925" s="3"/>
    </row>
    <row r="926" customFormat="false" ht="13.8" hidden="false" customHeight="false" outlineLevel="0" collapsed="false">
      <c r="A926" s="3" t="s">
        <v>949</v>
      </c>
      <c r="B926" s="3"/>
      <c r="C926" s="3"/>
      <c r="D926" s="3" t="s">
        <v>24</v>
      </c>
      <c r="E926" s="3" t="s">
        <v>19</v>
      </c>
      <c r="F926" s="3"/>
      <c r="G926" s="3"/>
      <c r="H926" s="3"/>
      <c r="I926" s="3"/>
      <c r="J926" s="3" t="s">
        <v>24</v>
      </c>
      <c r="K926" s="4" t="n">
        <f aca="false">COUNTIF($B926:$J926, "NORMAL")</f>
        <v>0</v>
      </c>
      <c r="L926" s="4" t="n">
        <f aca="false">COUNTIF($B926:$J926, "NON_SPECIFIC")</f>
        <v>1</v>
      </c>
      <c r="M926" s="4" t="n">
        <f aca="false">COUNTIF($B926:$J926, "EARLY")</f>
        <v>0</v>
      </c>
      <c r="N926" s="4" t="n">
        <f aca="false">COUNTIF($B926:$J926, "ACTIVE")</f>
        <v>0</v>
      </c>
      <c r="O926" s="4" t="n">
        <f aca="false">COUNTIF($B926:$J926, "LATE")</f>
        <v>0</v>
      </c>
      <c r="P926" s="4" t="n">
        <f aca="false">COUNTIF($B926:$J926, "UNGRADABLE_QUALITY")</f>
        <v>2</v>
      </c>
      <c r="Q926" s="4" t="n">
        <f aca="false">COUNTIF($B926:$J926, "UNGRADABLE_CONDITION")</f>
        <v>0</v>
      </c>
      <c r="R926" s="4" t="n">
        <f aca="false">SUM(K926:Q926)</f>
        <v>3</v>
      </c>
      <c r="S926" s="3"/>
      <c r="T926" s="5"/>
    </row>
    <row r="927" customFormat="false" ht="13.8" hidden="false" customHeight="false" outlineLevel="0" collapsed="false">
      <c r="A927" s="3" t="s">
        <v>950</v>
      </c>
      <c r="B927" s="3" t="s">
        <v>19</v>
      </c>
      <c r="C927" s="3"/>
      <c r="D927" s="3" t="s">
        <v>24</v>
      </c>
      <c r="E927" s="3"/>
      <c r="F927" s="3"/>
      <c r="G927" s="3"/>
      <c r="H927" s="3" t="s">
        <v>19</v>
      </c>
      <c r="I927" s="3"/>
      <c r="J927" s="3"/>
      <c r="K927" s="4" t="n">
        <f aca="false">COUNTIF($B927:$J927, "NORMAL")</f>
        <v>0</v>
      </c>
      <c r="L927" s="4" t="n">
        <f aca="false">COUNTIF($B927:$J927, "NON_SPECIFIC")</f>
        <v>2</v>
      </c>
      <c r="M927" s="4" t="n">
        <f aca="false">COUNTIF($B927:$J927, "EARLY")</f>
        <v>0</v>
      </c>
      <c r="N927" s="4" t="n">
        <f aca="false">COUNTIF($B927:$J927, "ACTIVE")</f>
        <v>0</v>
      </c>
      <c r="O927" s="4" t="n">
        <f aca="false">COUNTIF($B927:$J927, "LATE")</f>
        <v>0</v>
      </c>
      <c r="P927" s="4" t="n">
        <f aca="false">COUNTIF($B927:$J927, "UNGRADABLE_QUALITY")</f>
        <v>1</v>
      </c>
      <c r="Q927" s="4" t="n">
        <f aca="false">COUNTIF($B927:$J927, "UNGRADABLE_CONDITION")</f>
        <v>0</v>
      </c>
      <c r="R927" s="4" t="n">
        <f aca="false">SUM(K927:Q927)</f>
        <v>3</v>
      </c>
      <c r="S927" s="3"/>
      <c r="T927" s="3"/>
    </row>
    <row r="928" customFormat="false" ht="13.8" hidden="false" customHeight="false" outlineLevel="0" collapsed="false">
      <c r="A928" s="3" t="s">
        <v>951</v>
      </c>
      <c r="B928" s="3"/>
      <c r="C928" s="3"/>
      <c r="D928" s="3" t="s">
        <v>19</v>
      </c>
      <c r="E928" s="3"/>
      <c r="F928" s="3" t="s">
        <v>19</v>
      </c>
      <c r="G928" s="3" t="s">
        <v>20</v>
      </c>
      <c r="H928" s="3"/>
      <c r="I928" s="3"/>
      <c r="J928" s="3"/>
      <c r="K928" s="4" t="n">
        <f aca="false">COUNTIF($B928:$J928, "NORMAL")</f>
        <v>1</v>
      </c>
      <c r="L928" s="4" t="n">
        <f aca="false">COUNTIF($B928:$J928, "NON_SPECIFIC")</f>
        <v>2</v>
      </c>
      <c r="M928" s="4" t="n">
        <f aca="false">COUNTIF($B928:$J928, "EARLY")</f>
        <v>0</v>
      </c>
      <c r="N928" s="4" t="n">
        <f aca="false">COUNTIF($B928:$J928, "ACTIVE")</f>
        <v>0</v>
      </c>
      <c r="O928" s="4" t="n">
        <f aca="false">COUNTIF($B928:$J928, "LATE")</f>
        <v>0</v>
      </c>
      <c r="P928" s="4" t="n">
        <f aca="false">COUNTIF($B928:$J928, "UNGRADABLE_QUALITY")</f>
        <v>0</v>
      </c>
      <c r="Q928" s="4" t="n">
        <f aca="false">COUNTIF($B928:$J928, "UNGRADABLE_CONDITION")</f>
        <v>0</v>
      </c>
      <c r="R928" s="4" t="n">
        <f aca="false">SUM(K928:Q928)</f>
        <v>3</v>
      </c>
      <c r="S928" s="3"/>
      <c r="T928" s="3"/>
    </row>
    <row r="929" customFormat="false" ht="13.8" hidden="false" customHeight="false" outlineLevel="0" collapsed="false">
      <c r="A929" s="3" t="s">
        <v>952</v>
      </c>
      <c r="B929" s="3" t="s">
        <v>34</v>
      </c>
      <c r="C929" s="3"/>
      <c r="D929" s="3"/>
      <c r="E929" s="3"/>
      <c r="F929" s="3"/>
      <c r="G929" s="3" t="s">
        <v>28</v>
      </c>
      <c r="H929" s="3" t="s">
        <v>22</v>
      </c>
      <c r="I929" s="3"/>
      <c r="J929" s="3"/>
      <c r="K929" s="4" t="n">
        <f aca="false">COUNTIF($B929:$J929, "NORMAL")</f>
        <v>0</v>
      </c>
      <c r="L929" s="4" t="n">
        <f aca="false">COUNTIF($B929:$J929, "NON_SPECIFIC")</f>
        <v>0</v>
      </c>
      <c r="M929" s="4" t="n">
        <f aca="false">COUNTIF($B929:$J929, "EARLY")</f>
        <v>1</v>
      </c>
      <c r="N929" s="4" t="n">
        <f aca="false">COUNTIF($B929:$J929, "ACTIVE")</f>
        <v>1</v>
      </c>
      <c r="O929" s="4" t="n">
        <f aca="false">COUNTIF($B929:$J929, "LATE")</f>
        <v>1</v>
      </c>
      <c r="P929" s="4" t="n">
        <f aca="false">COUNTIF($B929:$J929, "UNGRADABLE_QUALITY")</f>
        <v>0</v>
      </c>
      <c r="Q929" s="4" t="n">
        <f aca="false">COUNTIF($B929:$J929, "UNGRADABLE_CONDITION")</f>
        <v>0</v>
      </c>
      <c r="R929" s="4" t="n">
        <f aca="false">SUM(K929:Q929)</f>
        <v>3</v>
      </c>
      <c r="S929" s="3"/>
      <c r="T929" s="3"/>
    </row>
    <row r="930" customFormat="false" ht="13.8" hidden="false" customHeight="false" outlineLevel="0" collapsed="false">
      <c r="A930" s="3" t="s">
        <v>953</v>
      </c>
      <c r="B930" s="3" t="s">
        <v>22</v>
      </c>
      <c r="C930" s="3"/>
      <c r="D930" s="3" t="s">
        <v>22</v>
      </c>
      <c r="E930" s="3"/>
      <c r="F930" s="3"/>
      <c r="G930" s="3" t="s">
        <v>19</v>
      </c>
      <c r="H930" s="3"/>
      <c r="I930" s="3"/>
      <c r="J930" s="3"/>
      <c r="K930" s="4" t="n">
        <f aca="false">COUNTIF($B930:$J930, "NORMAL")</f>
        <v>0</v>
      </c>
      <c r="L930" s="4" t="n">
        <f aca="false">COUNTIF($B930:$J930, "NON_SPECIFIC")</f>
        <v>1</v>
      </c>
      <c r="M930" s="4" t="n">
        <f aca="false">COUNTIF($B930:$J930, "EARLY")</f>
        <v>2</v>
      </c>
      <c r="N930" s="4" t="n">
        <f aca="false">COUNTIF($B930:$J930, "ACTIVE")</f>
        <v>0</v>
      </c>
      <c r="O930" s="4" t="n">
        <f aca="false">COUNTIF($B930:$J930, "LATE")</f>
        <v>0</v>
      </c>
      <c r="P930" s="4" t="n">
        <f aca="false">COUNTIF($B930:$J930, "UNGRADABLE_QUALITY")</f>
        <v>0</v>
      </c>
      <c r="Q930" s="4" t="n">
        <f aca="false">COUNTIF($B930:$J930, "UNGRADABLE_CONDITION")</f>
        <v>0</v>
      </c>
      <c r="R930" s="4" t="n">
        <f aca="false">SUM(K930:Q930)</f>
        <v>3</v>
      </c>
      <c r="S930" s="3"/>
      <c r="T930" s="3"/>
    </row>
    <row r="931" customFormat="false" ht="13.8" hidden="false" customHeight="false" outlineLevel="0" collapsed="false">
      <c r="A931" s="3" t="s">
        <v>954</v>
      </c>
      <c r="B931" s="3" t="s">
        <v>19</v>
      </c>
      <c r="C931" s="3"/>
      <c r="D931" s="3" t="s">
        <v>20</v>
      </c>
      <c r="E931" s="3"/>
      <c r="F931" s="3"/>
      <c r="G931" s="3" t="s">
        <v>20</v>
      </c>
      <c r="H931" s="3"/>
      <c r="I931" s="3"/>
      <c r="J931" s="3"/>
      <c r="K931" s="4" t="n">
        <f aca="false">COUNTIF($B931:$J931, "NORMAL")</f>
        <v>2</v>
      </c>
      <c r="L931" s="4" t="n">
        <f aca="false">COUNTIF($B931:$J931, "NON_SPECIFIC")</f>
        <v>1</v>
      </c>
      <c r="M931" s="4" t="n">
        <f aca="false">COUNTIF($B931:$J931, "EARLY")</f>
        <v>0</v>
      </c>
      <c r="N931" s="4" t="n">
        <f aca="false">COUNTIF($B931:$J931, "ACTIVE")</f>
        <v>0</v>
      </c>
      <c r="O931" s="4" t="n">
        <f aca="false">COUNTIF($B931:$J931, "LATE")</f>
        <v>0</v>
      </c>
      <c r="P931" s="4" t="n">
        <f aca="false">COUNTIF($B931:$J931, "UNGRADABLE_QUALITY")</f>
        <v>0</v>
      </c>
      <c r="Q931" s="4" t="n">
        <f aca="false">COUNTIF($B931:$J931, "UNGRADABLE_CONDITION")</f>
        <v>0</v>
      </c>
      <c r="R931" s="4" t="n">
        <f aca="false">SUM(K931:Q931)</f>
        <v>3</v>
      </c>
      <c r="S931" s="3"/>
      <c r="T931" s="3"/>
    </row>
    <row r="932" customFormat="false" ht="13.8" hidden="false" customHeight="false" outlineLevel="0" collapsed="false">
      <c r="A932" s="3" t="s">
        <v>955</v>
      </c>
      <c r="B932" s="3"/>
      <c r="C932" s="3"/>
      <c r="D932" s="3" t="s">
        <v>19</v>
      </c>
      <c r="E932" s="3"/>
      <c r="F932" s="3"/>
      <c r="G932" s="3" t="s">
        <v>19</v>
      </c>
      <c r="H932" s="3"/>
      <c r="I932" s="3"/>
      <c r="J932" s="3" t="s">
        <v>28</v>
      </c>
      <c r="K932" s="4" t="n">
        <f aca="false">COUNTIF($B932:$J932, "NORMAL")</f>
        <v>0</v>
      </c>
      <c r="L932" s="4" t="n">
        <f aca="false">COUNTIF($B932:$J932, "NON_SPECIFIC")</f>
        <v>2</v>
      </c>
      <c r="M932" s="4" t="n">
        <f aca="false">COUNTIF($B932:$J932, "EARLY")</f>
        <v>0</v>
      </c>
      <c r="N932" s="4" t="n">
        <f aca="false">COUNTIF($B932:$J932, "ACTIVE")</f>
        <v>0</v>
      </c>
      <c r="O932" s="4" t="n">
        <f aca="false">COUNTIF($B932:$J932, "LATE")</f>
        <v>1</v>
      </c>
      <c r="P932" s="4" t="n">
        <f aca="false">COUNTIF($B932:$J932, "UNGRADABLE_QUALITY")</f>
        <v>0</v>
      </c>
      <c r="Q932" s="4" t="n">
        <f aca="false">COUNTIF($B932:$J932, "UNGRADABLE_CONDITION")</f>
        <v>0</v>
      </c>
      <c r="R932" s="4" t="n">
        <f aca="false">SUM(K932:Q932)</f>
        <v>3</v>
      </c>
      <c r="S932" s="3"/>
      <c r="T932" s="5"/>
    </row>
    <row r="933" customFormat="false" ht="13.8" hidden="false" customHeight="false" outlineLevel="0" collapsed="false">
      <c r="A933" s="3" t="s">
        <v>956</v>
      </c>
      <c r="B933" s="3" t="s">
        <v>20</v>
      </c>
      <c r="C933" s="3"/>
      <c r="D933" s="3" t="s">
        <v>19</v>
      </c>
      <c r="E933" s="3"/>
      <c r="F933" s="3"/>
      <c r="G933" s="3" t="s">
        <v>20</v>
      </c>
      <c r="H933" s="3"/>
      <c r="I933" s="3"/>
      <c r="J933" s="3"/>
      <c r="K933" s="4" t="n">
        <f aca="false">COUNTIF($B933:$J933, "NORMAL")</f>
        <v>2</v>
      </c>
      <c r="L933" s="4" t="n">
        <f aca="false">COUNTIF($B933:$J933, "NON_SPECIFIC")</f>
        <v>1</v>
      </c>
      <c r="M933" s="4" t="n">
        <f aca="false">COUNTIF($B933:$J933, "EARLY")</f>
        <v>0</v>
      </c>
      <c r="N933" s="4" t="n">
        <f aca="false">COUNTIF($B933:$J933, "ACTIVE")</f>
        <v>0</v>
      </c>
      <c r="O933" s="4" t="n">
        <f aca="false">COUNTIF($B933:$J933, "LATE")</f>
        <v>0</v>
      </c>
      <c r="P933" s="4" t="n">
        <f aca="false">COUNTIF($B933:$J933, "UNGRADABLE_QUALITY")</f>
        <v>0</v>
      </c>
      <c r="Q933" s="4" t="n">
        <f aca="false">COUNTIF($B933:$J933, "UNGRADABLE_CONDITION")</f>
        <v>0</v>
      </c>
      <c r="R933" s="4" t="n">
        <f aca="false">SUM(K933:Q933)</f>
        <v>3</v>
      </c>
      <c r="S933" s="3"/>
      <c r="T933" s="3"/>
    </row>
    <row r="934" customFormat="false" ht="13.8" hidden="false" customHeight="false" outlineLevel="0" collapsed="false">
      <c r="A934" s="3" t="s">
        <v>957</v>
      </c>
      <c r="B934" s="3"/>
      <c r="C934" s="3" t="s">
        <v>22</v>
      </c>
      <c r="D934" s="3"/>
      <c r="E934" s="3" t="s">
        <v>22</v>
      </c>
      <c r="F934" s="3"/>
      <c r="G934" s="3"/>
      <c r="H934" s="3" t="s">
        <v>19</v>
      </c>
      <c r="I934" s="3"/>
      <c r="J934" s="3"/>
      <c r="K934" s="4" t="n">
        <f aca="false">COUNTIF($B934:$J934, "NORMAL")</f>
        <v>0</v>
      </c>
      <c r="L934" s="4" t="n">
        <f aca="false">COUNTIF($B934:$J934, "NON_SPECIFIC")</f>
        <v>1</v>
      </c>
      <c r="M934" s="4" t="n">
        <f aca="false">COUNTIF($B934:$J934, "EARLY")</f>
        <v>2</v>
      </c>
      <c r="N934" s="4" t="n">
        <f aca="false">COUNTIF($B934:$J934, "ACTIVE")</f>
        <v>0</v>
      </c>
      <c r="O934" s="4" t="n">
        <f aca="false">COUNTIF($B934:$J934, "LATE")</f>
        <v>0</v>
      </c>
      <c r="P934" s="4" t="n">
        <f aca="false">COUNTIF($B934:$J934, "UNGRADABLE_QUALITY")</f>
        <v>0</v>
      </c>
      <c r="Q934" s="4" t="n">
        <f aca="false">COUNTIF($B934:$J934, "UNGRADABLE_CONDITION")</f>
        <v>0</v>
      </c>
      <c r="R934" s="4" t="n">
        <f aca="false">SUM(K934:Q934)</f>
        <v>3</v>
      </c>
      <c r="S934" s="3"/>
      <c r="T934" s="3"/>
    </row>
    <row r="935" customFormat="false" ht="13.8" hidden="false" customHeight="false" outlineLevel="0" collapsed="false">
      <c r="A935" s="3" t="s">
        <v>958</v>
      </c>
      <c r="B935" s="3" t="s">
        <v>20</v>
      </c>
      <c r="C935" s="3"/>
      <c r="D935" s="3" t="s">
        <v>19</v>
      </c>
      <c r="E935" s="3" t="s">
        <v>20</v>
      </c>
      <c r="F935" s="3"/>
      <c r="G935" s="3"/>
      <c r="H935" s="3"/>
      <c r="I935" s="3"/>
      <c r="J935" s="3"/>
      <c r="K935" s="4" t="n">
        <f aca="false">COUNTIF($B935:$J935, "NORMAL")</f>
        <v>2</v>
      </c>
      <c r="L935" s="4" t="n">
        <f aca="false">COUNTIF($B935:$J935, "NON_SPECIFIC")</f>
        <v>1</v>
      </c>
      <c r="M935" s="4" t="n">
        <f aca="false">COUNTIF($B935:$J935, "EARLY")</f>
        <v>0</v>
      </c>
      <c r="N935" s="4" t="n">
        <f aca="false">COUNTIF($B935:$J935, "ACTIVE")</f>
        <v>0</v>
      </c>
      <c r="O935" s="4" t="n">
        <f aca="false">COUNTIF($B935:$J935, "LATE")</f>
        <v>0</v>
      </c>
      <c r="P935" s="4" t="n">
        <f aca="false">COUNTIF($B935:$J935, "UNGRADABLE_QUALITY")</f>
        <v>0</v>
      </c>
      <c r="Q935" s="4" t="n">
        <f aca="false">COUNTIF($B935:$J935, "UNGRADABLE_CONDITION")</f>
        <v>0</v>
      </c>
      <c r="R935" s="4" t="n">
        <f aca="false">SUM(K935:Q935)</f>
        <v>3</v>
      </c>
      <c r="S935" s="3"/>
      <c r="T935" s="3"/>
    </row>
    <row r="936" customFormat="false" ht="13.8" hidden="false" customHeight="false" outlineLevel="0" collapsed="false">
      <c r="A936" s="3" t="s">
        <v>959</v>
      </c>
      <c r="B936" s="3"/>
      <c r="C936" s="3"/>
      <c r="D936" s="3" t="s">
        <v>20</v>
      </c>
      <c r="E936" s="3"/>
      <c r="F936" s="3" t="s">
        <v>20</v>
      </c>
      <c r="G936" s="3"/>
      <c r="H936" s="3"/>
      <c r="I936" s="3" t="s">
        <v>20</v>
      </c>
      <c r="J936" s="3"/>
      <c r="K936" s="4" t="n">
        <f aca="false">COUNTIF($B936:$J936, "NORMAL")</f>
        <v>3</v>
      </c>
      <c r="L936" s="4" t="n">
        <f aca="false">COUNTIF($B936:$J936, "NON_SPECIFIC")</f>
        <v>0</v>
      </c>
      <c r="M936" s="4" t="n">
        <f aca="false">COUNTIF($B936:$J936, "EARLY")</f>
        <v>0</v>
      </c>
      <c r="N936" s="4" t="n">
        <f aca="false">COUNTIF($B936:$J936, "ACTIVE")</f>
        <v>0</v>
      </c>
      <c r="O936" s="4" t="n">
        <f aca="false">COUNTIF($B936:$J936, "LATE")</f>
        <v>0</v>
      </c>
      <c r="P936" s="4" t="n">
        <f aca="false">COUNTIF($B936:$J936, "UNGRADABLE_QUALITY")</f>
        <v>0</v>
      </c>
      <c r="Q936" s="4" t="n">
        <f aca="false">COUNTIF($B936:$J936, "UNGRADABLE_CONDITION")</f>
        <v>0</v>
      </c>
      <c r="R936" s="4" t="n">
        <f aca="false">SUM(K936:Q936)</f>
        <v>3</v>
      </c>
      <c r="S936" s="5"/>
      <c r="T936" s="3"/>
    </row>
    <row r="937" customFormat="false" ht="13.8" hidden="false" customHeight="false" outlineLevel="0" collapsed="false">
      <c r="A937" s="3" t="s">
        <v>960</v>
      </c>
      <c r="B937" s="3" t="s">
        <v>34</v>
      </c>
      <c r="C937" s="3"/>
      <c r="D937" s="3" t="s">
        <v>28</v>
      </c>
      <c r="E937" s="3" t="s">
        <v>34</v>
      </c>
      <c r="F937" s="3"/>
      <c r="G937" s="3"/>
      <c r="H937" s="3"/>
      <c r="I937" s="3"/>
      <c r="J937" s="3"/>
      <c r="K937" s="4" t="n">
        <f aca="false">COUNTIF($B937:$J937, "NORMAL")</f>
        <v>0</v>
      </c>
      <c r="L937" s="4" t="n">
        <f aca="false">COUNTIF($B937:$J937, "NON_SPECIFIC")</f>
        <v>0</v>
      </c>
      <c r="M937" s="4" t="n">
        <f aca="false">COUNTIF($B937:$J937, "EARLY")</f>
        <v>0</v>
      </c>
      <c r="N937" s="4" t="n">
        <f aca="false">COUNTIF($B937:$J937, "ACTIVE")</f>
        <v>2</v>
      </c>
      <c r="O937" s="4" t="n">
        <f aca="false">COUNTIF($B937:$J937, "LATE")</f>
        <v>1</v>
      </c>
      <c r="P937" s="4" t="n">
        <f aca="false">COUNTIF($B937:$J937, "UNGRADABLE_QUALITY")</f>
        <v>0</v>
      </c>
      <c r="Q937" s="4" t="n">
        <f aca="false">COUNTIF($B937:$J937, "UNGRADABLE_CONDITION")</f>
        <v>0</v>
      </c>
      <c r="R937" s="4" t="n">
        <f aca="false">SUM(K937:Q937)</f>
        <v>3</v>
      </c>
      <c r="S937" s="3"/>
      <c r="T937" s="3"/>
    </row>
    <row r="938" customFormat="false" ht="13.8" hidden="false" customHeight="false" outlineLevel="0" collapsed="false">
      <c r="A938" s="3" t="s">
        <v>961</v>
      </c>
      <c r="B938" s="3"/>
      <c r="C938" s="3" t="s">
        <v>22</v>
      </c>
      <c r="D938" s="3"/>
      <c r="E938" s="3"/>
      <c r="F938" s="3"/>
      <c r="G938" s="3"/>
      <c r="H938" s="3" t="s">
        <v>19</v>
      </c>
      <c r="I938" s="3"/>
      <c r="J938" s="3" t="s">
        <v>22</v>
      </c>
      <c r="K938" s="4" t="n">
        <f aca="false">COUNTIF($B938:$J938, "NORMAL")</f>
        <v>0</v>
      </c>
      <c r="L938" s="4" t="n">
        <f aca="false">COUNTIF($B938:$J938, "NON_SPECIFIC")</f>
        <v>1</v>
      </c>
      <c r="M938" s="4" t="n">
        <f aca="false">COUNTIF($B938:$J938, "EARLY")</f>
        <v>2</v>
      </c>
      <c r="N938" s="4" t="n">
        <f aca="false">COUNTIF($B938:$J938, "ACTIVE")</f>
        <v>0</v>
      </c>
      <c r="O938" s="4" t="n">
        <f aca="false">COUNTIF($B938:$J938, "LATE")</f>
        <v>0</v>
      </c>
      <c r="P938" s="4" t="n">
        <f aca="false">COUNTIF($B938:$J938, "UNGRADABLE_QUALITY")</f>
        <v>0</v>
      </c>
      <c r="Q938" s="4" t="n">
        <f aca="false">COUNTIF($B938:$J938, "UNGRADABLE_CONDITION")</f>
        <v>0</v>
      </c>
      <c r="R938" s="4" t="n">
        <f aca="false">SUM(K938:Q938)</f>
        <v>3</v>
      </c>
      <c r="S938" s="3"/>
      <c r="T938" s="5"/>
    </row>
    <row r="939" customFormat="false" ht="13.8" hidden="false" customHeight="false" outlineLevel="0" collapsed="false">
      <c r="A939" s="3" t="s">
        <v>962</v>
      </c>
      <c r="B939" s="3" t="s">
        <v>34</v>
      </c>
      <c r="C939" s="3" t="s">
        <v>34</v>
      </c>
      <c r="D939" s="3"/>
      <c r="E939" s="3"/>
      <c r="F939" s="3"/>
      <c r="G939" s="3"/>
      <c r="H939" s="3"/>
      <c r="I939" s="3" t="s">
        <v>34</v>
      </c>
      <c r="J939" s="3"/>
      <c r="K939" s="4" t="n">
        <f aca="false">COUNTIF($B939:$J939, "NORMAL")</f>
        <v>0</v>
      </c>
      <c r="L939" s="4" t="n">
        <f aca="false">COUNTIF($B939:$J939, "NON_SPECIFIC")</f>
        <v>0</v>
      </c>
      <c r="M939" s="4" t="n">
        <f aca="false">COUNTIF($B939:$J939, "EARLY")</f>
        <v>0</v>
      </c>
      <c r="N939" s="4" t="n">
        <f aca="false">COUNTIF($B939:$J939, "ACTIVE")</f>
        <v>3</v>
      </c>
      <c r="O939" s="4" t="n">
        <f aca="false">COUNTIF($B939:$J939, "LATE")</f>
        <v>0</v>
      </c>
      <c r="P939" s="4" t="n">
        <f aca="false">COUNTIF($B939:$J939, "UNGRADABLE_QUALITY")</f>
        <v>0</v>
      </c>
      <c r="Q939" s="4" t="n">
        <f aca="false">COUNTIF($B939:$J939, "UNGRADABLE_CONDITION")</f>
        <v>0</v>
      </c>
      <c r="R939" s="4" t="n">
        <f aca="false">SUM(K939:Q939)</f>
        <v>3</v>
      </c>
      <c r="S939" s="5"/>
      <c r="T939" s="3"/>
    </row>
    <row r="940" customFormat="false" ht="13.8" hidden="false" customHeight="false" outlineLevel="0" collapsed="false">
      <c r="A940" s="3" t="s">
        <v>963</v>
      </c>
      <c r="B940" s="3"/>
      <c r="C940" s="3" t="s">
        <v>19</v>
      </c>
      <c r="D940" s="3"/>
      <c r="E940" s="3"/>
      <c r="F940" s="3" t="s">
        <v>19</v>
      </c>
      <c r="G940" s="3" t="s">
        <v>19</v>
      </c>
      <c r="H940" s="3"/>
      <c r="I940" s="3"/>
      <c r="J940" s="3"/>
      <c r="K940" s="4" t="n">
        <f aca="false">COUNTIF($B940:$J940, "NORMAL")</f>
        <v>0</v>
      </c>
      <c r="L940" s="4" t="n">
        <f aca="false">COUNTIF($B940:$J940, "NON_SPECIFIC")</f>
        <v>3</v>
      </c>
      <c r="M940" s="4" t="n">
        <f aca="false">COUNTIF($B940:$J940, "EARLY")</f>
        <v>0</v>
      </c>
      <c r="N940" s="4" t="n">
        <f aca="false">COUNTIF($B940:$J940, "ACTIVE")</f>
        <v>0</v>
      </c>
      <c r="O940" s="4" t="n">
        <f aca="false">COUNTIF($B940:$J940, "LATE")</f>
        <v>0</v>
      </c>
      <c r="P940" s="4" t="n">
        <f aca="false">COUNTIF($B940:$J940, "UNGRADABLE_QUALITY")</f>
        <v>0</v>
      </c>
      <c r="Q940" s="4" t="n">
        <f aca="false">COUNTIF($B940:$J940, "UNGRADABLE_CONDITION")</f>
        <v>0</v>
      </c>
      <c r="R940" s="4" t="n">
        <f aca="false">SUM(K940:Q940)</f>
        <v>3</v>
      </c>
      <c r="S940" s="3"/>
      <c r="T940" s="3"/>
    </row>
    <row r="941" customFormat="false" ht="13.8" hidden="false" customHeight="false" outlineLevel="0" collapsed="false">
      <c r="A941" s="3" t="s">
        <v>964</v>
      </c>
      <c r="B941" s="3"/>
      <c r="C941" s="3" t="s">
        <v>24</v>
      </c>
      <c r="D941" s="3"/>
      <c r="E941" s="3" t="s">
        <v>34</v>
      </c>
      <c r="F941" s="3" t="s">
        <v>34</v>
      </c>
      <c r="G941" s="3"/>
      <c r="H941" s="3"/>
      <c r="I941" s="3"/>
      <c r="J941" s="3"/>
      <c r="K941" s="4" t="n">
        <f aca="false">COUNTIF($B941:$J941, "NORMAL")</f>
        <v>0</v>
      </c>
      <c r="L941" s="4" t="n">
        <f aca="false">COUNTIF($B941:$J941, "NON_SPECIFIC")</f>
        <v>0</v>
      </c>
      <c r="M941" s="4" t="n">
        <f aca="false">COUNTIF($B941:$J941, "EARLY")</f>
        <v>0</v>
      </c>
      <c r="N941" s="4" t="n">
        <f aca="false">COUNTIF($B941:$J941, "ACTIVE")</f>
        <v>2</v>
      </c>
      <c r="O941" s="4" t="n">
        <f aca="false">COUNTIF($B941:$J941, "LATE")</f>
        <v>0</v>
      </c>
      <c r="P941" s="4" t="n">
        <f aca="false">COUNTIF($B941:$J941, "UNGRADABLE_QUALITY")</f>
        <v>1</v>
      </c>
      <c r="Q941" s="4" t="n">
        <f aca="false">COUNTIF($B941:$J941, "UNGRADABLE_CONDITION")</f>
        <v>0</v>
      </c>
      <c r="R941" s="4" t="n">
        <f aca="false">SUM(K941:Q941)</f>
        <v>3</v>
      </c>
      <c r="S941" s="3"/>
      <c r="T941" s="3"/>
    </row>
    <row r="942" customFormat="false" ht="13.8" hidden="false" customHeight="false" outlineLevel="0" collapsed="false">
      <c r="A942" s="3" t="s">
        <v>965</v>
      </c>
      <c r="B942" s="3"/>
      <c r="C942" s="3" t="s">
        <v>28</v>
      </c>
      <c r="D942" s="3"/>
      <c r="E942" s="3"/>
      <c r="F942" s="3" t="s">
        <v>34</v>
      </c>
      <c r="G942" s="3"/>
      <c r="H942" s="3"/>
      <c r="I942" s="3"/>
      <c r="J942" s="3" t="s">
        <v>28</v>
      </c>
      <c r="K942" s="4" t="n">
        <f aca="false">COUNTIF($B942:$J942, "NORMAL")</f>
        <v>0</v>
      </c>
      <c r="L942" s="4" t="n">
        <f aca="false">COUNTIF($B942:$J942, "NON_SPECIFIC")</f>
        <v>0</v>
      </c>
      <c r="M942" s="4" t="n">
        <f aca="false">COUNTIF($B942:$J942, "EARLY")</f>
        <v>0</v>
      </c>
      <c r="N942" s="4" t="n">
        <f aca="false">COUNTIF($B942:$J942, "ACTIVE")</f>
        <v>1</v>
      </c>
      <c r="O942" s="4" t="n">
        <f aca="false">COUNTIF($B942:$J942, "LATE")</f>
        <v>2</v>
      </c>
      <c r="P942" s="4" t="n">
        <f aca="false">COUNTIF($B942:$J942, "UNGRADABLE_QUALITY")</f>
        <v>0</v>
      </c>
      <c r="Q942" s="4" t="n">
        <f aca="false">COUNTIF($B942:$J942, "UNGRADABLE_CONDITION")</f>
        <v>0</v>
      </c>
      <c r="R942" s="4" t="n">
        <f aca="false">SUM(K942:Q942)</f>
        <v>3</v>
      </c>
      <c r="S942" s="3"/>
      <c r="T942" s="5"/>
    </row>
    <row r="943" customFormat="false" ht="13.8" hidden="false" customHeight="false" outlineLevel="0" collapsed="false">
      <c r="A943" s="3" t="s">
        <v>966</v>
      </c>
      <c r="B943" s="3"/>
      <c r="C943" s="3" t="s">
        <v>20</v>
      </c>
      <c r="D943" s="3" t="s">
        <v>20</v>
      </c>
      <c r="E943" s="3"/>
      <c r="F943" s="3"/>
      <c r="G943" s="3"/>
      <c r="H943" s="3"/>
      <c r="I943" s="3"/>
      <c r="J943" s="3" t="s">
        <v>22</v>
      </c>
      <c r="K943" s="4" t="n">
        <f aca="false">COUNTIF($B943:$J943, "NORMAL")</f>
        <v>2</v>
      </c>
      <c r="L943" s="4" t="n">
        <f aca="false">COUNTIF($B943:$J943, "NON_SPECIFIC")</f>
        <v>0</v>
      </c>
      <c r="M943" s="4" t="n">
        <f aca="false">COUNTIF($B943:$J943, "EARLY")</f>
        <v>1</v>
      </c>
      <c r="N943" s="4" t="n">
        <f aca="false">COUNTIF($B943:$J943, "ACTIVE")</f>
        <v>0</v>
      </c>
      <c r="O943" s="4" t="n">
        <f aca="false">COUNTIF($B943:$J943, "LATE")</f>
        <v>0</v>
      </c>
      <c r="P943" s="4" t="n">
        <f aca="false">COUNTIF($B943:$J943, "UNGRADABLE_QUALITY")</f>
        <v>0</v>
      </c>
      <c r="Q943" s="4" t="n">
        <f aca="false">COUNTIF($B943:$J943, "UNGRADABLE_CONDITION")</f>
        <v>0</v>
      </c>
      <c r="R943" s="4" t="n">
        <f aca="false">SUM(K943:Q943)</f>
        <v>3</v>
      </c>
      <c r="S943" s="3"/>
      <c r="T943" s="5"/>
    </row>
    <row r="944" customFormat="false" ht="13.8" hidden="false" customHeight="false" outlineLevel="0" collapsed="false">
      <c r="A944" s="3" t="s">
        <v>967</v>
      </c>
      <c r="B944" s="3"/>
      <c r="C944" s="3" t="s">
        <v>34</v>
      </c>
      <c r="D944" s="3"/>
      <c r="E944" s="3" t="s">
        <v>34</v>
      </c>
      <c r="F944" s="3"/>
      <c r="G944" s="3"/>
      <c r="H944" s="3"/>
      <c r="I944" s="3" t="s">
        <v>34</v>
      </c>
      <c r="J944" s="3"/>
      <c r="K944" s="4" t="n">
        <f aca="false">COUNTIF($B944:$J944, "NORMAL")</f>
        <v>0</v>
      </c>
      <c r="L944" s="4" t="n">
        <f aca="false">COUNTIF($B944:$J944, "NON_SPECIFIC")</f>
        <v>0</v>
      </c>
      <c r="M944" s="4" t="n">
        <f aca="false">COUNTIF($B944:$J944, "EARLY")</f>
        <v>0</v>
      </c>
      <c r="N944" s="4" t="n">
        <f aca="false">COUNTIF($B944:$J944, "ACTIVE")</f>
        <v>3</v>
      </c>
      <c r="O944" s="4" t="n">
        <f aca="false">COUNTIF($B944:$J944, "LATE")</f>
        <v>0</v>
      </c>
      <c r="P944" s="4" t="n">
        <f aca="false">COUNTIF($B944:$J944, "UNGRADABLE_QUALITY")</f>
        <v>0</v>
      </c>
      <c r="Q944" s="4" t="n">
        <f aca="false">COUNTIF($B944:$J944, "UNGRADABLE_CONDITION")</f>
        <v>0</v>
      </c>
      <c r="R944" s="4" t="n">
        <f aca="false">SUM(K944:Q944)</f>
        <v>3</v>
      </c>
      <c r="S944" s="5"/>
      <c r="T944" s="3"/>
    </row>
    <row r="945" customFormat="false" ht="13.8" hidden="false" customHeight="false" outlineLevel="0" collapsed="false">
      <c r="A945" s="3" t="s">
        <v>968</v>
      </c>
      <c r="B945" s="3"/>
      <c r="C945" s="3"/>
      <c r="D945" s="3"/>
      <c r="E945" s="3" t="s">
        <v>34</v>
      </c>
      <c r="F945" s="3"/>
      <c r="G945" s="3"/>
      <c r="H945" s="3" t="s">
        <v>19</v>
      </c>
      <c r="I945" s="3" t="s">
        <v>34</v>
      </c>
      <c r="J945" s="3"/>
      <c r="K945" s="4" t="n">
        <f aca="false">COUNTIF($B945:$J945, "NORMAL")</f>
        <v>0</v>
      </c>
      <c r="L945" s="4" t="n">
        <f aca="false">COUNTIF($B945:$J945, "NON_SPECIFIC")</f>
        <v>1</v>
      </c>
      <c r="M945" s="4" t="n">
        <f aca="false">COUNTIF($B945:$J945, "EARLY")</f>
        <v>0</v>
      </c>
      <c r="N945" s="4" t="n">
        <f aca="false">COUNTIF($B945:$J945, "ACTIVE")</f>
        <v>2</v>
      </c>
      <c r="O945" s="4" t="n">
        <f aca="false">COUNTIF($B945:$J945, "LATE")</f>
        <v>0</v>
      </c>
      <c r="P945" s="4" t="n">
        <f aca="false">COUNTIF($B945:$J945, "UNGRADABLE_QUALITY")</f>
        <v>0</v>
      </c>
      <c r="Q945" s="4" t="n">
        <f aca="false">COUNTIF($B945:$J945, "UNGRADABLE_CONDITION")</f>
        <v>0</v>
      </c>
      <c r="R945" s="4" t="n">
        <f aca="false">SUM(K945:Q945)</f>
        <v>3</v>
      </c>
      <c r="S945" s="5"/>
      <c r="T945" s="3"/>
    </row>
    <row r="946" customFormat="false" ht="13.8" hidden="false" customHeight="false" outlineLevel="0" collapsed="false">
      <c r="A946" s="3" t="s">
        <v>969</v>
      </c>
      <c r="B946" s="3"/>
      <c r="C946" s="3"/>
      <c r="D946" s="3"/>
      <c r="E946" s="3" t="s">
        <v>34</v>
      </c>
      <c r="F946" s="3"/>
      <c r="G946" s="3"/>
      <c r="H946" s="3" t="s">
        <v>34</v>
      </c>
      <c r="I946" s="3" t="s">
        <v>34</v>
      </c>
      <c r="J946" s="3"/>
      <c r="K946" s="4" t="n">
        <f aca="false">COUNTIF($B946:$J946, "NORMAL")</f>
        <v>0</v>
      </c>
      <c r="L946" s="4" t="n">
        <f aca="false">COUNTIF($B946:$J946, "NON_SPECIFIC")</f>
        <v>0</v>
      </c>
      <c r="M946" s="4" t="n">
        <f aca="false">COUNTIF($B946:$J946, "EARLY")</f>
        <v>0</v>
      </c>
      <c r="N946" s="4" t="n">
        <f aca="false">COUNTIF($B946:$J946, "ACTIVE")</f>
        <v>3</v>
      </c>
      <c r="O946" s="4" t="n">
        <f aca="false">COUNTIF($B946:$J946, "LATE")</f>
        <v>0</v>
      </c>
      <c r="P946" s="4" t="n">
        <f aca="false">COUNTIF($B946:$J946, "UNGRADABLE_QUALITY")</f>
        <v>0</v>
      </c>
      <c r="Q946" s="4" t="n">
        <f aca="false">COUNTIF($B946:$J946, "UNGRADABLE_CONDITION")</f>
        <v>0</v>
      </c>
      <c r="R946" s="4" t="n">
        <f aca="false">SUM(K946:Q946)</f>
        <v>3</v>
      </c>
      <c r="S946" s="5"/>
      <c r="T946" s="3"/>
    </row>
    <row r="947" customFormat="false" ht="13.8" hidden="false" customHeight="false" outlineLevel="0" collapsed="false">
      <c r="A947" s="3" t="s">
        <v>970</v>
      </c>
      <c r="B947" s="3"/>
      <c r="C947" s="3" t="s">
        <v>22</v>
      </c>
      <c r="D947" s="3"/>
      <c r="E947" s="3"/>
      <c r="F947" s="3" t="s">
        <v>22</v>
      </c>
      <c r="G947" s="3"/>
      <c r="H947" s="3"/>
      <c r="I947" s="3" t="s">
        <v>22</v>
      </c>
      <c r="J947" s="3"/>
      <c r="K947" s="4" t="n">
        <f aca="false">COUNTIF($B947:$J947, "NORMAL")</f>
        <v>0</v>
      </c>
      <c r="L947" s="4" t="n">
        <f aca="false">COUNTIF($B947:$J947, "NON_SPECIFIC")</f>
        <v>0</v>
      </c>
      <c r="M947" s="4" t="n">
        <f aca="false">COUNTIF($B947:$J947, "EARLY")</f>
        <v>3</v>
      </c>
      <c r="N947" s="4" t="n">
        <f aca="false">COUNTIF($B947:$J947, "ACTIVE")</f>
        <v>0</v>
      </c>
      <c r="O947" s="4" t="n">
        <f aca="false">COUNTIF($B947:$J947, "LATE")</f>
        <v>0</v>
      </c>
      <c r="P947" s="4" t="n">
        <f aca="false">COUNTIF($B947:$J947, "UNGRADABLE_QUALITY")</f>
        <v>0</v>
      </c>
      <c r="Q947" s="4" t="n">
        <f aca="false">COUNTIF($B947:$J947, "UNGRADABLE_CONDITION")</f>
        <v>0</v>
      </c>
      <c r="R947" s="4" t="n">
        <f aca="false">SUM(K947:Q947)</f>
        <v>3</v>
      </c>
      <c r="S947" s="5"/>
      <c r="T947" s="3"/>
    </row>
    <row r="948" customFormat="false" ht="13.8" hidden="false" customHeight="false" outlineLevel="0" collapsed="false">
      <c r="A948" s="3" t="s">
        <v>971</v>
      </c>
      <c r="B948" s="3"/>
      <c r="C948" s="3"/>
      <c r="D948" s="3"/>
      <c r="E948" s="3"/>
      <c r="F948" s="3" t="s">
        <v>20</v>
      </c>
      <c r="G948" s="3" t="s">
        <v>20</v>
      </c>
      <c r="H948" s="3"/>
      <c r="I948" s="3" t="s">
        <v>20</v>
      </c>
      <c r="J948" s="3"/>
      <c r="K948" s="4" t="n">
        <f aca="false">COUNTIF($B948:$J948, "NORMAL")</f>
        <v>3</v>
      </c>
      <c r="L948" s="4" t="n">
        <f aca="false">COUNTIF($B948:$J948, "NON_SPECIFIC")</f>
        <v>0</v>
      </c>
      <c r="M948" s="4" t="n">
        <f aca="false">COUNTIF($B948:$J948, "EARLY")</f>
        <v>0</v>
      </c>
      <c r="N948" s="4" t="n">
        <f aca="false">COUNTIF($B948:$J948, "ACTIVE")</f>
        <v>0</v>
      </c>
      <c r="O948" s="4" t="n">
        <f aca="false">COUNTIF($B948:$J948, "LATE")</f>
        <v>0</v>
      </c>
      <c r="P948" s="4" t="n">
        <f aca="false">COUNTIF($B948:$J948, "UNGRADABLE_QUALITY")</f>
        <v>0</v>
      </c>
      <c r="Q948" s="4" t="n">
        <f aca="false">COUNTIF($B948:$J948, "UNGRADABLE_CONDITION")</f>
        <v>0</v>
      </c>
      <c r="R948" s="4" t="n">
        <f aca="false">SUM(K948:Q948)</f>
        <v>3</v>
      </c>
      <c r="S948" s="5"/>
      <c r="T948" s="3"/>
    </row>
    <row r="949" customFormat="false" ht="13.8" hidden="false" customHeight="false" outlineLevel="0" collapsed="false">
      <c r="A949" s="3" t="s">
        <v>972</v>
      </c>
      <c r="B949" s="3"/>
      <c r="C949" s="3" t="s">
        <v>19</v>
      </c>
      <c r="D949" s="3"/>
      <c r="E949" s="3"/>
      <c r="F949" s="3" t="s">
        <v>19</v>
      </c>
      <c r="G949" s="3" t="s">
        <v>19</v>
      </c>
      <c r="H949" s="3"/>
      <c r="I949" s="3"/>
      <c r="J949" s="3"/>
      <c r="K949" s="4" t="n">
        <f aca="false">COUNTIF($B949:$J949, "NORMAL")</f>
        <v>0</v>
      </c>
      <c r="L949" s="4" t="n">
        <f aca="false">COUNTIF($B949:$J949, "NON_SPECIFIC")</f>
        <v>3</v>
      </c>
      <c r="M949" s="4" t="n">
        <f aca="false">COUNTIF($B949:$J949, "EARLY")</f>
        <v>0</v>
      </c>
      <c r="N949" s="4" t="n">
        <f aca="false">COUNTIF($B949:$J949, "ACTIVE")</f>
        <v>0</v>
      </c>
      <c r="O949" s="4" t="n">
        <f aca="false">COUNTIF($B949:$J949, "LATE")</f>
        <v>0</v>
      </c>
      <c r="P949" s="4" t="n">
        <f aca="false">COUNTIF($B949:$J949, "UNGRADABLE_QUALITY")</f>
        <v>0</v>
      </c>
      <c r="Q949" s="4" t="n">
        <f aca="false">COUNTIF($B949:$J949, "UNGRADABLE_CONDITION")</f>
        <v>0</v>
      </c>
      <c r="R949" s="4" t="n">
        <f aca="false">SUM(K949:Q949)</f>
        <v>3</v>
      </c>
      <c r="S949" s="3"/>
      <c r="T949" s="3"/>
    </row>
    <row r="950" customFormat="false" ht="13.8" hidden="false" customHeight="false" outlineLevel="0" collapsed="false">
      <c r="A950" s="3" t="s">
        <v>973</v>
      </c>
      <c r="B950" s="3"/>
      <c r="C950" s="3" t="s">
        <v>34</v>
      </c>
      <c r="D950" s="3" t="s">
        <v>34</v>
      </c>
      <c r="E950" s="3" t="s">
        <v>28</v>
      </c>
      <c r="F950" s="3"/>
      <c r="G950" s="3"/>
      <c r="H950" s="3"/>
      <c r="I950" s="3"/>
      <c r="J950" s="3"/>
      <c r="K950" s="4" t="n">
        <f aca="false">COUNTIF($B950:$J950, "NORMAL")</f>
        <v>0</v>
      </c>
      <c r="L950" s="4" t="n">
        <f aca="false">COUNTIF($B950:$J950, "NON_SPECIFIC")</f>
        <v>0</v>
      </c>
      <c r="M950" s="4" t="n">
        <f aca="false">COUNTIF($B950:$J950, "EARLY")</f>
        <v>0</v>
      </c>
      <c r="N950" s="4" t="n">
        <f aca="false">COUNTIF($B950:$J950, "ACTIVE")</f>
        <v>2</v>
      </c>
      <c r="O950" s="4" t="n">
        <f aca="false">COUNTIF($B950:$J950, "LATE")</f>
        <v>1</v>
      </c>
      <c r="P950" s="4" t="n">
        <f aca="false">COUNTIF($B950:$J950, "UNGRADABLE_QUALITY")</f>
        <v>0</v>
      </c>
      <c r="Q950" s="4" t="n">
        <f aca="false">COUNTIF($B950:$J950, "UNGRADABLE_CONDITION")</f>
        <v>0</v>
      </c>
      <c r="R950" s="4" t="n">
        <f aca="false">SUM(K950:Q950)</f>
        <v>3</v>
      </c>
      <c r="S950" s="3"/>
      <c r="T950" s="3"/>
    </row>
    <row r="951" customFormat="false" ht="13.8" hidden="false" customHeight="false" outlineLevel="0" collapsed="false">
      <c r="A951" s="3" t="s">
        <v>974</v>
      </c>
      <c r="B951" s="3"/>
      <c r="C951" s="3" t="s">
        <v>22</v>
      </c>
      <c r="D951" s="3"/>
      <c r="E951" s="3" t="s">
        <v>34</v>
      </c>
      <c r="F951" s="3"/>
      <c r="G951" s="3"/>
      <c r="H951" s="3" t="s">
        <v>19</v>
      </c>
      <c r="I951" s="3"/>
      <c r="J951" s="3"/>
      <c r="K951" s="4" t="n">
        <f aca="false">COUNTIF($B951:$J951, "NORMAL")</f>
        <v>0</v>
      </c>
      <c r="L951" s="4" t="n">
        <f aca="false">COUNTIF($B951:$J951, "NON_SPECIFIC")</f>
        <v>1</v>
      </c>
      <c r="M951" s="4" t="n">
        <f aca="false">COUNTIF($B951:$J951, "EARLY")</f>
        <v>1</v>
      </c>
      <c r="N951" s="4" t="n">
        <f aca="false">COUNTIF($B951:$J951, "ACTIVE")</f>
        <v>1</v>
      </c>
      <c r="O951" s="4" t="n">
        <f aca="false">COUNTIF($B951:$J951, "LATE")</f>
        <v>0</v>
      </c>
      <c r="P951" s="4" t="n">
        <f aca="false">COUNTIF($B951:$J951, "UNGRADABLE_QUALITY")</f>
        <v>0</v>
      </c>
      <c r="Q951" s="4" t="n">
        <f aca="false">COUNTIF($B951:$J951, "UNGRADABLE_CONDITION")</f>
        <v>0</v>
      </c>
      <c r="R951" s="4" t="n">
        <f aca="false">SUM(K951:Q951)</f>
        <v>3</v>
      </c>
      <c r="S951" s="3"/>
      <c r="T951" s="3"/>
    </row>
    <row r="952" customFormat="false" ht="13.8" hidden="false" customHeight="false" outlineLevel="0" collapsed="false">
      <c r="A952" s="3" t="s">
        <v>975</v>
      </c>
      <c r="B952" s="3" t="s">
        <v>19</v>
      </c>
      <c r="C952" s="3"/>
      <c r="D952" s="3" t="s">
        <v>19</v>
      </c>
      <c r="E952" s="3"/>
      <c r="F952" s="3"/>
      <c r="G952" s="3"/>
      <c r="H952" s="3"/>
      <c r="I952" s="3" t="s">
        <v>22</v>
      </c>
      <c r="J952" s="3"/>
      <c r="K952" s="4" t="n">
        <f aca="false">COUNTIF($B952:$J952, "NORMAL")</f>
        <v>0</v>
      </c>
      <c r="L952" s="4" t="n">
        <f aca="false">COUNTIF($B952:$J952, "NON_SPECIFIC")</f>
        <v>2</v>
      </c>
      <c r="M952" s="4" t="n">
        <f aca="false">COUNTIF($B952:$J952, "EARLY")</f>
        <v>1</v>
      </c>
      <c r="N952" s="4" t="n">
        <f aca="false">COUNTIF($B952:$J952, "ACTIVE")</f>
        <v>0</v>
      </c>
      <c r="O952" s="4" t="n">
        <f aca="false">COUNTIF($B952:$J952, "LATE")</f>
        <v>0</v>
      </c>
      <c r="P952" s="4" t="n">
        <f aca="false">COUNTIF($B952:$J952, "UNGRADABLE_QUALITY")</f>
        <v>0</v>
      </c>
      <c r="Q952" s="4" t="n">
        <f aca="false">COUNTIF($B952:$J952, "UNGRADABLE_CONDITION")</f>
        <v>0</v>
      </c>
      <c r="R952" s="4" t="n">
        <f aca="false">SUM(K952:Q952)</f>
        <v>3</v>
      </c>
      <c r="S952" s="5"/>
      <c r="T952" s="3"/>
    </row>
    <row r="953" customFormat="false" ht="13.8" hidden="false" customHeight="false" outlineLevel="0" collapsed="false">
      <c r="A953" s="3" t="s">
        <v>976</v>
      </c>
      <c r="B953" s="3"/>
      <c r="C953" s="3"/>
      <c r="D953" s="3"/>
      <c r="E953" s="3" t="s">
        <v>19</v>
      </c>
      <c r="F953" s="3"/>
      <c r="G953" s="3" t="s">
        <v>20</v>
      </c>
      <c r="H953" s="3" t="s">
        <v>19</v>
      </c>
      <c r="I953" s="3"/>
      <c r="J953" s="3"/>
      <c r="K953" s="4" t="n">
        <f aca="false">COUNTIF($B953:$J953, "NORMAL")</f>
        <v>1</v>
      </c>
      <c r="L953" s="4" t="n">
        <f aca="false">COUNTIF($B953:$J953, "NON_SPECIFIC")</f>
        <v>2</v>
      </c>
      <c r="M953" s="4" t="n">
        <f aca="false">COUNTIF($B953:$J953, "EARLY")</f>
        <v>0</v>
      </c>
      <c r="N953" s="4" t="n">
        <f aca="false">COUNTIF($B953:$J953, "ACTIVE")</f>
        <v>0</v>
      </c>
      <c r="O953" s="4" t="n">
        <f aca="false">COUNTIF($B953:$J953, "LATE")</f>
        <v>0</v>
      </c>
      <c r="P953" s="4" t="n">
        <f aca="false">COUNTIF($B953:$J953, "UNGRADABLE_QUALITY")</f>
        <v>0</v>
      </c>
      <c r="Q953" s="4" t="n">
        <f aca="false">COUNTIF($B953:$J953, "UNGRADABLE_CONDITION")</f>
        <v>0</v>
      </c>
      <c r="R953" s="4" t="n">
        <f aca="false">SUM(K953:Q953)</f>
        <v>3</v>
      </c>
      <c r="S953" s="3"/>
      <c r="T953" s="3"/>
    </row>
    <row r="954" customFormat="false" ht="13.8" hidden="false" customHeight="false" outlineLevel="0" collapsed="false">
      <c r="A954" s="3" t="s">
        <v>977</v>
      </c>
      <c r="B954" s="3"/>
      <c r="C954" s="3"/>
      <c r="D954" s="3" t="s">
        <v>24</v>
      </c>
      <c r="E954" s="3" t="s">
        <v>20</v>
      </c>
      <c r="F954" s="3" t="s">
        <v>68</v>
      </c>
      <c r="G954" s="3" t="s">
        <v>24</v>
      </c>
      <c r="H954" s="3"/>
      <c r="I954" s="3"/>
      <c r="J954" s="3"/>
      <c r="K954" s="4" t="n">
        <f aca="false">COUNTIF($B954:$J954, "NORMAL")</f>
        <v>1</v>
      </c>
      <c r="L954" s="4" t="n">
        <f aca="false">COUNTIF($B954:$J954, "NON_SPECIFIC")</f>
        <v>0</v>
      </c>
      <c r="M954" s="4" t="n">
        <f aca="false">COUNTIF($B954:$J954, "EARLY")</f>
        <v>0</v>
      </c>
      <c r="N954" s="4" t="n">
        <f aca="false">COUNTIF($B954:$J954, "ACTIVE")</f>
        <v>0</v>
      </c>
      <c r="O954" s="4" t="n">
        <f aca="false">COUNTIF($B954:$J954, "LATE")</f>
        <v>0</v>
      </c>
      <c r="P954" s="4" t="n">
        <f aca="false">COUNTIF($B954:$J954, "UNGRADABLE_QUALITY")</f>
        <v>2</v>
      </c>
      <c r="Q954" s="4" t="n">
        <f aca="false">COUNTIF($B954:$J954, "UNGRADABLE_CONDITION")</f>
        <v>1</v>
      </c>
      <c r="R954" s="4" t="n">
        <f aca="false">SUM(K954:Q954)</f>
        <v>4</v>
      </c>
      <c r="S954" s="3"/>
      <c r="T954" s="3"/>
    </row>
    <row r="955" customFormat="false" ht="13.8" hidden="false" customHeight="false" outlineLevel="0" collapsed="false">
      <c r="A955" s="3" t="s">
        <v>978</v>
      </c>
      <c r="B955" s="3"/>
      <c r="C955" s="3"/>
      <c r="D955" s="3"/>
      <c r="E955" s="3"/>
      <c r="F955" s="3" t="s">
        <v>22</v>
      </c>
      <c r="G955" s="3" t="s">
        <v>22</v>
      </c>
      <c r="H955" s="3"/>
      <c r="I955" s="3" t="s">
        <v>19</v>
      </c>
      <c r="J955" s="3"/>
      <c r="K955" s="4" t="n">
        <f aca="false">COUNTIF($B955:$J955, "NORMAL")</f>
        <v>0</v>
      </c>
      <c r="L955" s="4" t="n">
        <f aca="false">COUNTIF($B955:$J955, "NON_SPECIFIC")</f>
        <v>1</v>
      </c>
      <c r="M955" s="4" t="n">
        <f aca="false">COUNTIF($B955:$J955, "EARLY")</f>
        <v>2</v>
      </c>
      <c r="N955" s="4" t="n">
        <f aca="false">COUNTIF($B955:$J955, "ACTIVE")</f>
        <v>0</v>
      </c>
      <c r="O955" s="4" t="n">
        <f aca="false">COUNTIF($B955:$J955, "LATE")</f>
        <v>0</v>
      </c>
      <c r="P955" s="4" t="n">
        <f aca="false">COUNTIF($B955:$J955, "UNGRADABLE_QUALITY")</f>
        <v>0</v>
      </c>
      <c r="Q955" s="4" t="n">
        <f aca="false">COUNTIF($B955:$J955, "UNGRADABLE_CONDITION")</f>
        <v>0</v>
      </c>
      <c r="R955" s="4" t="n">
        <f aca="false">SUM(K955:Q955)</f>
        <v>3</v>
      </c>
      <c r="S955" s="5"/>
      <c r="T955" s="3"/>
    </row>
    <row r="956" customFormat="false" ht="13.8" hidden="false" customHeight="false" outlineLevel="0" collapsed="false">
      <c r="A956" s="3" t="s">
        <v>979</v>
      </c>
      <c r="B956" s="3"/>
      <c r="C956" s="3" t="s">
        <v>19</v>
      </c>
      <c r="D956" s="3" t="s">
        <v>68</v>
      </c>
      <c r="E956" s="3"/>
      <c r="F956" s="3"/>
      <c r="G956" s="3" t="s">
        <v>20</v>
      </c>
      <c r="H956" s="3"/>
      <c r="I956" s="3"/>
      <c r="J956" s="3"/>
      <c r="K956" s="4" t="n">
        <f aca="false">COUNTIF($B956:$J956, "NORMAL")</f>
        <v>1</v>
      </c>
      <c r="L956" s="4" t="n">
        <f aca="false">COUNTIF($B956:$J956, "NON_SPECIFIC")</f>
        <v>1</v>
      </c>
      <c r="M956" s="4" t="n">
        <f aca="false">COUNTIF($B956:$J956, "EARLY")</f>
        <v>0</v>
      </c>
      <c r="N956" s="4" t="n">
        <f aca="false">COUNTIF($B956:$J956, "ACTIVE")</f>
        <v>0</v>
      </c>
      <c r="O956" s="4" t="n">
        <f aca="false">COUNTIF($B956:$J956, "LATE")</f>
        <v>0</v>
      </c>
      <c r="P956" s="4" t="n">
        <f aca="false">COUNTIF($B956:$J956, "UNGRADABLE_QUALITY")</f>
        <v>0</v>
      </c>
      <c r="Q956" s="4" t="n">
        <f aca="false">COUNTIF($B956:$J956, "UNGRADABLE_CONDITION")</f>
        <v>1</v>
      </c>
      <c r="R956" s="4" t="n">
        <f aca="false">SUM(K956:Q956)</f>
        <v>3</v>
      </c>
      <c r="S956" s="3"/>
      <c r="T956" s="3"/>
    </row>
    <row r="957" customFormat="false" ht="13.8" hidden="false" customHeight="false" outlineLevel="0" collapsed="false">
      <c r="A957" s="3" t="s">
        <v>980</v>
      </c>
      <c r="B957" s="3" t="s">
        <v>20</v>
      </c>
      <c r="C957" s="3"/>
      <c r="D957" s="3"/>
      <c r="E957" s="3"/>
      <c r="F957" s="3" t="s">
        <v>20</v>
      </c>
      <c r="G957" s="3" t="s">
        <v>20</v>
      </c>
      <c r="H957" s="3"/>
      <c r="I957" s="3"/>
      <c r="J957" s="3"/>
      <c r="K957" s="4" t="n">
        <f aca="false">COUNTIF($B957:$J957, "NORMAL")</f>
        <v>3</v>
      </c>
      <c r="L957" s="4" t="n">
        <f aca="false">COUNTIF($B957:$J957, "NON_SPECIFIC")</f>
        <v>0</v>
      </c>
      <c r="M957" s="4" t="n">
        <f aca="false">COUNTIF($B957:$J957, "EARLY")</f>
        <v>0</v>
      </c>
      <c r="N957" s="4" t="n">
        <f aca="false">COUNTIF($B957:$J957, "ACTIVE")</f>
        <v>0</v>
      </c>
      <c r="O957" s="4" t="n">
        <f aca="false">COUNTIF($B957:$J957, "LATE")</f>
        <v>0</v>
      </c>
      <c r="P957" s="4" t="n">
        <f aca="false">COUNTIF($B957:$J957, "UNGRADABLE_QUALITY")</f>
        <v>0</v>
      </c>
      <c r="Q957" s="4" t="n">
        <f aca="false">COUNTIF($B957:$J957, "UNGRADABLE_CONDITION")</f>
        <v>0</v>
      </c>
      <c r="R957" s="4" t="n">
        <f aca="false">SUM(K957:Q957)</f>
        <v>3</v>
      </c>
      <c r="S957" s="3"/>
      <c r="T957" s="3"/>
    </row>
    <row r="958" customFormat="false" ht="13.8" hidden="false" customHeight="false" outlineLevel="0" collapsed="false">
      <c r="A958" s="3" t="s">
        <v>981</v>
      </c>
      <c r="B958" s="3" t="s">
        <v>34</v>
      </c>
      <c r="C958" s="3" t="s">
        <v>28</v>
      </c>
      <c r="D958" s="3"/>
      <c r="E958" s="3"/>
      <c r="F958" s="3"/>
      <c r="G958" s="3" t="s">
        <v>34</v>
      </c>
      <c r="H958" s="3"/>
      <c r="I958" s="3"/>
      <c r="J958" s="3"/>
      <c r="K958" s="4" t="n">
        <f aca="false">COUNTIF($B958:$J958, "NORMAL")</f>
        <v>0</v>
      </c>
      <c r="L958" s="4" t="n">
        <f aca="false">COUNTIF($B958:$J958, "NON_SPECIFIC")</f>
        <v>0</v>
      </c>
      <c r="M958" s="4" t="n">
        <f aca="false">COUNTIF($B958:$J958, "EARLY")</f>
        <v>0</v>
      </c>
      <c r="N958" s="4" t="n">
        <f aca="false">COUNTIF($B958:$J958, "ACTIVE")</f>
        <v>2</v>
      </c>
      <c r="O958" s="4" t="n">
        <f aca="false">COUNTIF($B958:$J958, "LATE")</f>
        <v>1</v>
      </c>
      <c r="P958" s="4" t="n">
        <f aca="false">COUNTIF($B958:$J958, "UNGRADABLE_QUALITY")</f>
        <v>0</v>
      </c>
      <c r="Q958" s="4" t="n">
        <f aca="false">COUNTIF($B958:$J958, "UNGRADABLE_CONDITION")</f>
        <v>0</v>
      </c>
      <c r="R958" s="4" t="n">
        <f aca="false">SUM(K958:Q958)</f>
        <v>3</v>
      </c>
      <c r="S958" s="3"/>
      <c r="T958" s="3"/>
    </row>
    <row r="959" customFormat="false" ht="13.8" hidden="false" customHeight="false" outlineLevel="0" collapsed="false">
      <c r="A959" s="3" t="s">
        <v>982</v>
      </c>
      <c r="B959" s="3" t="s">
        <v>19</v>
      </c>
      <c r="C959" s="3"/>
      <c r="D959" s="3" t="s">
        <v>28</v>
      </c>
      <c r="E959" s="3" t="s">
        <v>34</v>
      </c>
      <c r="F959" s="3"/>
      <c r="G959" s="3"/>
      <c r="H959" s="3"/>
      <c r="I959" s="3"/>
      <c r="J959" s="3"/>
      <c r="K959" s="4" t="n">
        <f aca="false">COUNTIF($B959:$J959, "NORMAL")</f>
        <v>0</v>
      </c>
      <c r="L959" s="4" t="n">
        <f aca="false">COUNTIF($B959:$J959, "NON_SPECIFIC")</f>
        <v>1</v>
      </c>
      <c r="M959" s="4" t="n">
        <f aca="false">COUNTIF($B959:$J959, "EARLY")</f>
        <v>0</v>
      </c>
      <c r="N959" s="4" t="n">
        <f aca="false">COUNTIF($B959:$J959, "ACTIVE")</f>
        <v>1</v>
      </c>
      <c r="O959" s="4" t="n">
        <f aca="false">COUNTIF($B959:$J959, "LATE")</f>
        <v>1</v>
      </c>
      <c r="P959" s="4" t="n">
        <f aca="false">COUNTIF($B959:$J959, "UNGRADABLE_QUALITY")</f>
        <v>0</v>
      </c>
      <c r="Q959" s="4" t="n">
        <f aca="false">COUNTIF($B959:$J959, "UNGRADABLE_CONDITION")</f>
        <v>0</v>
      </c>
      <c r="R959" s="4" t="n">
        <f aca="false">SUM(K959:Q959)</f>
        <v>3</v>
      </c>
      <c r="S959" s="3"/>
      <c r="T959" s="3"/>
    </row>
    <row r="960" customFormat="false" ht="13.8" hidden="false" customHeight="false" outlineLevel="0" collapsed="false">
      <c r="A960" s="3" t="s">
        <v>983</v>
      </c>
      <c r="B960" s="3"/>
      <c r="C960" s="3"/>
      <c r="D960" s="3" t="s">
        <v>20</v>
      </c>
      <c r="E960" s="3" t="s">
        <v>20</v>
      </c>
      <c r="F960" s="3"/>
      <c r="G960" s="3" t="s">
        <v>20</v>
      </c>
      <c r="H960" s="3"/>
      <c r="I960" s="3"/>
      <c r="J960" s="3"/>
      <c r="K960" s="4" t="n">
        <f aca="false">COUNTIF($B960:$J960, "NORMAL")</f>
        <v>3</v>
      </c>
      <c r="L960" s="4" t="n">
        <f aca="false">COUNTIF($B960:$J960, "NON_SPECIFIC")</f>
        <v>0</v>
      </c>
      <c r="M960" s="4" t="n">
        <f aca="false">COUNTIF($B960:$J960, "EARLY")</f>
        <v>0</v>
      </c>
      <c r="N960" s="4" t="n">
        <f aca="false">COUNTIF($B960:$J960, "ACTIVE")</f>
        <v>0</v>
      </c>
      <c r="O960" s="4" t="n">
        <f aca="false">COUNTIF($B960:$J960, "LATE")</f>
        <v>0</v>
      </c>
      <c r="P960" s="4" t="n">
        <f aca="false">COUNTIF($B960:$J960, "UNGRADABLE_QUALITY")</f>
        <v>0</v>
      </c>
      <c r="Q960" s="4" t="n">
        <f aca="false">COUNTIF($B960:$J960, "UNGRADABLE_CONDITION")</f>
        <v>0</v>
      </c>
      <c r="R960" s="4" t="n">
        <f aca="false">SUM(K960:Q960)</f>
        <v>3</v>
      </c>
      <c r="S960" s="3"/>
      <c r="T960" s="3"/>
    </row>
    <row r="961" customFormat="false" ht="13.8" hidden="false" customHeight="false" outlineLevel="0" collapsed="false">
      <c r="A961" s="3" t="s">
        <v>984</v>
      </c>
      <c r="B961" s="3" t="s">
        <v>22</v>
      </c>
      <c r="C961" s="3" t="s">
        <v>22</v>
      </c>
      <c r="D961" s="3"/>
      <c r="E961" s="3"/>
      <c r="F961" s="3"/>
      <c r="G961" s="3"/>
      <c r="H961" s="3"/>
      <c r="I961" s="3"/>
      <c r="J961" s="3" t="s">
        <v>22</v>
      </c>
      <c r="K961" s="4" t="n">
        <f aca="false">COUNTIF($B961:$J961, "NORMAL")</f>
        <v>0</v>
      </c>
      <c r="L961" s="4" t="n">
        <f aca="false">COUNTIF($B961:$J961, "NON_SPECIFIC")</f>
        <v>0</v>
      </c>
      <c r="M961" s="4" t="n">
        <f aca="false">COUNTIF($B961:$J961, "EARLY")</f>
        <v>3</v>
      </c>
      <c r="N961" s="4" t="n">
        <f aca="false">COUNTIF($B961:$J961, "ACTIVE")</f>
        <v>0</v>
      </c>
      <c r="O961" s="4" t="n">
        <f aca="false">COUNTIF($B961:$J961, "LATE")</f>
        <v>0</v>
      </c>
      <c r="P961" s="4" t="n">
        <f aca="false">COUNTIF($B961:$J961, "UNGRADABLE_QUALITY")</f>
        <v>0</v>
      </c>
      <c r="Q961" s="4" t="n">
        <f aca="false">COUNTIF($B961:$J961, "UNGRADABLE_CONDITION")</f>
        <v>0</v>
      </c>
      <c r="R961" s="4" t="n">
        <f aca="false">SUM(K961:Q961)</f>
        <v>3</v>
      </c>
      <c r="S961" s="3"/>
      <c r="T961" s="5"/>
    </row>
    <row r="962" customFormat="false" ht="13.8" hidden="false" customHeight="false" outlineLevel="0" collapsed="false">
      <c r="A962" s="3" t="s">
        <v>985</v>
      </c>
      <c r="B962" s="3"/>
      <c r="C962" s="3"/>
      <c r="D962" s="3" t="s">
        <v>19</v>
      </c>
      <c r="E962" s="3"/>
      <c r="F962" s="3"/>
      <c r="G962" s="3" t="s">
        <v>20</v>
      </c>
      <c r="H962" s="3"/>
      <c r="I962" s="3" t="s">
        <v>19</v>
      </c>
      <c r="J962" s="3"/>
      <c r="K962" s="4" t="n">
        <f aca="false">COUNTIF($B962:$J962, "NORMAL")</f>
        <v>1</v>
      </c>
      <c r="L962" s="4" t="n">
        <f aca="false">COUNTIF($B962:$J962, "NON_SPECIFIC")</f>
        <v>2</v>
      </c>
      <c r="M962" s="4" t="n">
        <f aca="false">COUNTIF($B962:$J962, "EARLY")</f>
        <v>0</v>
      </c>
      <c r="N962" s="4" t="n">
        <f aca="false">COUNTIF($B962:$J962, "ACTIVE")</f>
        <v>0</v>
      </c>
      <c r="O962" s="4" t="n">
        <f aca="false">COUNTIF($B962:$J962, "LATE")</f>
        <v>0</v>
      </c>
      <c r="P962" s="4" t="n">
        <f aca="false">COUNTIF($B962:$J962, "UNGRADABLE_QUALITY")</f>
        <v>0</v>
      </c>
      <c r="Q962" s="4" t="n">
        <f aca="false">COUNTIF($B962:$J962, "UNGRADABLE_CONDITION")</f>
        <v>0</v>
      </c>
      <c r="R962" s="4" t="n">
        <f aca="false">SUM(K962:Q962)</f>
        <v>3</v>
      </c>
      <c r="S962" s="5"/>
      <c r="T962" s="3"/>
    </row>
    <row r="963" customFormat="false" ht="13.8" hidden="false" customHeight="false" outlineLevel="0" collapsed="false">
      <c r="A963" s="3" t="s">
        <v>986</v>
      </c>
      <c r="B963" s="3" t="s">
        <v>19</v>
      </c>
      <c r="C963" s="3"/>
      <c r="D963" s="3" t="s">
        <v>22</v>
      </c>
      <c r="E963" s="3"/>
      <c r="F963" s="3" t="s">
        <v>19</v>
      </c>
      <c r="G963" s="3"/>
      <c r="H963" s="3"/>
      <c r="I963" s="3"/>
      <c r="J963" s="3"/>
      <c r="K963" s="4" t="n">
        <f aca="false">COUNTIF($B963:$J963, "NORMAL")</f>
        <v>0</v>
      </c>
      <c r="L963" s="4" t="n">
        <f aca="false">COUNTIF($B963:$J963, "NON_SPECIFIC")</f>
        <v>2</v>
      </c>
      <c r="M963" s="4" t="n">
        <f aca="false">COUNTIF($B963:$J963, "EARLY")</f>
        <v>1</v>
      </c>
      <c r="N963" s="4" t="n">
        <f aca="false">COUNTIF($B963:$J963, "ACTIVE")</f>
        <v>0</v>
      </c>
      <c r="O963" s="4" t="n">
        <f aca="false">COUNTIF($B963:$J963, "LATE")</f>
        <v>0</v>
      </c>
      <c r="P963" s="4" t="n">
        <f aca="false">COUNTIF($B963:$J963, "UNGRADABLE_QUALITY")</f>
        <v>0</v>
      </c>
      <c r="Q963" s="4" t="n">
        <f aca="false">COUNTIF($B963:$J963, "UNGRADABLE_CONDITION")</f>
        <v>0</v>
      </c>
      <c r="R963" s="4" t="n">
        <f aca="false">SUM(K963:Q963)</f>
        <v>3</v>
      </c>
      <c r="S963" s="3"/>
      <c r="T963" s="3"/>
    </row>
    <row r="964" customFormat="false" ht="13.8" hidden="false" customHeight="false" outlineLevel="0" collapsed="false">
      <c r="A964" s="3" t="s">
        <v>987</v>
      </c>
      <c r="B964" s="3"/>
      <c r="C964" s="3" t="s">
        <v>22</v>
      </c>
      <c r="D964" s="3"/>
      <c r="E964" s="3" t="s">
        <v>34</v>
      </c>
      <c r="F964" s="3"/>
      <c r="G964" s="3" t="s">
        <v>22</v>
      </c>
      <c r="H964" s="3"/>
      <c r="I964" s="3"/>
      <c r="J964" s="3"/>
      <c r="K964" s="4" t="n">
        <f aca="false">COUNTIF($B964:$J964, "NORMAL")</f>
        <v>0</v>
      </c>
      <c r="L964" s="4" t="n">
        <f aca="false">COUNTIF($B964:$J964, "NON_SPECIFIC")</f>
        <v>0</v>
      </c>
      <c r="M964" s="4" t="n">
        <f aca="false">COUNTIF($B964:$J964, "EARLY")</f>
        <v>2</v>
      </c>
      <c r="N964" s="4" t="n">
        <f aca="false">COUNTIF($B964:$J964, "ACTIVE")</f>
        <v>1</v>
      </c>
      <c r="O964" s="4" t="n">
        <f aca="false">COUNTIF($B964:$J964, "LATE")</f>
        <v>0</v>
      </c>
      <c r="P964" s="4" t="n">
        <f aca="false">COUNTIF($B964:$J964, "UNGRADABLE_QUALITY")</f>
        <v>0</v>
      </c>
      <c r="Q964" s="4" t="n">
        <f aca="false">COUNTIF($B964:$J964, "UNGRADABLE_CONDITION")</f>
        <v>0</v>
      </c>
      <c r="R964" s="4" t="n">
        <f aca="false">SUM(K964:Q964)</f>
        <v>3</v>
      </c>
      <c r="S964" s="3"/>
      <c r="T964" s="3"/>
    </row>
    <row r="965" customFormat="false" ht="13.8" hidden="false" customHeight="false" outlineLevel="0" collapsed="false">
      <c r="A965" s="3" t="s">
        <v>988</v>
      </c>
      <c r="B965" s="3"/>
      <c r="C965" s="3"/>
      <c r="D965" s="3" t="s">
        <v>34</v>
      </c>
      <c r="E965" s="3"/>
      <c r="F965" s="3" t="s">
        <v>34</v>
      </c>
      <c r="G965" s="3"/>
      <c r="H965" s="3" t="s">
        <v>34</v>
      </c>
      <c r="I965" s="3"/>
      <c r="J965" s="3"/>
      <c r="K965" s="4" t="n">
        <f aca="false">COUNTIF($B965:$J965, "NORMAL")</f>
        <v>0</v>
      </c>
      <c r="L965" s="4" t="n">
        <f aca="false">COUNTIF($B965:$J965, "NON_SPECIFIC")</f>
        <v>0</v>
      </c>
      <c r="M965" s="4" t="n">
        <f aca="false">COUNTIF($B965:$J965, "EARLY")</f>
        <v>0</v>
      </c>
      <c r="N965" s="4" t="n">
        <f aca="false">COUNTIF($B965:$J965, "ACTIVE")</f>
        <v>3</v>
      </c>
      <c r="O965" s="4" t="n">
        <f aca="false">COUNTIF($B965:$J965, "LATE")</f>
        <v>0</v>
      </c>
      <c r="P965" s="4" t="n">
        <f aca="false">COUNTIF($B965:$J965, "UNGRADABLE_QUALITY")</f>
        <v>0</v>
      </c>
      <c r="Q965" s="4" t="n">
        <f aca="false">COUNTIF($B965:$J965, "UNGRADABLE_CONDITION")</f>
        <v>0</v>
      </c>
      <c r="R965" s="4" t="n">
        <f aca="false">SUM(K965:Q965)</f>
        <v>3</v>
      </c>
      <c r="S965" s="3"/>
      <c r="T965" s="3"/>
    </row>
    <row r="966" customFormat="false" ht="13.8" hidden="false" customHeight="false" outlineLevel="0" collapsed="false">
      <c r="A966" s="3" t="s">
        <v>989</v>
      </c>
      <c r="B966" s="3"/>
      <c r="C966" s="3" t="s">
        <v>20</v>
      </c>
      <c r="D966" s="3"/>
      <c r="E966" s="3"/>
      <c r="F966" s="3"/>
      <c r="G966" s="3"/>
      <c r="H966" s="3"/>
      <c r="I966" s="3" t="s">
        <v>19</v>
      </c>
      <c r="J966" s="3" t="s">
        <v>22</v>
      </c>
      <c r="K966" s="4" t="n">
        <f aca="false">COUNTIF($B966:$J966, "NORMAL")</f>
        <v>1</v>
      </c>
      <c r="L966" s="4" t="n">
        <f aca="false">COUNTIF($B966:$J966, "NON_SPECIFIC")</f>
        <v>1</v>
      </c>
      <c r="M966" s="4" t="n">
        <f aca="false">COUNTIF($B966:$J966, "EARLY")</f>
        <v>1</v>
      </c>
      <c r="N966" s="4" t="n">
        <f aca="false">COUNTIF($B966:$J966, "ACTIVE")</f>
        <v>0</v>
      </c>
      <c r="O966" s="4" t="n">
        <f aca="false">COUNTIF($B966:$J966, "LATE")</f>
        <v>0</v>
      </c>
      <c r="P966" s="4" t="n">
        <f aca="false">COUNTIF($B966:$J966, "UNGRADABLE_QUALITY")</f>
        <v>0</v>
      </c>
      <c r="Q966" s="4" t="n">
        <f aca="false">COUNTIF($B966:$J966, "UNGRADABLE_CONDITION")</f>
        <v>0</v>
      </c>
      <c r="R966" s="4" t="n">
        <f aca="false">SUM(K966:Q966)</f>
        <v>3</v>
      </c>
      <c r="S966" s="5"/>
      <c r="T966" s="5"/>
    </row>
    <row r="967" customFormat="false" ht="13.8" hidden="false" customHeight="false" outlineLevel="0" collapsed="false">
      <c r="A967" s="3" t="s">
        <v>990</v>
      </c>
      <c r="B967" s="3"/>
      <c r="C967" s="3"/>
      <c r="D967" s="3" t="s">
        <v>34</v>
      </c>
      <c r="E967" s="3"/>
      <c r="F967" s="3" t="s">
        <v>34</v>
      </c>
      <c r="G967" s="3" t="s">
        <v>34</v>
      </c>
      <c r="H967" s="3"/>
      <c r="I967" s="3"/>
      <c r="J967" s="3"/>
      <c r="K967" s="4" t="n">
        <f aca="false">COUNTIF($B967:$J967, "NORMAL")</f>
        <v>0</v>
      </c>
      <c r="L967" s="4" t="n">
        <f aca="false">COUNTIF($B967:$J967, "NON_SPECIFIC")</f>
        <v>0</v>
      </c>
      <c r="M967" s="4" t="n">
        <f aca="false">COUNTIF($B967:$J967, "EARLY")</f>
        <v>0</v>
      </c>
      <c r="N967" s="4" t="n">
        <f aca="false">COUNTIF($B967:$J967, "ACTIVE")</f>
        <v>3</v>
      </c>
      <c r="O967" s="4" t="n">
        <f aca="false">COUNTIF($B967:$J967, "LATE")</f>
        <v>0</v>
      </c>
      <c r="P967" s="4" t="n">
        <f aca="false">COUNTIF($B967:$J967, "UNGRADABLE_QUALITY")</f>
        <v>0</v>
      </c>
      <c r="Q967" s="4" t="n">
        <f aca="false">COUNTIF($B967:$J967, "UNGRADABLE_CONDITION")</f>
        <v>0</v>
      </c>
      <c r="R967" s="4" t="n">
        <f aca="false">SUM(K967:Q967)</f>
        <v>3</v>
      </c>
      <c r="S967" s="3"/>
      <c r="T967" s="3"/>
    </row>
    <row r="968" customFormat="false" ht="13.8" hidden="false" customHeight="false" outlineLevel="0" collapsed="false">
      <c r="A968" s="3" t="s">
        <v>991</v>
      </c>
      <c r="B968" s="3" t="s">
        <v>20</v>
      </c>
      <c r="C968" s="3" t="s">
        <v>20</v>
      </c>
      <c r="D968" s="3" t="s">
        <v>20</v>
      </c>
      <c r="E968" s="3"/>
      <c r="F968" s="3"/>
      <c r="G968" s="3"/>
      <c r="H968" s="3"/>
      <c r="I968" s="3"/>
      <c r="J968" s="3"/>
      <c r="K968" s="4" t="n">
        <f aca="false">COUNTIF($B968:$J968, "NORMAL")</f>
        <v>3</v>
      </c>
      <c r="L968" s="4" t="n">
        <f aca="false">COUNTIF($B968:$J968, "NON_SPECIFIC")</f>
        <v>0</v>
      </c>
      <c r="M968" s="4" t="n">
        <f aca="false">COUNTIF($B968:$J968, "EARLY")</f>
        <v>0</v>
      </c>
      <c r="N968" s="4" t="n">
        <f aca="false">COUNTIF($B968:$J968, "ACTIVE")</f>
        <v>0</v>
      </c>
      <c r="O968" s="4" t="n">
        <f aca="false">COUNTIF($B968:$J968, "LATE")</f>
        <v>0</v>
      </c>
      <c r="P968" s="4" t="n">
        <f aca="false">COUNTIF($B968:$J968, "UNGRADABLE_QUALITY")</f>
        <v>0</v>
      </c>
      <c r="Q968" s="4" t="n">
        <f aca="false">COUNTIF($B968:$J968, "UNGRADABLE_CONDITION")</f>
        <v>0</v>
      </c>
      <c r="R968" s="4" t="n">
        <f aca="false">SUM(K968:Q968)</f>
        <v>3</v>
      </c>
      <c r="S968" s="3"/>
      <c r="T968" s="3"/>
    </row>
    <row r="969" customFormat="false" ht="13.8" hidden="false" customHeight="false" outlineLevel="0" collapsed="false">
      <c r="A969" s="3" t="s">
        <v>992</v>
      </c>
      <c r="B969" s="3" t="s">
        <v>19</v>
      </c>
      <c r="C969" s="3"/>
      <c r="D969" s="3"/>
      <c r="E969" s="3"/>
      <c r="F969" s="3" t="s">
        <v>19</v>
      </c>
      <c r="G969" s="3"/>
      <c r="H969" s="3"/>
      <c r="I969" s="3"/>
      <c r="J969" s="3" t="s">
        <v>19</v>
      </c>
      <c r="K969" s="4" t="n">
        <f aca="false">COUNTIF($B969:$J969, "NORMAL")</f>
        <v>0</v>
      </c>
      <c r="L969" s="4" t="n">
        <f aca="false">COUNTIF($B969:$J969, "NON_SPECIFIC")</f>
        <v>3</v>
      </c>
      <c r="M969" s="4" t="n">
        <f aca="false">COUNTIF($B969:$J969, "EARLY")</f>
        <v>0</v>
      </c>
      <c r="N969" s="4" t="n">
        <f aca="false">COUNTIF($B969:$J969, "ACTIVE")</f>
        <v>0</v>
      </c>
      <c r="O969" s="4" t="n">
        <f aca="false">COUNTIF($B969:$J969, "LATE")</f>
        <v>0</v>
      </c>
      <c r="P969" s="4" t="n">
        <f aca="false">COUNTIF($B969:$J969, "UNGRADABLE_QUALITY")</f>
        <v>0</v>
      </c>
      <c r="Q969" s="4" t="n">
        <f aca="false">COUNTIF($B969:$J969, "UNGRADABLE_CONDITION")</f>
        <v>0</v>
      </c>
      <c r="R969" s="4" t="n">
        <f aca="false">SUM(K969:Q969)</f>
        <v>3</v>
      </c>
      <c r="S969" s="3"/>
      <c r="T969" s="5"/>
    </row>
    <row r="970" customFormat="false" ht="13.8" hidden="false" customHeight="false" outlineLevel="0" collapsed="false">
      <c r="A970" s="3" t="s">
        <v>993</v>
      </c>
      <c r="B970" s="3"/>
      <c r="C970" s="3"/>
      <c r="D970" s="3"/>
      <c r="E970" s="3"/>
      <c r="F970" s="3" t="s">
        <v>20</v>
      </c>
      <c r="G970" s="3"/>
      <c r="H970" s="3"/>
      <c r="I970" s="3" t="s">
        <v>19</v>
      </c>
      <c r="J970" s="3" t="s">
        <v>24</v>
      </c>
      <c r="K970" s="4" t="n">
        <f aca="false">COUNTIF($B970:$J970, "NORMAL")</f>
        <v>1</v>
      </c>
      <c r="L970" s="4" t="n">
        <f aca="false">COUNTIF($B970:$J970, "NON_SPECIFIC")</f>
        <v>1</v>
      </c>
      <c r="M970" s="4" t="n">
        <f aca="false">COUNTIF($B970:$J970, "EARLY")</f>
        <v>0</v>
      </c>
      <c r="N970" s="4" t="n">
        <f aca="false">COUNTIF($B970:$J970, "ACTIVE")</f>
        <v>0</v>
      </c>
      <c r="O970" s="4" t="n">
        <f aca="false">COUNTIF($B970:$J970, "LATE")</f>
        <v>0</v>
      </c>
      <c r="P970" s="4" t="n">
        <f aca="false">COUNTIF($B970:$J970, "UNGRADABLE_QUALITY")</f>
        <v>1</v>
      </c>
      <c r="Q970" s="4" t="n">
        <f aca="false">COUNTIF($B970:$J970, "UNGRADABLE_CONDITION")</f>
        <v>0</v>
      </c>
      <c r="R970" s="4" t="n">
        <f aca="false">SUM(K970:Q970)</f>
        <v>3</v>
      </c>
      <c r="S970" s="5"/>
      <c r="T970" s="5"/>
    </row>
    <row r="971" customFormat="false" ht="13.8" hidden="false" customHeight="false" outlineLevel="0" collapsed="false">
      <c r="A971" s="3" t="s">
        <v>994</v>
      </c>
      <c r="B971" s="3" t="s">
        <v>34</v>
      </c>
      <c r="C971" s="3" t="s">
        <v>34</v>
      </c>
      <c r="D971" s="3"/>
      <c r="E971" s="3"/>
      <c r="F971" s="3" t="s">
        <v>22</v>
      </c>
      <c r="G971" s="3"/>
      <c r="H971" s="3"/>
      <c r="I971" s="3"/>
      <c r="J971" s="3"/>
      <c r="K971" s="4" t="n">
        <f aca="false">COUNTIF($B971:$J971, "NORMAL")</f>
        <v>0</v>
      </c>
      <c r="L971" s="4" t="n">
        <f aca="false">COUNTIF($B971:$J971, "NON_SPECIFIC")</f>
        <v>0</v>
      </c>
      <c r="M971" s="4" t="n">
        <f aca="false">COUNTIF($B971:$J971, "EARLY")</f>
        <v>1</v>
      </c>
      <c r="N971" s="4" t="n">
        <f aca="false">COUNTIF($B971:$J971, "ACTIVE")</f>
        <v>2</v>
      </c>
      <c r="O971" s="4" t="n">
        <f aca="false">COUNTIF($B971:$J971, "LATE")</f>
        <v>0</v>
      </c>
      <c r="P971" s="4" t="n">
        <f aca="false">COUNTIF($B971:$J971, "UNGRADABLE_QUALITY")</f>
        <v>0</v>
      </c>
      <c r="Q971" s="4" t="n">
        <f aca="false">COUNTIF($B971:$J971, "UNGRADABLE_CONDITION")</f>
        <v>0</v>
      </c>
      <c r="R971" s="4" t="n">
        <f aca="false">SUM(K971:Q971)</f>
        <v>3</v>
      </c>
      <c r="S971" s="3"/>
      <c r="T971" s="3"/>
    </row>
    <row r="972" customFormat="false" ht="13.8" hidden="false" customHeight="false" outlineLevel="0" collapsed="false">
      <c r="A972" s="3" t="s">
        <v>995</v>
      </c>
      <c r="B972" s="3"/>
      <c r="C972" s="3" t="s">
        <v>20</v>
      </c>
      <c r="D972" s="3" t="s">
        <v>24</v>
      </c>
      <c r="E972" s="3"/>
      <c r="F972" s="3"/>
      <c r="G972" s="3"/>
      <c r="H972" s="3"/>
      <c r="I972" s="3"/>
      <c r="J972" s="3" t="s">
        <v>24</v>
      </c>
      <c r="K972" s="4" t="n">
        <f aca="false">COUNTIF($B972:$J972, "NORMAL")</f>
        <v>1</v>
      </c>
      <c r="L972" s="4" t="n">
        <f aca="false">COUNTIF($B972:$J972, "NON_SPECIFIC")</f>
        <v>0</v>
      </c>
      <c r="M972" s="4" t="n">
        <f aca="false">COUNTIF($B972:$J972, "EARLY")</f>
        <v>0</v>
      </c>
      <c r="N972" s="4" t="n">
        <f aca="false">COUNTIF($B972:$J972, "ACTIVE")</f>
        <v>0</v>
      </c>
      <c r="O972" s="4" t="n">
        <f aca="false">COUNTIF($B972:$J972, "LATE")</f>
        <v>0</v>
      </c>
      <c r="P972" s="4" t="n">
        <f aca="false">COUNTIF($B972:$J972, "UNGRADABLE_QUALITY")</f>
        <v>2</v>
      </c>
      <c r="Q972" s="4" t="n">
        <f aca="false">COUNTIF($B972:$J972, "UNGRADABLE_CONDITION")</f>
        <v>0</v>
      </c>
      <c r="R972" s="4" t="n">
        <f aca="false">SUM(K972:Q972)</f>
        <v>3</v>
      </c>
      <c r="S972" s="3"/>
      <c r="T972" s="5"/>
    </row>
    <row r="973" customFormat="false" ht="13.8" hidden="false" customHeight="false" outlineLevel="0" collapsed="false">
      <c r="A973" s="3" t="s">
        <v>996</v>
      </c>
      <c r="B973" s="3" t="s">
        <v>19</v>
      </c>
      <c r="C973" s="3"/>
      <c r="D973" s="3"/>
      <c r="E973" s="3"/>
      <c r="F973" s="3" t="s">
        <v>19</v>
      </c>
      <c r="G973" s="3" t="s">
        <v>20</v>
      </c>
      <c r="H973" s="3"/>
      <c r="I973" s="3"/>
      <c r="J973" s="3"/>
      <c r="K973" s="4" t="n">
        <f aca="false">COUNTIF($B973:$J973, "NORMAL")</f>
        <v>1</v>
      </c>
      <c r="L973" s="4" t="n">
        <f aca="false">COUNTIF($B973:$J973, "NON_SPECIFIC")</f>
        <v>2</v>
      </c>
      <c r="M973" s="4" t="n">
        <f aca="false">COUNTIF($B973:$J973, "EARLY")</f>
        <v>0</v>
      </c>
      <c r="N973" s="4" t="n">
        <f aca="false">COUNTIF($B973:$J973, "ACTIVE")</f>
        <v>0</v>
      </c>
      <c r="O973" s="4" t="n">
        <f aca="false">COUNTIF($B973:$J973, "LATE")</f>
        <v>0</v>
      </c>
      <c r="P973" s="4" t="n">
        <f aca="false">COUNTIF($B973:$J973, "UNGRADABLE_QUALITY")</f>
        <v>0</v>
      </c>
      <c r="Q973" s="4" t="n">
        <f aca="false">COUNTIF($B973:$J973, "UNGRADABLE_CONDITION")</f>
        <v>0</v>
      </c>
      <c r="R973" s="4" t="n">
        <f aca="false">SUM(K973:Q973)</f>
        <v>3</v>
      </c>
      <c r="S973" s="3"/>
      <c r="T973" s="3"/>
    </row>
    <row r="974" customFormat="false" ht="13.8" hidden="false" customHeight="false" outlineLevel="0" collapsed="false">
      <c r="A974" s="3" t="s">
        <v>997</v>
      </c>
      <c r="B974" s="3"/>
      <c r="C974" s="3"/>
      <c r="D974" s="3" t="s">
        <v>19</v>
      </c>
      <c r="E974" s="3"/>
      <c r="F974" s="3"/>
      <c r="G974" s="3" t="s">
        <v>20</v>
      </c>
      <c r="H974" s="3"/>
      <c r="I974" s="3"/>
      <c r="J974" s="3" t="s">
        <v>22</v>
      </c>
      <c r="K974" s="4" t="n">
        <f aca="false">COUNTIF($B974:$J974, "NORMAL")</f>
        <v>1</v>
      </c>
      <c r="L974" s="4" t="n">
        <f aca="false">COUNTIF($B974:$J974, "NON_SPECIFIC")</f>
        <v>1</v>
      </c>
      <c r="M974" s="4" t="n">
        <f aca="false">COUNTIF($B974:$J974, "EARLY")</f>
        <v>1</v>
      </c>
      <c r="N974" s="4" t="n">
        <f aca="false">COUNTIF($B974:$J974, "ACTIVE")</f>
        <v>0</v>
      </c>
      <c r="O974" s="4" t="n">
        <f aca="false">COUNTIF($B974:$J974, "LATE")</f>
        <v>0</v>
      </c>
      <c r="P974" s="4" t="n">
        <f aca="false">COUNTIF($B974:$J974, "UNGRADABLE_QUALITY")</f>
        <v>0</v>
      </c>
      <c r="Q974" s="4" t="n">
        <f aca="false">COUNTIF($B974:$J974, "UNGRADABLE_CONDITION")</f>
        <v>0</v>
      </c>
      <c r="R974" s="4" t="n">
        <f aca="false">SUM(K974:Q974)</f>
        <v>3</v>
      </c>
      <c r="S974" s="3"/>
      <c r="T974" s="5"/>
    </row>
    <row r="975" customFormat="false" ht="13.8" hidden="false" customHeight="false" outlineLevel="0" collapsed="false">
      <c r="A975" s="3" t="s">
        <v>998</v>
      </c>
      <c r="B975" s="3"/>
      <c r="C975" s="3" t="s">
        <v>28</v>
      </c>
      <c r="D975" s="3"/>
      <c r="E975" s="3"/>
      <c r="F975" s="3" t="s">
        <v>28</v>
      </c>
      <c r="G975" s="3"/>
      <c r="H975" s="3"/>
      <c r="I975" s="3" t="s">
        <v>28</v>
      </c>
      <c r="J975" s="3"/>
      <c r="K975" s="4" t="n">
        <f aca="false">COUNTIF($B975:$J975, "NORMAL")</f>
        <v>0</v>
      </c>
      <c r="L975" s="4" t="n">
        <f aca="false">COUNTIF($B975:$J975, "NON_SPECIFIC")</f>
        <v>0</v>
      </c>
      <c r="M975" s="4" t="n">
        <f aca="false">COUNTIF($B975:$J975, "EARLY")</f>
        <v>0</v>
      </c>
      <c r="N975" s="4" t="n">
        <f aca="false">COUNTIF($B975:$J975, "ACTIVE")</f>
        <v>0</v>
      </c>
      <c r="O975" s="4" t="n">
        <f aca="false">COUNTIF($B975:$J975, "LATE")</f>
        <v>3</v>
      </c>
      <c r="P975" s="4" t="n">
        <f aca="false">COUNTIF($B975:$J975, "UNGRADABLE_QUALITY")</f>
        <v>0</v>
      </c>
      <c r="Q975" s="4" t="n">
        <f aca="false">COUNTIF($B975:$J975, "UNGRADABLE_CONDITION")</f>
        <v>0</v>
      </c>
      <c r="R975" s="4" t="n">
        <f aca="false">SUM(K975:Q975)</f>
        <v>3</v>
      </c>
      <c r="S975" s="5"/>
      <c r="T975" s="3"/>
    </row>
    <row r="976" customFormat="false" ht="13.8" hidden="false" customHeight="false" outlineLevel="0" collapsed="false">
      <c r="A976" s="3" t="s">
        <v>999</v>
      </c>
      <c r="B976" s="3" t="s">
        <v>34</v>
      </c>
      <c r="C976" s="3"/>
      <c r="D976" s="3"/>
      <c r="E976" s="3"/>
      <c r="F976" s="3" t="s">
        <v>34</v>
      </c>
      <c r="G976" s="3"/>
      <c r="H976" s="3"/>
      <c r="I976" s="3"/>
      <c r="J976" s="3" t="s">
        <v>34</v>
      </c>
      <c r="K976" s="4" t="n">
        <f aca="false">COUNTIF($B976:$J976, "NORMAL")</f>
        <v>0</v>
      </c>
      <c r="L976" s="4" t="n">
        <f aca="false">COUNTIF($B976:$J976, "NON_SPECIFIC")</f>
        <v>0</v>
      </c>
      <c r="M976" s="4" t="n">
        <f aca="false">COUNTIF($B976:$J976, "EARLY")</f>
        <v>0</v>
      </c>
      <c r="N976" s="4" t="n">
        <f aca="false">COUNTIF($B976:$J976, "ACTIVE")</f>
        <v>3</v>
      </c>
      <c r="O976" s="4" t="n">
        <f aca="false">COUNTIF($B976:$J976, "LATE")</f>
        <v>0</v>
      </c>
      <c r="P976" s="4" t="n">
        <f aca="false">COUNTIF($B976:$J976, "UNGRADABLE_QUALITY")</f>
        <v>0</v>
      </c>
      <c r="Q976" s="4" t="n">
        <f aca="false">COUNTIF($B976:$J976, "UNGRADABLE_CONDITION")</f>
        <v>0</v>
      </c>
      <c r="R976" s="4" t="n">
        <f aca="false">SUM(K976:Q976)</f>
        <v>3</v>
      </c>
      <c r="S976" s="3"/>
      <c r="T976" s="5"/>
    </row>
    <row r="977" customFormat="false" ht="13.8" hidden="false" customHeight="false" outlineLevel="0" collapsed="false">
      <c r="A977" s="3" t="s">
        <v>1000</v>
      </c>
      <c r="B977" s="3"/>
      <c r="C977" s="3"/>
      <c r="D977" s="3" t="s">
        <v>34</v>
      </c>
      <c r="E977" s="3" t="s">
        <v>22</v>
      </c>
      <c r="F977" s="3"/>
      <c r="G977" s="3" t="s">
        <v>34</v>
      </c>
      <c r="H977" s="3"/>
      <c r="I977" s="3"/>
      <c r="J977" s="3"/>
      <c r="K977" s="4" t="n">
        <f aca="false">COUNTIF($B977:$J977, "NORMAL")</f>
        <v>0</v>
      </c>
      <c r="L977" s="4" t="n">
        <f aca="false">COUNTIF($B977:$J977, "NON_SPECIFIC")</f>
        <v>0</v>
      </c>
      <c r="M977" s="4" t="n">
        <f aca="false">COUNTIF($B977:$J977, "EARLY")</f>
        <v>1</v>
      </c>
      <c r="N977" s="4" t="n">
        <f aca="false">COUNTIF($B977:$J977, "ACTIVE")</f>
        <v>2</v>
      </c>
      <c r="O977" s="4" t="n">
        <f aca="false">COUNTIF($B977:$J977, "LATE")</f>
        <v>0</v>
      </c>
      <c r="P977" s="4" t="n">
        <f aca="false">COUNTIF($B977:$J977, "UNGRADABLE_QUALITY")</f>
        <v>0</v>
      </c>
      <c r="Q977" s="4" t="n">
        <f aca="false">COUNTIF($B977:$J977, "UNGRADABLE_CONDITION")</f>
        <v>0</v>
      </c>
      <c r="R977" s="4" t="n">
        <f aca="false">SUM(K977:Q977)</f>
        <v>3</v>
      </c>
      <c r="S977" s="3"/>
      <c r="T977" s="3"/>
    </row>
    <row r="978" customFormat="false" ht="13.8" hidden="false" customHeight="false" outlineLevel="0" collapsed="false">
      <c r="A978" s="3" t="s">
        <v>1001</v>
      </c>
      <c r="B978" s="3"/>
      <c r="C978" s="3" t="s">
        <v>19</v>
      </c>
      <c r="D978" s="3" t="s">
        <v>19</v>
      </c>
      <c r="E978" s="3"/>
      <c r="F978" s="3"/>
      <c r="G978" s="3" t="s">
        <v>20</v>
      </c>
      <c r="H978" s="3"/>
      <c r="I978" s="3"/>
      <c r="J978" s="3"/>
      <c r="K978" s="4" t="n">
        <f aca="false">COUNTIF($B978:$J978, "NORMAL")</f>
        <v>1</v>
      </c>
      <c r="L978" s="4" t="n">
        <f aca="false">COUNTIF($B978:$J978, "NON_SPECIFIC")</f>
        <v>2</v>
      </c>
      <c r="M978" s="4" t="n">
        <f aca="false">COUNTIF($B978:$J978, "EARLY")</f>
        <v>0</v>
      </c>
      <c r="N978" s="4" t="n">
        <f aca="false">COUNTIF($B978:$J978, "ACTIVE")</f>
        <v>0</v>
      </c>
      <c r="O978" s="4" t="n">
        <f aca="false">COUNTIF($B978:$J978, "LATE")</f>
        <v>0</v>
      </c>
      <c r="P978" s="4" t="n">
        <f aca="false">COUNTIF($B978:$J978, "UNGRADABLE_QUALITY")</f>
        <v>0</v>
      </c>
      <c r="Q978" s="4" t="n">
        <f aca="false">COUNTIF($B978:$J978, "UNGRADABLE_CONDITION")</f>
        <v>0</v>
      </c>
      <c r="R978" s="4" t="n">
        <f aca="false">SUM(K978:Q978)</f>
        <v>3</v>
      </c>
      <c r="S978" s="3"/>
      <c r="T978" s="3"/>
    </row>
    <row r="979" customFormat="false" ht="13.8" hidden="false" customHeight="false" outlineLevel="0" collapsed="false">
      <c r="A979" s="3" t="s">
        <v>1002</v>
      </c>
      <c r="B979" s="3"/>
      <c r="C979" s="3"/>
      <c r="D979" s="3" t="s">
        <v>34</v>
      </c>
      <c r="E979" s="3" t="s">
        <v>34</v>
      </c>
      <c r="F979" s="3" t="s">
        <v>34</v>
      </c>
      <c r="G979" s="3"/>
      <c r="H979" s="3"/>
      <c r="I979" s="3"/>
      <c r="J979" s="3" t="s">
        <v>22</v>
      </c>
      <c r="K979" s="4" t="n">
        <f aca="false">COUNTIF($B979:$J979, "NORMAL")</f>
        <v>0</v>
      </c>
      <c r="L979" s="4" t="n">
        <f aca="false">COUNTIF($B979:$J979, "NON_SPECIFIC")</f>
        <v>0</v>
      </c>
      <c r="M979" s="4" t="n">
        <f aca="false">COUNTIF($B979:$J979, "EARLY")</f>
        <v>1</v>
      </c>
      <c r="N979" s="4" t="n">
        <f aca="false">COUNTIF($B979:$J979, "ACTIVE")</f>
        <v>3</v>
      </c>
      <c r="O979" s="4" t="n">
        <f aca="false">COUNTIF($B979:$J979, "LATE")</f>
        <v>0</v>
      </c>
      <c r="P979" s="4" t="n">
        <f aca="false">COUNTIF($B979:$J979, "UNGRADABLE_QUALITY")</f>
        <v>0</v>
      </c>
      <c r="Q979" s="4" t="n">
        <f aca="false">COUNTIF($B979:$J979, "UNGRADABLE_CONDITION")</f>
        <v>0</v>
      </c>
      <c r="R979" s="4" t="n">
        <f aca="false">SUM(K979:Q979)</f>
        <v>4</v>
      </c>
      <c r="S979" s="3"/>
      <c r="T979" s="5"/>
    </row>
    <row r="980" customFormat="false" ht="13.8" hidden="false" customHeight="false" outlineLevel="0" collapsed="false">
      <c r="A980" s="3" t="s">
        <v>1003</v>
      </c>
      <c r="B980" s="3"/>
      <c r="C980" s="3" t="s">
        <v>19</v>
      </c>
      <c r="D980" s="3"/>
      <c r="E980" s="3"/>
      <c r="F980" s="3" t="s">
        <v>19</v>
      </c>
      <c r="G980" s="3"/>
      <c r="H980" s="3"/>
      <c r="I980" s="3" t="s">
        <v>19</v>
      </c>
      <c r="J980" s="3"/>
      <c r="K980" s="4" t="n">
        <f aca="false">COUNTIF($B980:$J980, "NORMAL")</f>
        <v>0</v>
      </c>
      <c r="L980" s="4" t="n">
        <f aca="false">COUNTIF($B980:$J980, "NON_SPECIFIC")</f>
        <v>3</v>
      </c>
      <c r="M980" s="4" t="n">
        <f aca="false">COUNTIF($B980:$J980, "EARLY")</f>
        <v>0</v>
      </c>
      <c r="N980" s="4" t="n">
        <f aca="false">COUNTIF($B980:$J980, "ACTIVE")</f>
        <v>0</v>
      </c>
      <c r="O980" s="4" t="n">
        <f aca="false">COUNTIF($B980:$J980, "LATE")</f>
        <v>0</v>
      </c>
      <c r="P980" s="4" t="n">
        <f aca="false">COUNTIF($B980:$J980, "UNGRADABLE_QUALITY")</f>
        <v>0</v>
      </c>
      <c r="Q980" s="4" t="n">
        <f aca="false">COUNTIF($B980:$J980, "UNGRADABLE_CONDITION")</f>
        <v>0</v>
      </c>
      <c r="R980" s="4" t="n">
        <f aca="false">SUM(K980:Q980)</f>
        <v>3</v>
      </c>
      <c r="S980" s="5"/>
      <c r="T980" s="3"/>
    </row>
    <row r="981" customFormat="false" ht="13.8" hidden="false" customHeight="false" outlineLevel="0" collapsed="false">
      <c r="A981" s="3" t="s">
        <v>1004</v>
      </c>
      <c r="B981" s="3"/>
      <c r="C981" s="3"/>
      <c r="D981" s="3"/>
      <c r="E981" s="3"/>
      <c r="F981" s="3" t="s">
        <v>24</v>
      </c>
      <c r="G981" s="3"/>
      <c r="H981" s="3" t="s">
        <v>24</v>
      </c>
      <c r="I981" s="3" t="s">
        <v>19</v>
      </c>
      <c r="J981" s="3"/>
      <c r="K981" s="4" t="n">
        <f aca="false">COUNTIF($B981:$J981, "NORMAL")</f>
        <v>0</v>
      </c>
      <c r="L981" s="4" t="n">
        <f aca="false">COUNTIF($B981:$J981, "NON_SPECIFIC")</f>
        <v>1</v>
      </c>
      <c r="M981" s="4" t="n">
        <f aca="false">COUNTIF($B981:$J981, "EARLY")</f>
        <v>0</v>
      </c>
      <c r="N981" s="4" t="n">
        <f aca="false">COUNTIF($B981:$J981, "ACTIVE")</f>
        <v>0</v>
      </c>
      <c r="O981" s="4" t="n">
        <f aca="false">COUNTIF($B981:$J981, "LATE")</f>
        <v>0</v>
      </c>
      <c r="P981" s="4" t="n">
        <f aca="false">COUNTIF($B981:$J981, "UNGRADABLE_QUALITY")</f>
        <v>2</v>
      </c>
      <c r="Q981" s="4" t="n">
        <f aca="false">COUNTIF($B981:$J981, "UNGRADABLE_CONDITION")</f>
        <v>0</v>
      </c>
      <c r="R981" s="4" t="n">
        <f aca="false">SUM(K981:Q981)</f>
        <v>3</v>
      </c>
      <c r="S981" s="5"/>
      <c r="T981" s="3"/>
    </row>
    <row r="982" customFormat="false" ht="13.8" hidden="false" customHeight="false" outlineLevel="0" collapsed="false">
      <c r="A982" s="3" t="s">
        <v>1005</v>
      </c>
      <c r="B982" s="3" t="s">
        <v>34</v>
      </c>
      <c r="C982" s="3" t="s">
        <v>22</v>
      </c>
      <c r="D982" s="3"/>
      <c r="E982" s="3"/>
      <c r="F982" s="3"/>
      <c r="G982" s="3" t="s">
        <v>22</v>
      </c>
      <c r="H982" s="3"/>
      <c r="I982" s="3"/>
      <c r="J982" s="3"/>
      <c r="K982" s="4" t="n">
        <f aca="false">COUNTIF($B982:$J982, "NORMAL")</f>
        <v>0</v>
      </c>
      <c r="L982" s="4" t="n">
        <f aca="false">COUNTIF($B982:$J982, "NON_SPECIFIC")</f>
        <v>0</v>
      </c>
      <c r="M982" s="4" t="n">
        <f aca="false">COUNTIF($B982:$J982, "EARLY")</f>
        <v>2</v>
      </c>
      <c r="N982" s="4" t="n">
        <f aca="false">COUNTIF($B982:$J982, "ACTIVE")</f>
        <v>1</v>
      </c>
      <c r="O982" s="4" t="n">
        <f aca="false">COUNTIF($B982:$J982, "LATE")</f>
        <v>0</v>
      </c>
      <c r="P982" s="4" t="n">
        <f aca="false">COUNTIF($B982:$J982, "UNGRADABLE_QUALITY")</f>
        <v>0</v>
      </c>
      <c r="Q982" s="4" t="n">
        <f aca="false">COUNTIF($B982:$J982, "UNGRADABLE_CONDITION")</f>
        <v>0</v>
      </c>
      <c r="R982" s="4" t="n">
        <f aca="false">SUM(K982:Q982)</f>
        <v>3</v>
      </c>
      <c r="S982" s="3"/>
      <c r="T982" s="3"/>
    </row>
    <row r="983" customFormat="false" ht="13.8" hidden="false" customHeight="false" outlineLevel="0" collapsed="false">
      <c r="A983" s="3" t="s">
        <v>1006</v>
      </c>
      <c r="B983" s="3" t="s">
        <v>20</v>
      </c>
      <c r="C983" s="3"/>
      <c r="D983" s="3"/>
      <c r="E983" s="3"/>
      <c r="F983" s="3"/>
      <c r="G983" s="3" t="s">
        <v>20</v>
      </c>
      <c r="H983" s="3" t="s">
        <v>19</v>
      </c>
      <c r="I983" s="3"/>
      <c r="J983" s="3"/>
      <c r="K983" s="4" t="n">
        <f aca="false">COUNTIF($B983:$J983, "NORMAL")</f>
        <v>2</v>
      </c>
      <c r="L983" s="4" t="n">
        <f aca="false">COUNTIF($B983:$J983, "NON_SPECIFIC")</f>
        <v>1</v>
      </c>
      <c r="M983" s="4" t="n">
        <f aca="false">COUNTIF($B983:$J983, "EARLY")</f>
        <v>0</v>
      </c>
      <c r="N983" s="4" t="n">
        <f aca="false">COUNTIF($B983:$J983, "ACTIVE")</f>
        <v>0</v>
      </c>
      <c r="O983" s="4" t="n">
        <f aca="false">COUNTIF($B983:$J983, "LATE")</f>
        <v>0</v>
      </c>
      <c r="P983" s="4" t="n">
        <f aca="false">COUNTIF($B983:$J983, "UNGRADABLE_QUALITY")</f>
        <v>0</v>
      </c>
      <c r="Q983" s="4" t="n">
        <f aca="false">COUNTIF($B983:$J983, "UNGRADABLE_CONDITION")</f>
        <v>0</v>
      </c>
      <c r="R983" s="4" t="n">
        <f aca="false">SUM(K983:Q983)</f>
        <v>3</v>
      </c>
      <c r="S983" s="3"/>
      <c r="T983" s="3"/>
    </row>
    <row r="984" customFormat="false" ht="13.8" hidden="false" customHeight="false" outlineLevel="0" collapsed="false">
      <c r="A984" s="3" t="s">
        <v>1007</v>
      </c>
      <c r="B984" s="3" t="s">
        <v>20</v>
      </c>
      <c r="C984" s="3"/>
      <c r="D984" s="3"/>
      <c r="E984" s="3"/>
      <c r="F984" s="3"/>
      <c r="G984" s="3" t="s">
        <v>20</v>
      </c>
      <c r="H984" s="3" t="s">
        <v>20</v>
      </c>
      <c r="I984" s="3"/>
      <c r="J984" s="3"/>
      <c r="K984" s="4" t="n">
        <f aca="false">COUNTIF($B984:$J984, "NORMAL")</f>
        <v>3</v>
      </c>
      <c r="L984" s="4" t="n">
        <f aca="false">COUNTIF($B984:$J984, "NON_SPECIFIC")</f>
        <v>0</v>
      </c>
      <c r="M984" s="4" t="n">
        <f aca="false">COUNTIF($B984:$J984, "EARLY")</f>
        <v>0</v>
      </c>
      <c r="N984" s="4" t="n">
        <f aca="false">COUNTIF($B984:$J984, "ACTIVE")</f>
        <v>0</v>
      </c>
      <c r="O984" s="4" t="n">
        <f aca="false">COUNTIF($B984:$J984, "LATE")</f>
        <v>0</v>
      </c>
      <c r="P984" s="4" t="n">
        <f aca="false">COUNTIF($B984:$J984, "UNGRADABLE_QUALITY")</f>
        <v>0</v>
      </c>
      <c r="Q984" s="4" t="n">
        <f aca="false">COUNTIF($B984:$J984, "UNGRADABLE_CONDITION")</f>
        <v>0</v>
      </c>
      <c r="R984" s="4" t="n">
        <f aca="false">SUM(K984:Q984)</f>
        <v>3</v>
      </c>
      <c r="S984" s="3"/>
      <c r="T984" s="3"/>
    </row>
    <row r="985" customFormat="false" ht="13.8" hidden="false" customHeight="false" outlineLevel="0" collapsed="false">
      <c r="A985" s="3" t="s">
        <v>1008</v>
      </c>
      <c r="B985" s="3" t="s">
        <v>20</v>
      </c>
      <c r="C985" s="3"/>
      <c r="D985" s="3"/>
      <c r="E985" s="3" t="s">
        <v>19</v>
      </c>
      <c r="F985" s="3"/>
      <c r="G985" s="3" t="s">
        <v>19</v>
      </c>
      <c r="H985" s="3"/>
      <c r="I985" s="3"/>
      <c r="J985" s="3"/>
      <c r="K985" s="4" t="n">
        <f aca="false">COUNTIF($B985:$J985, "NORMAL")</f>
        <v>1</v>
      </c>
      <c r="L985" s="4" t="n">
        <f aca="false">COUNTIF($B985:$J985, "NON_SPECIFIC")</f>
        <v>2</v>
      </c>
      <c r="M985" s="4" t="n">
        <f aca="false">COUNTIF($B985:$J985, "EARLY")</f>
        <v>0</v>
      </c>
      <c r="N985" s="4" t="n">
        <f aca="false">COUNTIF($B985:$J985, "ACTIVE")</f>
        <v>0</v>
      </c>
      <c r="O985" s="4" t="n">
        <f aca="false">COUNTIF($B985:$J985, "LATE")</f>
        <v>0</v>
      </c>
      <c r="P985" s="4" t="n">
        <f aca="false">COUNTIF($B985:$J985, "UNGRADABLE_QUALITY")</f>
        <v>0</v>
      </c>
      <c r="Q985" s="4" t="n">
        <f aca="false">COUNTIF($B985:$J985, "UNGRADABLE_CONDITION")</f>
        <v>0</v>
      </c>
      <c r="R985" s="4" t="n">
        <f aca="false">SUM(K985:Q985)</f>
        <v>3</v>
      </c>
      <c r="S985" s="3"/>
      <c r="T985" s="3"/>
    </row>
    <row r="986" customFormat="false" ht="13.8" hidden="false" customHeight="false" outlineLevel="0" collapsed="false">
      <c r="A986" s="3" t="s">
        <v>1009</v>
      </c>
      <c r="B986" s="3" t="s">
        <v>34</v>
      </c>
      <c r="C986" s="3" t="s">
        <v>19</v>
      </c>
      <c r="D986" s="3"/>
      <c r="E986" s="3" t="s">
        <v>22</v>
      </c>
      <c r="F986" s="3"/>
      <c r="G986" s="3"/>
      <c r="H986" s="3"/>
      <c r="I986" s="3"/>
      <c r="J986" s="3"/>
      <c r="K986" s="4" t="n">
        <f aca="false">COUNTIF($B986:$J986, "NORMAL")</f>
        <v>0</v>
      </c>
      <c r="L986" s="4" t="n">
        <f aca="false">COUNTIF($B986:$J986, "NON_SPECIFIC")</f>
        <v>1</v>
      </c>
      <c r="M986" s="4" t="n">
        <f aca="false">COUNTIF($B986:$J986, "EARLY")</f>
        <v>1</v>
      </c>
      <c r="N986" s="4" t="n">
        <f aca="false">COUNTIF($B986:$J986, "ACTIVE")</f>
        <v>1</v>
      </c>
      <c r="O986" s="4" t="n">
        <f aca="false">COUNTIF($B986:$J986, "LATE")</f>
        <v>0</v>
      </c>
      <c r="P986" s="4" t="n">
        <f aca="false">COUNTIF($B986:$J986, "UNGRADABLE_QUALITY")</f>
        <v>0</v>
      </c>
      <c r="Q986" s="4" t="n">
        <f aca="false">COUNTIF($B986:$J986, "UNGRADABLE_CONDITION")</f>
        <v>0</v>
      </c>
      <c r="R986" s="4" t="n">
        <f aca="false">SUM(K986:Q986)</f>
        <v>3</v>
      </c>
      <c r="S986" s="3"/>
      <c r="T986" s="3"/>
    </row>
    <row r="987" customFormat="false" ht="13.8" hidden="false" customHeight="false" outlineLevel="0" collapsed="false">
      <c r="A987" s="3" t="s">
        <v>1010</v>
      </c>
      <c r="B987" s="3"/>
      <c r="C987" s="3" t="s">
        <v>34</v>
      </c>
      <c r="D987" s="3" t="s">
        <v>34</v>
      </c>
      <c r="E987" s="3" t="s">
        <v>34</v>
      </c>
      <c r="F987" s="3"/>
      <c r="G987" s="3"/>
      <c r="H987" s="3" t="s">
        <v>34</v>
      </c>
      <c r="I987" s="3"/>
      <c r="J987" s="3"/>
      <c r="K987" s="4" t="n">
        <f aca="false">COUNTIF($B987:$J987, "NORMAL")</f>
        <v>0</v>
      </c>
      <c r="L987" s="4" t="n">
        <f aca="false">COUNTIF($B987:$J987, "NON_SPECIFIC")</f>
        <v>0</v>
      </c>
      <c r="M987" s="4" t="n">
        <f aca="false">COUNTIF($B987:$J987, "EARLY")</f>
        <v>0</v>
      </c>
      <c r="N987" s="4" t="n">
        <f aca="false">COUNTIF($B987:$J987, "ACTIVE")</f>
        <v>4</v>
      </c>
      <c r="O987" s="4" t="n">
        <f aca="false">COUNTIF($B987:$J987, "LATE")</f>
        <v>0</v>
      </c>
      <c r="P987" s="4" t="n">
        <f aca="false">COUNTIF($B987:$J987, "UNGRADABLE_QUALITY")</f>
        <v>0</v>
      </c>
      <c r="Q987" s="4" t="n">
        <f aca="false">COUNTIF($B987:$J987, "UNGRADABLE_CONDITION")</f>
        <v>0</v>
      </c>
      <c r="R987" s="4" t="n">
        <f aca="false">SUM(K987:Q987)</f>
        <v>4</v>
      </c>
      <c r="S987" s="3"/>
      <c r="T987" s="3"/>
    </row>
    <row r="988" customFormat="false" ht="13.8" hidden="false" customHeight="false" outlineLevel="0" collapsed="false">
      <c r="A988" s="3" t="s">
        <v>1011</v>
      </c>
      <c r="B988" s="3"/>
      <c r="C988" s="3" t="s">
        <v>20</v>
      </c>
      <c r="D988" s="3" t="s">
        <v>19</v>
      </c>
      <c r="E988" s="3"/>
      <c r="F988" s="3"/>
      <c r="G988" s="3"/>
      <c r="H988" s="3" t="s">
        <v>20</v>
      </c>
      <c r="I988" s="3"/>
      <c r="J988" s="3"/>
      <c r="K988" s="4" t="n">
        <f aca="false">COUNTIF($B988:$J988, "NORMAL")</f>
        <v>2</v>
      </c>
      <c r="L988" s="4" t="n">
        <f aca="false">COUNTIF($B988:$J988, "NON_SPECIFIC")</f>
        <v>1</v>
      </c>
      <c r="M988" s="4" t="n">
        <f aca="false">COUNTIF($B988:$J988, "EARLY")</f>
        <v>0</v>
      </c>
      <c r="N988" s="4" t="n">
        <f aca="false">COUNTIF($B988:$J988, "ACTIVE")</f>
        <v>0</v>
      </c>
      <c r="O988" s="4" t="n">
        <f aca="false">COUNTIF($B988:$J988, "LATE")</f>
        <v>0</v>
      </c>
      <c r="P988" s="4" t="n">
        <f aca="false">COUNTIF($B988:$J988, "UNGRADABLE_QUALITY")</f>
        <v>0</v>
      </c>
      <c r="Q988" s="4" t="n">
        <f aca="false">COUNTIF($B988:$J988, "UNGRADABLE_CONDITION")</f>
        <v>0</v>
      </c>
      <c r="R988" s="4" t="n">
        <f aca="false">SUM(K988:Q988)</f>
        <v>3</v>
      </c>
      <c r="S988" s="3"/>
      <c r="T988" s="3"/>
    </row>
    <row r="989" customFormat="false" ht="13.8" hidden="false" customHeight="false" outlineLevel="0" collapsed="false">
      <c r="A989" s="3" t="s">
        <v>1012</v>
      </c>
      <c r="B989" s="3"/>
      <c r="C989" s="3"/>
      <c r="D989" s="3"/>
      <c r="E989" s="3"/>
      <c r="F989" s="3" t="s">
        <v>24</v>
      </c>
      <c r="G989" s="3" t="s">
        <v>20</v>
      </c>
      <c r="H989" s="3"/>
      <c r="I989" s="3" t="s">
        <v>19</v>
      </c>
      <c r="J989" s="3"/>
      <c r="K989" s="4" t="n">
        <f aca="false">COUNTIF($B989:$J989, "NORMAL")</f>
        <v>1</v>
      </c>
      <c r="L989" s="4" t="n">
        <f aca="false">COUNTIF($B989:$J989, "NON_SPECIFIC")</f>
        <v>1</v>
      </c>
      <c r="M989" s="4" t="n">
        <f aca="false">COUNTIF($B989:$J989, "EARLY")</f>
        <v>0</v>
      </c>
      <c r="N989" s="4" t="n">
        <f aca="false">COUNTIF($B989:$J989, "ACTIVE")</f>
        <v>0</v>
      </c>
      <c r="O989" s="4" t="n">
        <f aca="false">COUNTIF($B989:$J989, "LATE")</f>
        <v>0</v>
      </c>
      <c r="P989" s="4" t="n">
        <f aca="false">COUNTIF($B989:$J989, "UNGRADABLE_QUALITY")</f>
        <v>1</v>
      </c>
      <c r="Q989" s="4" t="n">
        <f aca="false">COUNTIF($B989:$J989, "UNGRADABLE_CONDITION")</f>
        <v>0</v>
      </c>
      <c r="R989" s="4" t="n">
        <f aca="false">SUM(K989:Q989)</f>
        <v>3</v>
      </c>
      <c r="S989" s="5"/>
      <c r="T989" s="3"/>
    </row>
    <row r="990" customFormat="false" ht="13.8" hidden="false" customHeight="false" outlineLevel="0" collapsed="false">
      <c r="A990" s="3" t="s">
        <v>1013</v>
      </c>
      <c r="B990" s="3"/>
      <c r="C990" s="3"/>
      <c r="D990" s="3"/>
      <c r="E990" s="3"/>
      <c r="F990" s="3"/>
      <c r="G990" s="3" t="s">
        <v>20</v>
      </c>
      <c r="H990" s="3" t="s">
        <v>20</v>
      </c>
      <c r="I990" s="3"/>
      <c r="J990" s="3" t="s">
        <v>34</v>
      </c>
      <c r="K990" s="4" t="n">
        <f aca="false">COUNTIF($B990:$J990, "NORMAL")</f>
        <v>2</v>
      </c>
      <c r="L990" s="4" t="n">
        <f aca="false">COUNTIF($B990:$J990, "NON_SPECIFIC")</f>
        <v>0</v>
      </c>
      <c r="M990" s="4" t="n">
        <f aca="false">COUNTIF($B990:$J990, "EARLY")</f>
        <v>0</v>
      </c>
      <c r="N990" s="4" t="n">
        <f aca="false">COUNTIF($B990:$J990, "ACTIVE")</f>
        <v>1</v>
      </c>
      <c r="O990" s="4" t="n">
        <f aca="false">COUNTIF($B990:$J990, "LATE")</f>
        <v>0</v>
      </c>
      <c r="P990" s="4" t="n">
        <f aca="false">COUNTIF($B990:$J990, "UNGRADABLE_QUALITY")</f>
        <v>0</v>
      </c>
      <c r="Q990" s="4" t="n">
        <f aca="false">COUNTIF($B990:$J990, "UNGRADABLE_CONDITION")</f>
        <v>0</v>
      </c>
      <c r="R990" s="4" t="n">
        <f aca="false">SUM(K990:Q990)</f>
        <v>3</v>
      </c>
      <c r="S990" s="3"/>
      <c r="T990" s="5"/>
    </row>
    <row r="991" customFormat="false" ht="13.8" hidden="false" customHeight="false" outlineLevel="0" collapsed="false">
      <c r="A991" s="3" t="s">
        <v>1014</v>
      </c>
      <c r="B991" s="3" t="s">
        <v>19</v>
      </c>
      <c r="C991" s="3"/>
      <c r="D991" s="3" t="s">
        <v>19</v>
      </c>
      <c r="E991" s="3"/>
      <c r="F991" s="3"/>
      <c r="G991" s="3"/>
      <c r="H991" s="3"/>
      <c r="I991" s="3"/>
      <c r="J991" s="3" t="s">
        <v>22</v>
      </c>
      <c r="K991" s="4" t="n">
        <f aca="false">COUNTIF($B991:$J991, "NORMAL")</f>
        <v>0</v>
      </c>
      <c r="L991" s="4" t="n">
        <f aca="false">COUNTIF($B991:$J991, "NON_SPECIFIC")</f>
        <v>2</v>
      </c>
      <c r="M991" s="4" t="n">
        <f aca="false">COUNTIF($B991:$J991, "EARLY")</f>
        <v>1</v>
      </c>
      <c r="N991" s="4" t="n">
        <f aca="false">COUNTIF($B991:$J991, "ACTIVE")</f>
        <v>0</v>
      </c>
      <c r="O991" s="4" t="n">
        <f aca="false">COUNTIF($B991:$J991, "LATE")</f>
        <v>0</v>
      </c>
      <c r="P991" s="4" t="n">
        <f aca="false">COUNTIF($B991:$J991, "UNGRADABLE_QUALITY")</f>
        <v>0</v>
      </c>
      <c r="Q991" s="4" t="n">
        <f aca="false">COUNTIF($B991:$J991, "UNGRADABLE_CONDITION")</f>
        <v>0</v>
      </c>
      <c r="R991" s="4" t="n">
        <f aca="false">SUM(K991:Q991)</f>
        <v>3</v>
      </c>
      <c r="S991" s="3"/>
      <c r="T991" s="5"/>
    </row>
    <row r="992" customFormat="false" ht="13.8" hidden="false" customHeight="false" outlineLevel="0" collapsed="false">
      <c r="A992" s="3" t="s">
        <v>1015</v>
      </c>
      <c r="B992" s="3" t="s">
        <v>19</v>
      </c>
      <c r="C992" s="3"/>
      <c r="D992" s="3" t="s">
        <v>22</v>
      </c>
      <c r="E992" s="3"/>
      <c r="F992" s="3" t="s">
        <v>20</v>
      </c>
      <c r="G992" s="3"/>
      <c r="H992" s="3"/>
      <c r="I992" s="3"/>
      <c r="J992" s="3"/>
      <c r="K992" s="4" t="n">
        <f aca="false">COUNTIF($B992:$J992, "NORMAL")</f>
        <v>1</v>
      </c>
      <c r="L992" s="4" t="n">
        <f aca="false">COUNTIF($B992:$J992, "NON_SPECIFIC")</f>
        <v>1</v>
      </c>
      <c r="M992" s="4" t="n">
        <f aca="false">COUNTIF($B992:$J992, "EARLY")</f>
        <v>1</v>
      </c>
      <c r="N992" s="4" t="n">
        <f aca="false">COUNTIF($B992:$J992, "ACTIVE")</f>
        <v>0</v>
      </c>
      <c r="O992" s="4" t="n">
        <f aca="false">COUNTIF($B992:$J992, "LATE")</f>
        <v>0</v>
      </c>
      <c r="P992" s="4" t="n">
        <f aca="false">COUNTIF($B992:$J992, "UNGRADABLE_QUALITY")</f>
        <v>0</v>
      </c>
      <c r="Q992" s="4" t="n">
        <f aca="false">COUNTIF($B992:$J992, "UNGRADABLE_CONDITION")</f>
        <v>0</v>
      </c>
      <c r="R992" s="4" t="n">
        <f aca="false">SUM(K992:Q992)</f>
        <v>3</v>
      </c>
      <c r="S992" s="3"/>
      <c r="T992" s="3"/>
    </row>
    <row r="993" customFormat="false" ht="13.8" hidden="false" customHeight="false" outlineLevel="0" collapsed="false">
      <c r="A993" s="3" t="s">
        <v>1016</v>
      </c>
      <c r="B993" s="3" t="s">
        <v>19</v>
      </c>
      <c r="C993" s="3"/>
      <c r="D993" s="3"/>
      <c r="E993" s="3"/>
      <c r="F993" s="3"/>
      <c r="G993" s="3"/>
      <c r="H993" s="3" t="s">
        <v>20</v>
      </c>
      <c r="I993" s="3" t="s">
        <v>19</v>
      </c>
      <c r="J993" s="3"/>
      <c r="K993" s="4" t="n">
        <f aca="false">COUNTIF($B993:$J993, "NORMAL")</f>
        <v>1</v>
      </c>
      <c r="L993" s="4" t="n">
        <f aca="false">COUNTIF($B993:$J993, "NON_SPECIFIC")</f>
        <v>2</v>
      </c>
      <c r="M993" s="4" t="n">
        <f aca="false">COUNTIF($B993:$J993, "EARLY")</f>
        <v>0</v>
      </c>
      <c r="N993" s="4" t="n">
        <f aca="false">COUNTIF($B993:$J993, "ACTIVE")</f>
        <v>0</v>
      </c>
      <c r="O993" s="4" t="n">
        <f aca="false">COUNTIF($B993:$J993, "LATE")</f>
        <v>0</v>
      </c>
      <c r="P993" s="4" t="n">
        <f aca="false">COUNTIF($B993:$J993, "UNGRADABLE_QUALITY")</f>
        <v>0</v>
      </c>
      <c r="Q993" s="4" t="n">
        <f aca="false">COUNTIF($B993:$J993, "UNGRADABLE_CONDITION")</f>
        <v>0</v>
      </c>
      <c r="R993" s="4" t="n">
        <f aca="false">SUM(K993:Q993)</f>
        <v>3</v>
      </c>
      <c r="S993" s="5"/>
      <c r="T993" s="3"/>
    </row>
    <row r="994" customFormat="false" ht="13.8" hidden="false" customHeight="false" outlineLevel="0" collapsed="false">
      <c r="A994" s="3" t="s">
        <v>1017</v>
      </c>
      <c r="B994" s="3"/>
      <c r="C994" s="3"/>
      <c r="D994" s="3"/>
      <c r="E994" s="3" t="s">
        <v>20</v>
      </c>
      <c r="F994" s="3"/>
      <c r="G994" s="3"/>
      <c r="H994" s="3"/>
      <c r="I994" s="3" t="s">
        <v>24</v>
      </c>
      <c r="J994" s="3" t="s">
        <v>24</v>
      </c>
      <c r="K994" s="4" t="n">
        <f aca="false">COUNTIF($B994:$J994, "NORMAL")</f>
        <v>1</v>
      </c>
      <c r="L994" s="4" t="n">
        <f aca="false">COUNTIF($B994:$J994, "NON_SPECIFIC")</f>
        <v>0</v>
      </c>
      <c r="M994" s="4" t="n">
        <f aca="false">COUNTIF($B994:$J994, "EARLY")</f>
        <v>0</v>
      </c>
      <c r="N994" s="4" t="n">
        <f aca="false">COUNTIF($B994:$J994, "ACTIVE")</f>
        <v>0</v>
      </c>
      <c r="O994" s="4" t="n">
        <f aca="false">COUNTIF($B994:$J994, "LATE")</f>
        <v>0</v>
      </c>
      <c r="P994" s="4" t="n">
        <f aca="false">COUNTIF($B994:$J994, "UNGRADABLE_QUALITY")</f>
        <v>2</v>
      </c>
      <c r="Q994" s="4" t="n">
        <f aca="false">COUNTIF($B994:$J994, "UNGRADABLE_CONDITION")</f>
        <v>0</v>
      </c>
      <c r="R994" s="4" t="n">
        <f aca="false">SUM(K994:Q994)</f>
        <v>3</v>
      </c>
      <c r="S994" s="5"/>
      <c r="T994" s="5"/>
    </row>
    <row r="995" customFormat="false" ht="13.8" hidden="false" customHeight="false" outlineLevel="0" collapsed="false">
      <c r="A995" s="3" t="s">
        <v>1018</v>
      </c>
      <c r="B995" s="3"/>
      <c r="C995" s="3" t="s">
        <v>19</v>
      </c>
      <c r="D995" s="3"/>
      <c r="E995" s="3" t="s">
        <v>20</v>
      </c>
      <c r="F995" s="3"/>
      <c r="G995" s="3" t="s">
        <v>20</v>
      </c>
      <c r="H995" s="3"/>
      <c r="I995" s="3"/>
      <c r="J995" s="3"/>
      <c r="K995" s="4" t="n">
        <f aca="false">COUNTIF($B995:$J995, "NORMAL")</f>
        <v>2</v>
      </c>
      <c r="L995" s="4" t="n">
        <f aca="false">COUNTIF($B995:$J995, "NON_SPECIFIC")</f>
        <v>1</v>
      </c>
      <c r="M995" s="4" t="n">
        <f aca="false">COUNTIF($B995:$J995, "EARLY")</f>
        <v>0</v>
      </c>
      <c r="N995" s="4" t="n">
        <f aca="false">COUNTIF($B995:$J995, "ACTIVE")</f>
        <v>0</v>
      </c>
      <c r="O995" s="4" t="n">
        <f aca="false">COUNTIF($B995:$J995, "LATE")</f>
        <v>0</v>
      </c>
      <c r="P995" s="4" t="n">
        <f aca="false">COUNTIF($B995:$J995, "UNGRADABLE_QUALITY")</f>
        <v>0</v>
      </c>
      <c r="Q995" s="4" t="n">
        <f aca="false">COUNTIF($B995:$J995, "UNGRADABLE_CONDITION")</f>
        <v>0</v>
      </c>
      <c r="R995" s="4" t="n">
        <f aca="false">SUM(K995:Q995)</f>
        <v>3</v>
      </c>
      <c r="S995" s="3"/>
      <c r="T995" s="3"/>
    </row>
    <row r="996" customFormat="false" ht="13.8" hidden="false" customHeight="false" outlineLevel="0" collapsed="false">
      <c r="A996" s="3" t="s">
        <v>1019</v>
      </c>
      <c r="B996" s="3"/>
      <c r="C996" s="3"/>
      <c r="D996" s="3"/>
      <c r="E996" s="3" t="s">
        <v>20</v>
      </c>
      <c r="F996" s="3"/>
      <c r="G996" s="3" t="s">
        <v>20</v>
      </c>
      <c r="H996" s="3"/>
      <c r="I996" s="3"/>
      <c r="J996" s="3" t="s">
        <v>24</v>
      </c>
      <c r="K996" s="4" t="n">
        <f aca="false">COUNTIF($B996:$J996, "NORMAL")</f>
        <v>2</v>
      </c>
      <c r="L996" s="4" t="n">
        <f aca="false">COUNTIF($B996:$J996, "NON_SPECIFIC")</f>
        <v>0</v>
      </c>
      <c r="M996" s="4" t="n">
        <f aca="false">COUNTIF($B996:$J996, "EARLY")</f>
        <v>0</v>
      </c>
      <c r="N996" s="4" t="n">
        <f aca="false">COUNTIF($B996:$J996, "ACTIVE")</f>
        <v>0</v>
      </c>
      <c r="O996" s="4" t="n">
        <f aca="false">COUNTIF($B996:$J996, "LATE")</f>
        <v>0</v>
      </c>
      <c r="P996" s="4" t="n">
        <f aca="false">COUNTIF($B996:$J996, "UNGRADABLE_QUALITY")</f>
        <v>1</v>
      </c>
      <c r="Q996" s="4" t="n">
        <f aca="false">COUNTIF($B996:$J996, "UNGRADABLE_CONDITION")</f>
        <v>0</v>
      </c>
      <c r="R996" s="4" t="n">
        <f aca="false">SUM(K996:Q996)</f>
        <v>3</v>
      </c>
      <c r="S996" s="3"/>
      <c r="T996" s="5"/>
    </row>
    <row r="997" customFormat="false" ht="13.8" hidden="false" customHeight="false" outlineLevel="0" collapsed="false">
      <c r="A997" s="3" t="s">
        <v>1020</v>
      </c>
      <c r="B997" s="3"/>
      <c r="C997" s="3"/>
      <c r="D997" s="3"/>
      <c r="E997" s="3" t="s">
        <v>19</v>
      </c>
      <c r="F997" s="3" t="s">
        <v>24</v>
      </c>
      <c r="G997" s="3"/>
      <c r="H997" s="3" t="s">
        <v>20</v>
      </c>
      <c r="I997" s="3" t="s">
        <v>68</v>
      </c>
      <c r="J997" s="3"/>
      <c r="K997" s="4" t="n">
        <f aca="false">COUNTIF($B997:$J997, "NORMAL")</f>
        <v>1</v>
      </c>
      <c r="L997" s="4" t="n">
        <f aca="false">COUNTIF($B997:$J997, "NON_SPECIFIC")</f>
        <v>1</v>
      </c>
      <c r="M997" s="4" t="n">
        <f aca="false">COUNTIF($B997:$J997, "EARLY")</f>
        <v>0</v>
      </c>
      <c r="N997" s="4" t="n">
        <f aca="false">COUNTIF($B997:$J997, "ACTIVE")</f>
        <v>0</v>
      </c>
      <c r="O997" s="4" t="n">
        <f aca="false">COUNTIF($B997:$J997, "LATE")</f>
        <v>0</v>
      </c>
      <c r="P997" s="4" t="n">
        <f aca="false">COUNTIF($B997:$J997, "UNGRADABLE_QUALITY")</f>
        <v>1</v>
      </c>
      <c r="Q997" s="4" t="n">
        <f aca="false">COUNTIF($B997:$J997, "UNGRADABLE_CONDITION")</f>
        <v>1</v>
      </c>
      <c r="R997" s="4" t="n">
        <f aca="false">SUM(K997:Q997)</f>
        <v>4</v>
      </c>
      <c r="S997" s="5"/>
      <c r="T997" s="3"/>
    </row>
    <row r="998" customFormat="false" ht="13.8" hidden="false" customHeight="false" outlineLevel="0" collapsed="false">
      <c r="A998" s="3" t="s">
        <v>1021</v>
      </c>
      <c r="B998" s="3"/>
      <c r="C998" s="3"/>
      <c r="D998" s="3"/>
      <c r="E998" s="3"/>
      <c r="F998" s="3"/>
      <c r="G998" s="3" t="s">
        <v>20</v>
      </c>
      <c r="H998" s="3" t="s">
        <v>20</v>
      </c>
      <c r="I998" s="3" t="s">
        <v>19</v>
      </c>
      <c r="J998" s="3"/>
      <c r="K998" s="4" t="n">
        <f aca="false">COUNTIF($B998:$J998, "NORMAL")</f>
        <v>2</v>
      </c>
      <c r="L998" s="4" t="n">
        <f aca="false">COUNTIF($B998:$J998, "NON_SPECIFIC")</f>
        <v>1</v>
      </c>
      <c r="M998" s="4" t="n">
        <f aca="false">COUNTIF($B998:$J998, "EARLY")</f>
        <v>0</v>
      </c>
      <c r="N998" s="4" t="n">
        <f aca="false">COUNTIF($B998:$J998, "ACTIVE")</f>
        <v>0</v>
      </c>
      <c r="O998" s="4" t="n">
        <f aca="false">COUNTIF($B998:$J998, "LATE")</f>
        <v>0</v>
      </c>
      <c r="P998" s="4" t="n">
        <f aca="false">COUNTIF($B998:$J998, "UNGRADABLE_QUALITY")</f>
        <v>0</v>
      </c>
      <c r="Q998" s="4" t="n">
        <f aca="false">COUNTIF($B998:$J998, "UNGRADABLE_CONDITION")</f>
        <v>0</v>
      </c>
      <c r="R998" s="4" t="n">
        <f aca="false">SUM(K998:Q998)</f>
        <v>3</v>
      </c>
      <c r="S998" s="5"/>
      <c r="T998" s="3"/>
    </row>
    <row r="999" customFormat="false" ht="13.8" hidden="false" customHeight="false" outlineLevel="0" collapsed="false">
      <c r="A999" s="3" t="s">
        <v>1022</v>
      </c>
      <c r="B999" s="3"/>
      <c r="C999" s="3" t="s">
        <v>22</v>
      </c>
      <c r="D999" s="3"/>
      <c r="E999" s="3" t="s">
        <v>34</v>
      </c>
      <c r="F999" s="3"/>
      <c r="G999" s="3" t="s">
        <v>22</v>
      </c>
      <c r="H999" s="3"/>
      <c r="I999" s="3" t="s">
        <v>22</v>
      </c>
      <c r="J999" s="3"/>
      <c r="K999" s="4" t="n">
        <f aca="false">COUNTIF($B999:$J999, "NORMAL")</f>
        <v>0</v>
      </c>
      <c r="L999" s="4" t="n">
        <f aca="false">COUNTIF($B999:$J999, "NON_SPECIFIC")</f>
        <v>0</v>
      </c>
      <c r="M999" s="4" t="n">
        <f aca="false">COUNTIF($B999:$J999, "EARLY")</f>
        <v>3</v>
      </c>
      <c r="N999" s="4" t="n">
        <f aca="false">COUNTIF($B999:$J999, "ACTIVE")</f>
        <v>1</v>
      </c>
      <c r="O999" s="4" t="n">
        <f aca="false">COUNTIF($B999:$J999, "LATE")</f>
        <v>0</v>
      </c>
      <c r="P999" s="4" t="n">
        <f aca="false">COUNTIF($B999:$J999, "UNGRADABLE_QUALITY")</f>
        <v>0</v>
      </c>
      <c r="Q999" s="4" t="n">
        <f aca="false">COUNTIF($B999:$J999, "UNGRADABLE_CONDITION")</f>
        <v>0</v>
      </c>
      <c r="R999" s="4" t="n">
        <f aca="false">SUM(K999:Q999)</f>
        <v>4</v>
      </c>
      <c r="S999" s="5"/>
      <c r="T999" s="3"/>
    </row>
    <row r="1000" customFormat="false" ht="13.8" hidden="false" customHeight="false" outlineLevel="0" collapsed="false">
      <c r="A1000" s="3" t="s">
        <v>1023</v>
      </c>
      <c r="B1000" s="3"/>
      <c r="C1000" s="3"/>
      <c r="D1000" s="3" t="s">
        <v>19</v>
      </c>
      <c r="E1000" s="3" t="s">
        <v>20</v>
      </c>
      <c r="F1000" s="3"/>
      <c r="G1000" s="3"/>
      <c r="H1000" s="3" t="s">
        <v>19</v>
      </c>
      <c r="I1000" s="3"/>
      <c r="J1000" s="3" t="s">
        <v>24</v>
      </c>
      <c r="K1000" s="4" t="n">
        <f aca="false">COUNTIF($B1000:$J1000, "NORMAL")</f>
        <v>1</v>
      </c>
      <c r="L1000" s="4" t="n">
        <f aca="false">COUNTIF($B1000:$J1000, "NON_SPECIFIC")</f>
        <v>2</v>
      </c>
      <c r="M1000" s="4" t="n">
        <f aca="false">COUNTIF($B1000:$J1000, "EARLY")</f>
        <v>0</v>
      </c>
      <c r="N1000" s="4" t="n">
        <f aca="false">COUNTIF($B1000:$J1000, "ACTIVE")</f>
        <v>0</v>
      </c>
      <c r="O1000" s="4" t="n">
        <f aca="false">COUNTIF($B1000:$J1000, "LATE")</f>
        <v>0</v>
      </c>
      <c r="P1000" s="4" t="n">
        <f aca="false">COUNTIF($B1000:$J1000, "UNGRADABLE_QUALITY")</f>
        <v>1</v>
      </c>
      <c r="Q1000" s="4" t="n">
        <f aca="false">COUNTIF($B1000:$J1000, "UNGRADABLE_CONDITION")</f>
        <v>0</v>
      </c>
      <c r="R1000" s="4" t="n">
        <f aca="false">SUM(K1000:Q1000)</f>
        <v>4</v>
      </c>
      <c r="S1000" s="3"/>
      <c r="T1000" s="5"/>
    </row>
    <row r="1001" customFormat="false" ht="13.8" hidden="false" customHeight="false" outlineLevel="0" collapsed="false">
      <c r="A1001" s="3" t="s">
        <v>1024</v>
      </c>
      <c r="B1001" s="3"/>
      <c r="C1001" s="3"/>
      <c r="D1001" s="3"/>
      <c r="E1001" s="3"/>
      <c r="F1001" s="3" t="s">
        <v>19</v>
      </c>
      <c r="G1001" s="3" t="s">
        <v>22</v>
      </c>
      <c r="H1001" s="3" t="s">
        <v>19</v>
      </c>
      <c r="I1001" s="3"/>
      <c r="J1001" s="3"/>
      <c r="K1001" s="4" t="n">
        <f aca="false">COUNTIF($B1001:$J1001, "NORMAL")</f>
        <v>0</v>
      </c>
      <c r="L1001" s="4" t="n">
        <f aca="false">COUNTIF($B1001:$J1001, "NON_SPECIFIC")</f>
        <v>2</v>
      </c>
      <c r="M1001" s="4" t="n">
        <f aca="false">COUNTIF($B1001:$J1001, "EARLY")</f>
        <v>1</v>
      </c>
      <c r="N1001" s="4" t="n">
        <f aca="false">COUNTIF($B1001:$J1001, "ACTIVE")</f>
        <v>0</v>
      </c>
      <c r="O1001" s="4" t="n">
        <f aca="false">COUNTIF($B1001:$J1001, "LATE")</f>
        <v>0</v>
      </c>
      <c r="P1001" s="4" t="n">
        <f aca="false">COUNTIF($B1001:$J1001, "UNGRADABLE_QUALITY")</f>
        <v>0</v>
      </c>
      <c r="Q1001" s="4" t="n">
        <f aca="false">COUNTIF($B1001:$J1001, "UNGRADABLE_CONDITION")</f>
        <v>0</v>
      </c>
      <c r="R1001" s="4" t="n">
        <f aca="false">SUM(K1001:Q1001)</f>
        <v>3</v>
      </c>
      <c r="S1001" s="3"/>
      <c r="T1001" s="3"/>
    </row>
    <row r="1002" customFormat="false" ht="13.8" hidden="false" customHeight="false" outlineLevel="0" collapsed="false">
      <c r="A1002" s="3" t="s">
        <v>1025</v>
      </c>
      <c r="B1002" s="3"/>
      <c r="C1002" s="3" t="s">
        <v>19</v>
      </c>
      <c r="D1002" s="3"/>
      <c r="E1002" s="3"/>
      <c r="F1002" s="3" t="s">
        <v>19</v>
      </c>
      <c r="G1002" s="3"/>
      <c r="H1002" s="3" t="s">
        <v>20</v>
      </c>
      <c r="I1002" s="3"/>
      <c r="J1002" s="3"/>
      <c r="K1002" s="4" t="n">
        <f aca="false">COUNTIF($B1002:$J1002, "NORMAL")</f>
        <v>1</v>
      </c>
      <c r="L1002" s="4" t="n">
        <f aca="false">COUNTIF($B1002:$J1002, "NON_SPECIFIC")</f>
        <v>2</v>
      </c>
      <c r="M1002" s="4" t="n">
        <f aca="false">COUNTIF($B1002:$J1002, "EARLY")</f>
        <v>0</v>
      </c>
      <c r="N1002" s="4" t="n">
        <f aca="false">COUNTIF($B1002:$J1002, "ACTIVE")</f>
        <v>0</v>
      </c>
      <c r="O1002" s="4" t="n">
        <f aca="false">COUNTIF($B1002:$J1002, "LATE")</f>
        <v>0</v>
      </c>
      <c r="P1002" s="4" t="n">
        <f aca="false">COUNTIF($B1002:$J1002, "UNGRADABLE_QUALITY")</f>
        <v>0</v>
      </c>
      <c r="Q1002" s="4" t="n">
        <f aca="false">COUNTIF($B1002:$J1002, "UNGRADABLE_CONDITION")</f>
        <v>0</v>
      </c>
      <c r="R1002" s="4" t="n">
        <f aca="false">SUM(K1002:Q1002)</f>
        <v>3</v>
      </c>
      <c r="S1002" s="3"/>
      <c r="T1002" s="3"/>
    </row>
    <row r="1003" customFormat="false" ht="13.8" hidden="false" customHeight="false" outlineLevel="0" collapsed="false">
      <c r="A1003" s="3" t="s">
        <v>1026</v>
      </c>
      <c r="B1003" s="3" t="s">
        <v>22</v>
      </c>
      <c r="C1003" s="3"/>
      <c r="D1003" s="3"/>
      <c r="E1003" s="3"/>
      <c r="F1003" s="3" t="s">
        <v>22</v>
      </c>
      <c r="G1003" s="3"/>
      <c r="H1003" s="3"/>
      <c r="I1003" s="3" t="s">
        <v>22</v>
      </c>
      <c r="J1003" s="3"/>
      <c r="K1003" s="4" t="n">
        <f aca="false">COUNTIF($B1003:$J1003, "NORMAL")</f>
        <v>0</v>
      </c>
      <c r="L1003" s="4" t="n">
        <f aca="false">COUNTIF($B1003:$J1003, "NON_SPECIFIC")</f>
        <v>0</v>
      </c>
      <c r="M1003" s="4" t="n">
        <f aca="false">COUNTIF($B1003:$J1003, "EARLY")</f>
        <v>3</v>
      </c>
      <c r="N1003" s="4" t="n">
        <f aca="false">COUNTIF($B1003:$J1003, "ACTIVE")</f>
        <v>0</v>
      </c>
      <c r="O1003" s="4" t="n">
        <f aca="false">COUNTIF($B1003:$J1003, "LATE")</f>
        <v>0</v>
      </c>
      <c r="P1003" s="4" t="n">
        <f aca="false">COUNTIF($B1003:$J1003, "UNGRADABLE_QUALITY")</f>
        <v>0</v>
      </c>
      <c r="Q1003" s="4" t="n">
        <f aca="false">COUNTIF($B1003:$J1003, "UNGRADABLE_CONDITION")</f>
        <v>0</v>
      </c>
      <c r="R1003" s="4" t="n">
        <f aca="false">SUM(K1003:Q1003)</f>
        <v>3</v>
      </c>
      <c r="S1003" s="5"/>
      <c r="T1003" s="3"/>
    </row>
    <row r="1004" customFormat="false" ht="13.8" hidden="false" customHeight="false" outlineLevel="0" collapsed="false">
      <c r="A1004" s="3" t="s">
        <v>1027</v>
      </c>
      <c r="B1004" s="3"/>
      <c r="C1004" s="3" t="s">
        <v>19</v>
      </c>
      <c r="D1004" s="3"/>
      <c r="E1004" s="3"/>
      <c r="F1004" s="3"/>
      <c r="G1004" s="3" t="s">
        <v>24</v>
      </c>
      <c r="H1004" s="3"/>
      <c r="I1004" s="3" t="s">
        <v>19</v>
      </c>
      <c r="J1004" s="3"/>
      <c r="K1004" s="4" t="n">
        <f aca="false">COUNTIF($B1004:$J1004, "NORMAL")</f>
        <v>0</v>
      </c>
      <c r="L1004" s="4" t="n">
        <f aca="false">COUNTIF($B1004:$J1004, "NON_SPECIFIC")</f>
        <v>2</v>
      </c>
      <c r="M1004" s="4" t="n">
        <f aca="false">COUNTIF($B1004:$J1004, "EARLY")</f>
        <v>0</v>
      </c>
      <c r="N1004" s="4" t="n">
        <f aca="false">COUNTIF($B1004:$J1004, "ACTIVE")</f>
        <v>0</v>
      </c>
      <c r="O1004" s="4" t="n">
        <f aca="false">COUNTIF($B1004:$J1004, "LATE")</f>
        <v>0</v>
      </c>
      <c r="P1004" s="4" t="n">
        <f aca="false">COUNTIF($B1004:$J1004, "UNGRADABLE_QUALITY")</f>
        <v>1</v>
      </c>
      <c r="Q1004" s="4" t="n">
        <f aca="false">COUNTIF($B1004:$J1004, "UNGRADABLE_CONDITION")</f>
        <v>0</v>
      </c>
      <c r="R1004" s="4" t="n">
        <f aca="false">SUM(K1004:Q1004)</f>
        <v>3</v>
      </c>
      <c r="S1004" s="5"/>
      <c r="T1004" s="3"/>
    </row>
    <row r="1005" customFormat="false" ht="13.8" hidden="false" customHeight="false" outlineLevel="0" collapsed="false">
      <c r="A1005" s="3" t="s">
        <v>1028</v>
      </c>
      <c r="B1005" s="3"/>
      <c r="C1005" s="3" t="s">
        <v>24</v>
      </c>
      <c r="D1005" s="3" t="s">
        <v>19</v>
      </c>
      <c r="E1005" s="3"/>
      <c r="F1005" s="3"/>
      <c r="G1005" s="3"/>
      <c r="H1005" s="3"/>
      <c r="I1005" s="3" t="s">
        <v>24</v>
      </c>
      <c r="J1005" s="3"/>
      <c r="K1005" s="4" t="n">
        <f aca="false">COUNTIF($B1005:$J1005, "NORMAL")</f>
        <v>0</v>
      </c>
      <c r="L1005" s="4" t="n">
        <f aca="false">COUNTIF($B1005:$J1005, "NON_SPECIFIC")</f>
        <v>1</v>
      </c>
      <c r="M1005" s="4" t="n">
        <f aca="false">COUNTIF($B1005:$J1005, "EARLY")</f>
        <v>0</v>
      </c>
      <c r="N1005" s="4" t="n">
        <f aca="false">COUNTIF($B1005:$J1005, "ACTIVE")</f>
        <v>0</v>
      </c>
      <c r="O1005" s="4" t="n">
        <f aca="false">COUNTIF($B1005:$J1005, "LATE")</f>
        <v>0</v>
      </c>
      <c r="P1005" s="4" t="n">
        <f aca="false">COUNTIF($B1005:$J1005, "UNGRADABLE_QUALITY")</f>
        <v>2</v>
      </c>
      <c r="Q1005" s="4" t="n">
        <f aca="false">COUNTIF($B1005:$J1005, "UNGRADABLE_CONDITION")</f>
        <v>0</v>
      </c>
      <c r="R1005" s="4" t="n">
        <f aca="false">SUM(K1005:Q1005)</f>
        <v>3</v>
      </c>
      <c r="S1005" s="5"/>
      <c r="T1005" s="3"/>
    </row>
    <row r="1006" customFormat="false" ht="13.8" hidden="false" customHeight="false" outlineLevel="0" collapsed="false">
      <c r="A1006" s="3" t="s">
        <v>1029</v>
      </c>
      <c r="B1006" s="3"/>
      <c r="C1006" s="3" t="s">
        <v>22</v>
      </c>
      <c r="D1006" s="3" t="s">
        <v>19</v>
      </c>
      <c r="E1006" s="3"/>
      <c r="F1006" s="3"/>
      <c r="G1006" s="3"/>
      <c r="H1006" s="3"/>
      <c r="I1006" s="3" t="s">
        <v>22</v>
      </c>
      <c r="J1006" s="3"/>
      <c r="K1006" s="4" t="n">
        <f aca="false">COUNTIF($B1006:$J1006, "NORMAL")</f>
        <v>0</v>
      </c>
      <c r="L1006" s="4" t="n">
        <f aca="false">COUNTIF($B1006:$J1006, "NON_SPECIFIC")</f>
        <v>1</v>
      </c>
      <c r="M1006" s="4" t="n">
        <f aca="false">COUNTIF($B1006:$J1006, "EARLY")</f>
        <v>2</v>
      </c>
      <c r="N1006" s="4" t="n">
        <f aca="false">COUNTIF($B1006:$J1006, "ACTIVE")</f>
        <v>0</v>
      </c>
      <c r="O1006" s="4" t="n">
        <f aca="false">COUNTIF($B1006:$J1006, "LATE")</f>
        <v>0</v>
      </c>
      <c r="P1006" s="4" t="n">
        <f aca="false">COUNTIF($B1006:$J1006, "UNGRADABLE_QUALITY")</f>
        <v>0</v>
      </c>
      <c r="Q1006" s="4" t="n">
        <f aca="false">COUNTIF($B1006:$J1006, "UNGRADABLE_CONDITION")</f>
        <v>0</v>
      </c>
      <c r="R1006" s="4" t="n">
        <f aca="false">SUM(K1006:Q1006)</f>
        <v>3</v>
      </c>
      <c r="S1006" s="5"/>
      <c r="T1006" s="3"/>
    </row>
    <row r="1007" customFormat="false" ht="13.8" hidden="false" customHeight="false" outlineLevel="0" collapsed="false">
      <c r="A1007" s="3" t="s">
        <v>1030</v>
      </c>
      <c r="B1007" s="3"/>
      <c r="C1007" s="3"/>
      <c r="D1007" s="3"/>
      <c r="E1007" s="3" t="s">
        <v>20</v>
      </c>
      <c r="F1007" s="3" t="s">
        <v>20</v>
      </c>
      <c r="G1007" s="3" t="s">
        <v>20</v>
      </c>
      <c r="H1007" s="3"/>
      <c r="I1007" s="3" t="s">
        <v>19</v>
      </c>
      <c r="J1007" s="3"/>
      <c r="K1007" s="4" t="n">
        <f aca="false">COUNTIF($B1007:$J1007, "NORMAL")</f>
        <v>3</v>
      </c>
      <c r="L1007" s="4" t="n">
        <f aca="false">COUNTIF($B1007:$J1007, "NON_SPECIFIC")</f>
        <v>1</v>
      </c>
      <c r="M1007" s="4" t="n">
        <f aca="false">COUNTIF($B1007:$J1007, "EARLY")</f>
        <v>0</v>
      </c>
      <c r="N1007" s="4" t="n">
        <f aca="false">COUNTIF($B1007:$J1007, "ACTIVE")</f>
        <v>0</v>
      </c>
      <c r="O1007" s="4" t="n">
        <f aca="false">COUNTIF($B1007:$J1007, "LATE")</f>
        <v>0</v>
      </c>
      <c r="P1007" s="4" t="n">
        <f aca="false">COUNTIF($B1007:$J1007, "UNGRADABLE_QUALITY")</f>
        <v>0</v>
      </c>
      <c r="Q1007" s="4" t="n">
        <f aca="false">COUNTIF($B1007:$J1007, "UNGRADABLE_CONDITION")</f>
        <v>0</v>
      </c>
      <c r="R1007" s="4" t="n">
        <f aca="false">SUM(K1007:Q1007)</f>
        <v>4</v>
      </c>
      <c r="S1007" s="5"/>
      <c r="T1007" s="3"/>
    </row>
    <row r="1008" customFormat="false" ht="13.8" hidden="false" customHeight="false" outlineLevel="0" collapsed="false">
      <c r="A1008" s="3" t="s">
        <v>1031</v>
      </c>
      <c r="B1008" s="3" t="s">
        <v>34</v>
      </c>
      <c r="C1008" s="3"/>
      <c r="D1008" s="3"/>
      <c r="E1008" s="3"/>
      <c r="F1008" s="3" t="s">
        <v>22</v>
      </c>
      <c r="G1008" s="3"/>
      <c r="H1008" s="3"/>
      <c r="I1008" s="3"/>
      <c r="J1008" s="3" t="s">
        <v>22</v>
      </c>
      <c r="K1008" s="4" t="n">
        <f aca="false">COUNTIF($B1008:$J1008, "NORMAL")</f>
        <v>0</v>
      </c>
      <c r="L1008" s="4" t="n">
        <f aca="false">COUNTIF($B1008:$J1008, "NON_SPECIFIC")</f>
        <v>0</v>
      </c>
      <c r="M1008" s="4" t="n">
        <f aca="false">COUNTIF($B1008:$J1008, "EARLY")</f>
        <v>2</v>
      </c>
      <c r="N1008" s="4" t="n">
        <f aca="false">COUNTIF($B1008:$J1008, "ACTIVE")</f>
        <v>1</v>
      </c>
      <c r="O1008" s="4" t="n">
        <f aca="false">COUNTIF($B1008:$J1008, "LATE")</f>
        <v>0</v>
      </c>
      <c r="P1008" s="4" t="n">
        <f aca="false">COUNTIF($B1008:$J1008, "UNGRADABLE_QUALITY")</f>
        <v>0</v>
      </c>
      <c r="Q1008" s="4" t="n">
        <f aca="false">COUNTIF($B1008:$J1008, "UNGRADABLE_CONDITION")</f>
        <v>0</v>
      </c>
      <c r="R1008" s="4" t="n">
        <f aca="false">SUM(K1008:Q1008)</f>
        <v>3</v>
      </c>
      <c r="S1008" s="3"/>
      <c r="T1008" s="5"/>
    </row>
    <row r="1009" customFormat="false" ht="13.8" hidden="false" customHeight="false" outlineLevel="0" collapsed="false">
      <c r="A1009" s="3" t="s">
        <v>1032</v>
      </c>
      <c r="B1009" s="3"/>
      <c r="C1009" s="3"/>
      <c r="D1009" s="3" t="s">
        <v>22</v>
      </c>
      <c r="E1009" s="3"/>
      <c r="F1009" s="3"/>
      <c r="G1009" s="3" t="s">
        <v>22</v>
      </c>
      <c r="H1009" s="3" t="s">
        <v>19</v>
      </c>
      <c r="I1009" s="3"/>
      <c r="J1009" s="3"/>
      <c r="K1009" s="4" t="n">
        <f aca="false">COUNTIF($B1009:$J1009, "NORMAL")</f>
        <v>0</v>
      </c>
      <c r="L1009" s="4" t="n">
        <f aca="false">COUNTIF($B1009:$J1009, "NON_SPECIFIC")</f>
        <v>1</v>
      </c>
      <c r="M1009" s="4" t="n">
        <f aca="false">COUNTIF($B1009:$J1009, "EARLY")</f>
        <v>2</v>
      </c>
      <c r="N1009" s="4" t="n">
        <f aca="false">COUNTIF($B1009:$J1009, "ACTIVE")</f>
        <v>0</v>
      </c>
      <c r="O1009" s="4" t="n">
        <f aca="false">COUNTIF($B1009:$J1009, "LATE")</f>
        <v>0</v>
      </c>
      <c r="P1009" s="4" t="n">
        <f aca="false">COUNTIF($B1009:$J1009, "UNGRADABLE_QUALITY")</f>
        <v>0</v>
      </c>
      <c r="Q1009" s="4" t="n">
        <f aca="false">COUNTIF($B1009:$J1009, "UNGRADABLE_CONDITION")</f>
        <v>0</v>
      </c>
      <c r="R1009" s="4" t="n">
        <f aca="false">SUM(K1009:Q1009)</f>
        <v>3</v>
      </c>
      <c r="S1009" s="3"/>
      <c r="T1009" s="3"/>
    </row>
    <row r="1010" customFormat="false" ht="13.8" hidden="false" customHeight="false" outlineLevel="0" collapsed="false">
      <c r="A1010" s="3" t="s">
        <v>1033</v>
      </c>
      <c r="B1010" s="3"/>
      <c r="C1010" s="3" t="s">
        <v>34</v>
      </c>
      <c r="D1010" s="3" t="s">
        <v>28</v>
      </c>
      <c r="E1010" s="3"/>
      <c r="F1010" s="3"/>
      <c r="G1010" s="3" t="s">
        <v>28</v>
      </c>
      <c r="H1010" s="3"/>
      <c r="I1010" s="3"/>
      <c r="J1010" s="3"/>
      <c r="K1010" s="4" t="n">
        <f aca="false">COUNTIF($B1010:$J1010, "NORMAL")</f>
        <v>0</v>
      </c>
      <c r="L1010" s="4" t="n">
        <f aca="false">COUNTIF($B1010:$J1010, "NON_SPECIFIC")</f>
        <v>0</v>
      </c>
      <c r="M1010" s="4" t="n">
        <f aca="false">COUNTIF($B1010:$J1010, "EARLY")</f>
        <v>0</v>
      </c>
      <c r="N1010" s="4" t="n">
        <f aca="false">COUNTIF($B1010:$J1010, "ACTIVE")</f>
        <v>1</v>
      </c>
      <c r="O1010" s="4" t="n">
        <f aca="false">COUNTIF($B1010:$J1010, "LATE")</f>
        <v>2</v>
      </c>
      <c r="P1010" s="4" t="n">
        <f aca="false">COUNTIF($B1010:$J1010, "UNGRADABLE_QUALITY")</f>
        <v>0</v>
      </c>
      <c r="Q1010" s="4" t="n">
        <f aca="false">COUNTIF($B1010:$J1010, "UNGRADABLE_CONDITION")</f>
        <v>0</v>
      </c>
      <c r="R1010" s="4" t="n">
        <f aca="false">SUM(K1010:Q1010)</f>
        <v>3</v>
      </c>
      <c r="S1010" s="3"/>
      <c r="T1010" s="3"/>
    </row>
    <row r="1011" customFormat="false" ht="13.8" hidden="false" customHeight="false" outlineLevel="0" collapsed="false">
      <c r="A1011" s="3" t="s">
        <v>1034</v>
      </c>
      <c r="B1011" s="3"/>
      <c r="C1011" s="3"/>
      <c r="D1011" s="3"/>
      <c r="E1011" s="3"/>
      <c r="F1011" s="3" t="s">
        <v>19</v>
      </c>
      <c r="G1011" s="3"/>
      <c r="H1011" s="3"/>
      <c r="I1011" s="3" t="s">
        <v>19</v>
      </c>
      <c r="J1011" s="3" t="s">
        <v>20</v>
      </c>
      <c r="K1011" s="4" t="n">
        <f aca="false">COUNTIF($B1011:$J1011, "NORMAL")</f>
        <v>1</v>
      </c>
      <c r="L1011" s="4" t="n">
        <f aca="false">COUNTIF($B1011:$J1011, "NON_SPECIFIC")</f>
        <v>2</v>
      </c>
      <c r="M1011" s="4" t="n">
        <f aca="false">COUNTIF($B1011:$J1011, "EARLY")</f>
        <v>0</v>
      </c>
      <c r="N1011" s="4" t="n">
        <f aca="false">COUNTIF($B1011:$J1011, "ACTIVE")</f>
        <v>0</v>
      </c>
      <c r="O1011" s="4" t="n">
        <f aca="false">COUNTIF($B1011:$J1011, "LATE")</f>
        <v>0</v>
      </c>
      <c r="P1011" s="4" t="n">
        <f aca="false">COUNTIF($B1011:$J1011, "UNGRADABLE_QUALITY")</f>
        <v>0</v>
      </c>
      <c r="Q1011" s="4" t="n">
        <f aca="false">COUNTIF($B1011:$J1011, "UNGRADABLE_CONDITION")</f>
        <v>0</v>
      </c>
      <c r="R1011" s="4" t="n">
        <f aca="false">SUM(K1011:Q1011)</f>
        <v>3</v>
      </c>
      <c r="S1011" s="5"/>
      <c r="T1011" s="5"/>
    </row>
    <row r="1012" customFormat="false" ht="13.8" hidden="false" customHeight="false" outlineLevel="0" collapsed="false">
      <c r="A1012" s="3" t="s">
        <v>1035</v>
      </c>
      <c r="B1012" s="3" t="s">
        <v>19</v>
      </c>
      <c r="C1012" s="3"/>
      <c r="D1012" s="3" t="s">
        <v>19</v>
      </c>
      <c r="E1012" s="3"/>
      <c r="F1012" s="3"/>
      <c r="G1012" s="3"/>
      <c r="H1012" s="3"/>
      <c r="I1012" s="3" t="s">
        <v>19</v>
      </c>
      <c r="J1012" s="3"/>
      <c r="K1012" s="4" t="n">
        <f aca="false">COUNTIF($B1012:$J1012, "NORMAL")</f>
        <v>0</v>
      </c>
      <c r="L1012" s="4" t="n">
        <f aca="false">COUNTIF($B1012:$J1012, "NON_SPECIFIC")</f>
        <v>3</v>
      </c>
      <c r="M1012" s="4" t="n">
        <f aca="false">COUNTIF($B1012:$J1012, "EARLY")</f>
        <v>0</v>
      </c>
      <c r="N1012" s="4" t="n">
        <f aca="false">COUNTIF($B1012:$J1012, "ACTIVE")</f>
        <v>0</v>
      </c>
      <c r="O1012" s="4" t="n">
        <f aca="false">COUNTIF($B1012:$J1012, "LATE")</f>
        <v>0</v>
      </c>
      <c r="P1012" s="4" t="n">
        <f aca="false">COUNTIF($B1012:$J1012, "UNGRADABLE_QUALITY")</f>
        <v>0</v>
      </c>
      <c r="Q1012" s="4" t="n">
        <f aca="false">COUNTIF($B1012:$J1012, "UNGRADABLE_CONDITION")</f>
        <v>0</v>
      </c>
      <c r="R1012" s="4" t="n">
        <f aca="false">SUM(K1012:Q1012)</f>
        <v>3</v>
      </c>
      <c r="S1012" s="5"/>
      <c r="T1012" s="3"/>
    </row>
    <row r="1013" customFormat="false" ht="13.8" hidden="false" customHeight="false" outlineLevel="0" collapsed="false">
      <c r="A1013" s="3" t="s">
        <v>1036</v>
      </c>
      <c r="B1013" s="3" t="s">
        <v>19</v>
      </c>
      <c r="C1013" s="3" t="s">
        <v>19</v>
      </c>
      <c r="D1013" s="3" t="s">
        <v>19</v>
      </c>
      <c r="E1013" s="3"/>
      <c r="F1013" s="3"/>
      <c r="G1013" s="3"/>
      <c r="H1013" s="3"/>
      <c r="I1013" s="3"/>
      <c r="J1013" s="3"/>
      <c r="K1013" s="4" t="n">
        <f aca="false">COUNTIF($B1013:$J1013, "NORMAL")</f>
        <v>0</v>
      </c>
      <c r="L1013" s="4" t="n">
        <f aca="false">COUNTIF($B1013:$J1013, "NON_SPECIFIC")</f>
        <v>3</v>
      </c>
      <c r="M1013" s="4" t="n">
        <f aca="false">COUNTIF($B1013:$J1013, "EARLY")</f>
        <v>0</v>
      </c>
      <c r="N1013" s="4" t="n">
        <f aca="false">COUNTIF($B1013:$J1013, "ACTIVE")</f>
        <v>0</v>
      </c>
      <c r="O1013" s="4" t="n">
        <f aca="false">COUNTIF($B1013:$J1013, "LATE")</f>
        <v>0</v>
      </c>
      <c r="P1013" s="4" t="n">
        <f aca="false">COUNTIF($B1013:$J1013, "UNGRADABLE_QUALITY")</f>
        <v>0</v>
      </c>
      <c r="Q1013" s="4" t="n">
        <f aca="false">COUNTIF($B1013:$J1013, "UNGRADABLE_CONDITION")</f>
        <v>0</v>
      </c>
      <c r="R1013" s="4" t="n">
        <f aca="false">SUM(K1013:Q1013)</f>
        <v>3</v>
      </c>
      <c r="S1013" s="3"/>
      <c r="T1013" s="3"/>
    </row>
    <row r="1014" customFormat="false" ht="13.8" hidden="false" customHeight="false" outlineLevel="0" collapsed="false">
      <c r="A1014" s="3" t="s">
        <v>1037</v>
      </c>
      <c r="B1014" s="3" t="s">
        <v>22</v>
      </c>
      <c r="C1014" s="3"/>
      <c r="D1014" s="3"/>
      <c r="E1014" s="3" t="s">
        <v>22</v>
      </c>
      <c r="F1014" s="3"/>
      <c r="G1014" s="3"/>
      <c r="H1014" s="3"/>
      <c r="I1014" s="3"/>
      <c r="J1014" s="3" t="s">
        <v>22</v>
      </c>
      <c r="K1014" s="4" t="n">
        <f aca="false">COUNTIF($B1014:$J1014, "NORMAL")</f>
        <v>0</v>
      </c>
      <c r="L1014" s="4" t="n">
        <f aca="false">COUNTIF($B1014:$J1014, "NON_SPECIFIC")</f>
        <v>0</v>
      </c>
      <c r="M1014" s="4" t="n">
        <f aca="false">COUNTIF($B1014:$J1014, "EARLY")</f>
        <v>3</v>
      </c>
      <c r="N1014" s="4" t="n">
        <f aca="false">COUNTIF($B1014:$J1014, "ACTIVE")</f>
        <v>0</v>
      </c>
      <c r="O1014" s="4" t="n">
        <f aca="false">COUNTIF($B1014:$J1014, "LATE")</f>
        <v>0</v>
      </c>
      <c r="P1014" s="4" t="n">
        <f aca="false">COUNTIF($B1014:$J1014, "UNGRADABLE_QUALITY")</f>
        <v>0</v>
      </c>
      <c r="Q1014" s="4" t="n">
        <f aca="false">COUNTIF($B1014:$J1014, "UNGRADABLE_CONDITION")</f>
        <v>0</v>
      </c>
      <c r="R1014" s="4" t="n">
        <f aca="false">SUM(K1014:Q1014)</f>
        <v>3</v>
      </c>
      <c r="S1014" s="3"/>
      <c r="T1014" s="5"/>
    </row>
    <row r="1015" customFormat="false" ht="13.8" hidden="false" customHeight="false" outlineLevel="0" collapsed="false">
      <c r="A1015" s="3" t="s">
        <v>1038</v>
      </c>
      <c r="B1015" s="3"/>
      <c r="C1015" s="3" t="s">
        <v>20</v>
      </c>
      <c r="D1015" s="3" t="s">
        <v>20</v>
      </c>
      <c r="E1015" s="3"/>
      <c r="F1015" s="3" t="s">
        <v>20</v>
      </c>
      <c r="G1015" s="3"/>
      <c r="H1015" s="3"/>
      <c r="I1015" s="3"/>
      <c r="J1015" s="3"/>
      <c r="K1015" s="4" t="n">
        <f aca="false">COUNTIF($B1015:$J1015, "NORMAL")</f>
        <v>3</v>
      </c>
      <c r="L1015" s="4" t="n">
        <f aca="false">COUNTIF($B1015:$J1015, "NON_SPECIFIC")</f>
        <v>0</v>
      </c>
      <c r="M1015" s="4" t="n">
        <f aca="false">COUNTIF($B1015:$J1015, "EARLY")</f>
        <v>0</v>
      </c>
      <c r="N1015" s="4" t="n">
        <f aca="false">COUNTIF($B1015:$J1015, "ACTIVE")</f>
        <v>0</v>
      </c>
      <c r="O1015" s="4" t="n">
        <f aca="false">COUNTIF($B1015:$J1015, "LATE")</f>
        <v>0</v>
      </c>
      <c r="P1015" s="4" t="n">
        <f aca="false">COUNTIF($B1015:$J1015, "UNGRADABLE_QUALITY")</f>
        <v>0</v>
      </c>
      <c r="Q1015" s="4" t="n">
        <f aca="false">COUNTIF($B1015:$J1015, "UNGRADABLE_CONDITION")</f>
        <v>0</v>
      </c>
      <c r="R1015" s="4" t="n">
        <f aca="false">SUM(K1015:Q1015)</f>
        <v>3</v>
      </c>
      <c r="S1015" s="3"/>
      <c r="T1015" s="3"/>
    </row>
    <row r="1016" customFormat="false" ht="13.8" hidden="false" customHeight="false" outlineLevel="0" collapsed="false">
      <c r="A1016" s="3" t="s">
        <v>1039</v>
      </c>
      <c r="B1016" s="3"/>
      <c r="C1016" s="3"/>
      <c r="D1016" s="3"/>
      <c r="E1016" s="3"/>
      <c r="F1016" s="3"/>
      <c r="G1016" s="3"/>
      <c r="H1016" s="3" t="s">
        <v>19</v>
      </c>
      <c r="I1016" s="3" t="s">
        <v>19</v>
      </c>
      <c r="J1016" s="3" t="s">
        <v>20</v>
      </c>
      <c r="K1016" s="4" t="n">
        <f aca="false">COUNTIF($B1016:$J1016, "NORMAL")</f>
        <v>1</v>
      </c>
      <c r="L1016" s="4" t="n">
        <f aca="false">COUNTIF($B1016:$J1016, "NON_SPECIFIC")</f>
        <v>2</v>
      </c>
      <c r="M1016" s="4" t="n">
        <f aca="false">COUNTIF($B1016:$J1016, "EARLY")</f>
        <v>0</v>
      </c>
      <c r="N1016" s="4" t="n">
        <f aca="false">COUNTIF($B1016:$J1016, "ACTIVE")</f>
        <v>0</v>
      </c>
      <c r="O1016" s="4" t="n">
        <f aca="false">COUNTIF($B1016:$J1016, "LATE")</f>
        <v>0</v>
      </c>
      <c r="P1016" s="4" t="n">
        <f aca="false">COUNTIF($B1016:$J1016, "UNGRADABLE_QUALITY")</f>
        <v>0</v>
      </c>
      <c r="Q1016" s="4" t="n">
        <f aca="false">COUNTIF($B1016:$J1016, "UNGRADABLE_CONDITION")</f>
        <v>0</v>
      </c>
      <c r="R1016" s="4" t="n">
        <f aca="false">SUM(K1016:Q1016)</f>
        <v>3</v>
      </c>
      <c r="S1016" s="5"/>
      <c r="T1016" s="5"/>
    </row>
    <row r="1017" customFormat="false" ht="13.8" hidden="false" customHeight="false" outlineLevel="0" collapsed="false">
      <c r="A1017" s="3" t="s">
        <v>1040</v>
      </c>
      <c r="B1017" s="3"/>
      <c r="C1017" s="3" t="s">
        <v>19</v>
      </c>
      <c r="D1017" s="3" t="s">
        <v>20</v>
      </c>
      <c r="E1017" s="3" t="s">
        <v>20</v>
      </c>
      <c r="F1017" s="3"/>
      <c r="G1017" s="3"/>
      <c r="H1017" s="3"/>
      <c r="I1017" s="3"/>
      <c r="J1017" s="3"/>
      <c r="K1017" s="4" t="n">
        <f aca="false">COUNTIF($B1017:$J1017, "NORMAL")</f>
        <v>2</v>
      </c>
      <c r="L1017" s="4" t="n">
        <f aca="false">COUNTIF($B1017:$J1017, "NON_SPECIFIC")</f>
        <v>1</v>
      </c>
      <c r="M1017" s="4" t="n">
        <f aca="false">COUNTIF($B1017:$J1017, "EARLY")</f>
        <v>0</v>
      </c>
      <c r="N1017" s="4" t="n">
        <f aca="false">COUNTIF($B1017:$J1017, "ACTIVE")</f>
        <v>0</v>
      </c>
      <c r="O1017" s="4" t="n">
        <f aca="false">COUNTIF($B1017:$J1017, "LATE")</f>
        <v>0</v>
      </c>
      <c r="P1017" s="4" t="n">
        <f aca="false">COUNTIF($B1017:$J1017, "UNGRADABLE_QUALITY")</f>
        <v>0</v>
      </c>
      <c r="Q1017" s="4" t="n">
        <f aca="false">COUNTIF($B1017:$J1017, "UNGRADABLE_CONDITION")</f>
        <v>0</v>
      </c>
      <c r="R1017" s="4" t="n">
        <f aca="false">SUM(K1017:Q1017)</f>
        <v>3</v>
      </c>
      <c r="S1017" s="3"/>
      <c r="T1017" s="3"/>
    </row>
    <row r="1018" customFormat="false" ht="13.8" hidden="false" customHeight="false" outlineLevel="0" collapsed="false">
      <c r="A1018" s="3" t="s">
        <v>1041</v>
      </c>
      <c r="B1018" s="3"/>
      <c r="C1018" s="3"/>
      <c r="D1018" s="3"/>
      <c r="E1018" s="3" t="s">
        <v>20</v>
      </c>
      <c r="F1018" s="3"/>
      <c r="G1018" s="3" t="s">
        <v>20</v>
      </c>
      <c r="H1018" s="3"/>
      <c r="I1018" s="3" t="s">
        <v>24</v>
      </c>
      <c r="J1018" s="3"/>
      <c r="K1018" s="4" t="n">
        <f aca="false">COUNTIF($B1018:$J1018, "NORMAL")</f>
        <v>2</v>
      </c>
      <c r="L1018" s="4" t="n">
        <f aca="false">COUNTIF($B1018:$J1018, "NON_SPECIFIC")</f>
        <v>0</v>
      </c>
      <c r="M1018" s="4" t="n">
        <f aca="false">COUNTIF($B1018:$J1018, "EARLY")</f>
        <v>0</v>
      </c>
      <c r="N1018" s="4" t="n">
        <f aca="false">COUNTIF($B1018:$J1018, "ACTIVE")</f>
        <v>0</v>
      </c>
      <c r="O1018" s="4" t="n">
        <f aca="false">COUNTIF($B1018:$J1018, "LATE")</f>
        <v>0</v>
      </c>
      <c r="P1018" s="4" t="n">
        <f aca="false">COUNTIF($B1018:$J1018, "UNGRADABLE_QUALITY")</f>
        <v>1</v>
      </c>
      <c r="Q1018" s="4" t="n">
        <f aca="false">COUNTIF($B1018:$J1018, "UNGRADABLE_CONDITION")</f>
        <v>0</v>
      </c>
      <c r="R1018" s="4" t="n">
        <f aca="false">SUM(K1018:Q1018)</f>
        <v>3</v>
      </c>
      <c r="S1018" s="5"/>
      <c r="T1018" s="3"/>
    </row>
    <row r="1019" customFormat="false" ht="13.8" hidden="false" customHeight="false" outlineLevel="0" collapsed="false">
      <c r="A1019" s="3" t="s">
        <v>1042</v>
      </c>
      <c r="B1019" s="3" t="s">
        <v>22</v>
      </c>
      <c r="C1019" s="3"/>
      <c r="D1019" s="3" t="s">
        <v>22</v>
      </c>
      <c r="E1019" s="3" t="s">
        <v>22</v>
      </c>
      <c r="F1019" s="3"/>
      <c r="G1019" s="3" t="s">
        <v>22</v>
      </c>
      <c r="H1019" s="3"/>
      <c r="I1019" s="3"/>
      <c r="J1019" s="3"/>
      <c r="K1019" s="4" t="n">
        <f aca="false">COUNTIF($B1019:$J1019, "NORMAL")</f>
        <v>0</v>
      </c>
      <c r="L1019" s="4" t="n">
        <f aca="false">COUNTIF($B1019:$J1019, "NON_SPECIFIC")</f>
        <v>0</v>
      </c>
      <c r="M1019" s="4" t="n">
        <f aca="false">COUNTIF($B1019:$J1019, "EARLY")</f>
        <v>4</v>
      </c>
      <c r="N1019" s="4" t="n">
        <f aca="false">COUNTIF($B1019:$J1019, "ACTIVE")</f>
        <v>0</v>
      </c>
      <c r="O1019" s="4" t="n">
        <f aca="false">COUNTIF($B1019:$J1019, "LATE")</f>
        <v>0</v>
      </c>
      <c r="P1019" s="4" t="n">
        <f aca="false">COUNTIF($B1019:$J1019, "UNGRADABLE_QUALITY")</f>
        <v>0</v>
      </c>
      <c r="Q1019" s="4" t="n">
        <f aca="false">COUNTIF($B1019:$J1019, "UNGRADABLE_CONDITION")</f>
        <v>0</v>
      </c>
      <c r="R1019" s="4" t="n">
        <f aca="false">SUM(K1019:Q1019)</f>
        <v>4</v>
      </c>
      <c r="S1019" s="3"/>
      <c r="T1019" s="3"/>
    </row>
    <row r="1020" customFormat="false" ht="13.8" hidden="false" customHeight="false" outlineLevel="0" collapsed="false">
      <c r="A1020" s="3" t="s">
        <v>1043</v>
      </c>
      <c r="B1020" s="3"/>
      <c r="C1020" s="3"/>
      <c r="D1020" s="3"/>
      <c r="E1020" s="3" t="s">
        <v>20</v>
      </c>
      <c r="F1020" s="3"/>
      <c r="G1020" s="3" t="s">
        <v>20</v>
      </c>
      <c r="H1020" s="3"/>
      <c r="I1020" s="3"/>
      <c r="J1020" s="3" t="s">
        <v>24</v>
      </c>
      <c r="K1020" s="4" t="n">
        <f aca="false">COUNTIF($B1020:$J1020, "NORMAL")</f>
        <v>2</v>
      </c>
      <c r="L1020" s="4" t="n">
        <f aca="false">COUNTIF($B1020:$J1020, "NON_SPECIFIC")</f>
        <v>0</v>
      </c>
      <c r="M1020" s="4" t="n">
        <f aca="false">COUNTIF($B1020:$J1020, "EARLY")</f>
        <v>0</v>
      </c>
      <c r="N1020" s="4" t="n">
        <f aca="false">COUNTIF($B1020:$J1020, "ACTIVE")</f>
        <v>0</v>
      </c>
      <c r="O1020" s="4" t="n">
        <f aca="false">COUNTIF($B1020:$J1020, "LATE")</f>
        <v>0</v>
      </c>
      <c r="P1020" s="4" t="n">
        <f aca="false">COUNTIF($B1020:$J1020, "UNGRADABLE_QUALITY")</f>
        <v>1</v>
      </c>
      <c r="Q1020" s="4" t="n">
        <f aca="false">COUNTIF($B1020:$J1020, "UNGRADABLE_CONDITION")</f>
        <v>0</v>
      </c>
      <c r="R1020" s="4" t="n">
        <f aca="false">SUM(K1020:Q1020)</f>
        <v>3</v>
      </c>
      <c r="S1020" s="3"/>
      <c r="T1020" s="5"/>
    </row>
    <row r="1021" customFormat="false" ht="13.8" hidden="false" customHeight="false" outlineLevel="0" collapsed="false">
      <c r="A1021" s="3" t="s">
        <v>1044</v>
      </c>
      <c r="B1021" s="3"/>
      <c r="C1021" s="3"/>
      <c r="D1021" s="3"/>
      <c r="E1021" s="3" t="s">
        <v>34</v>
      </c>
      <c r="F1021" s="3"/>
      <c r="G1021" s="3" t="s">
        <v>22</v>
      </c>
      <c r="H1021" s="3"/>
      <c r="I1021" s="3"/>
      <c r="J1021" s="3" t="s">
        <v>22</v>
      </c>
      <c r="K1021" s="4" t="n">
        <f aca="false">COUNTIF($B1021:$J1021, "NORMAL")</f>
        <v>0</v>
      </c>
      <c r="L1021" s="4" t="n">
        <f aca="false">COUNTIF($B1021:$J1021, "NON_SPECIFIC")</f>
        <v>0</v>
      </c>
      <c r="M1021" s="4" t="n">
        <f aca="false">COUNTIF($B1021:$J1021, "EARLY")</f>
        <v>2</v>
      </c>
      <c r="N1021" s="4" t="n">
        <f aca="false">COUNTIF($B1021:$J1021, "ACTIVE")</f>
        <v>1</v>
      </c>
      <c r="O1021" s="4" t="n">
        <f aca="false">COUNTIF($B1021:$J1021, "LATE")</f>
        <v>0</v>
      </c>
      <c r="P1021" s="4" t="n">
        <f aca="false">COUNTIF($B1021:$J1021, "UNGRADABLE_QUALITY")</f>
        <v>0</v>
      </c>
      <c r="Q1021" s="4" t="n">
        <f aca="false">COUNTIF($B1021:$J1021, "UNGRADABLE_CONDITION")</f>
        <v>0</v>
      </c>
      <c r="R1021" s="4" t="n">
        <f aca="false">SUM(K1021:Q1021)</f>
        <v>3</v>
      </c>
      <c r="S1021" s="3"/>
      <c r="T1021" s="5"/>
    </row>
    <row r="1022" customFormat="false" ht="13.8" hidden="false" customHeight="false" outlineLevel="0" collapsed="false">
      <c r="A1022" s="3" t="s">
        <v>1045</v>
      </c>
      <c r="B1022" s="3"/>
      <c r="C1022" s="3" t="s">
        <v>22</v>
      </c>
      <c r="D1022" s="3"/>
      <c r="E1022" s="3"/>
      <c r="F1022" s="3" t="s">
        <v>22</v>
      </c>
      <c r="G1022" s="3"/>
      <c r="H1022" s="3"/>
      <c r="I1022" s="3"/>
      <c r="J1022" s="3" t="s">
        <v>22</v>
      </c>
      <c r="K1022" s="4" t="n">
        <f aca="false">COUNTIF($B1022:$J1022, "NORMAL")</f>
        <v>0</v>
      </c>
      <c r="L1022" s="4" t="n">
        <f aca="false">COUNTIF($B1022:$J1022, "NON_SPECIFIC")</f>
        <v>0</v>
      </c>
      <c r="M1022" s="4" t="n">
        <f aca="false">COUNTIF($B1022:$J1022, "EARLY")</f>
        <v>3</v>
      </c>
      <c r="N1022" s="4" t="n">
        <f aca="false">COUNTIF($B1022:$J1022, "ACTIVE")</f>
        <v>0</v>
      </c>
      <c r="O1022" s="4" t="n">
        <f aca="false">COUNTIF($B1022:$J1022, "LATE")</f>
        <v>0</v>
      </c>
      <c r="P1022" s="4" t="n">
        <f aca="false">COUNTIF($B1022:$J1022, "UNGRADABLE_QUALITY")</f>
        <v>0</v>
      </c>
      <c r="Q1022" s="4" t="n">
        <f aca="false">COUNTIF($B1022:$J1022, "UNGRADABLE_CONDITION")</f>
        <v>0</v>
      </c>
      <c r="R1022" s="4" t="n">
        <f aca="false">SUM(K1022:Q1022)</f>
        <v>3</v>
      </c>
      <c r="S1022" s="3"/>
      <c r="T1022" s="5"/>
    </row>
    <row r="1023" customFormat="false" ht="13.8" hidden="false" customHeight="false" outlineLevel="0" collapsed="false">
      <c r="A1023" s="3" t="s">
        <v>1046</v>
      </c>
      <c r="B1023" s="3"/>
      <c r="C1023" s="3" t="s">
        <v>20</v>
      </c>
      <c r="D1023" s="3"/>
      <c r="E1023" s="3"/>
      <c r="F1023" s="3"/>
      <c r="G1023" s="3" t="s">
        <v>20</v>
      </c>
      <c r="H1023" s="3" t="s">
        <v>20</v>
      </c>
      <c r="I1023" s="3"/>
      <c r="J1023" s="3"/>
      <c r="K1023" s="4" t="n">
        <f aca="false">COUNTIF($B1023:$J1023, "NORMAL")</f>
        <v>3</v>
      </c>
      <c r="L1023" s="4" t="n">
        <f aca="false">COUNTIF($B1023:$J1023, "NON_SPECIFIC")</f>
        <v>0</v>
      </c>
      <c r="M1023" s="4" t="n">
        <f aca="false">COUNTIF($B1023:$J1023, "EARLY")</f>
        <v>0</v>
      </c>
      <c r="N1023" s="4" t="n">
        <f aca="false">COUNTIF($B1023:$J1023, "ACTIVE")</f>
        <v>0</v>
      </c>
      <c r="O1023" s="4" t="n">
        <f aca="false">COUNTIF($B1023:$J1023, "LATE")</f>
        <v>0</v>
      </c>
      <c r="P1023" s="4" t="n">
        <f aca="false">COUNTIF($B1023:$J1023, "UNGRADABLE_QUALITY")</f>
        <v>0</v>
      </c>
      <c r="Q1023" s="4" t="n">
        <f aca="false">COUNTIF($B1023:$J1023, "UNGRADABLE_CONDITION")</f>
        <v>0</v>
      </c>
      <c r="R1023" s="4" t="n">
        <f aca="false">SUM(K1023:Q1023)</f>
        <v>3</v>
      </c>
      <c r="S1023" s="3"/>
      <c r="T1023" s="3"/>
    </row>
    <row r="1024" customFormat="false" ht="13.8" hidden="false" customHeight="false" outlineLevel="0" collapsed="false">
      <c r="A1024" s="3" t="s">
        <v>1047</v>
      </c>
      <c r="B1024" s="3" t="s">
        <v>19</v>
      </c>
      <c r="C1024" s="3"/>
      <c r="D1024" s="3"/>
      <c r="E1024" s="3"/>
      <c r="F1024" s="3"/>
      <c r="G1024" s="3" t="s">
        <v>22</v>
      </c>
      <c r="H1024" s="3"/>
      <c r="I1024" s="3" t="s">
        <v>19</v>
      </c>
      <c r="J1024" s="3"/>
      <c r="K1024" s="4" t="n">
        <f aca="false">COUNTIF($B1024:$J1024, "NORMAL")</f>
        <v>0</v>
      </c>
      <c r="L1024" s="4" t="n">
        <f aca="false">COUNTIF($B1024:$J1024, "NON_SPECIFIC")</f>
        <v>2</v>
      </c>
      <c r="M1024" s="4" t="n">
        <f aca="false">COUNTIF($B1024:$J1024, "EARLY")</f>
        <v>1</v>
      </c>
      <c r="N1024" s="4" t="n">
        <f aca="false">COUNTIF($B1024:$J1024, "ACTIVE")</f>
        <v>0</v>
      </c>
      <c r="O1024" s="4" t="n">
        <f aca="false">COUNTIF($B1024:$J1024, "LATE")</f>
        <v>0</v>
      </c>
      <c r="P1024" s="4" t="n">
        <f aca="false">COUNTIF($B1024:$J1024, "UNGRADABLE_QUALITY")</f>
        <v>0</v>
      </c>
      <c r="Q1024" s="4" t="n">
        <f aca="false">COUNTIF($B1024:$J1024, "UNGRADABLE_CONDITION")</f>
        <v>0</v>
      </c>
      <c r="R1024" s="4" t="n">
        <f aca="false">SUM(K1024:Q1024)</f>
        <v>3</v>
      </c>
      <c r="S1024" s="5"/>
      <c r="T1024" s="3"/>
    </row>
    <row r="1025" customFormat="false" ht="13.8" hidden="false" customHeight="false" outlineLevel="0" collapsed="false">
      <c r="A1025" s="3" t="s">
        <v>1048</v>
      </c>
      <c r="B1025" s="3"/>
      <c r="C1025" s="3"/>
      <c r="D1025" s="3"/>
      <c r="E1025" s="3" t="s">
        <v>28</v>
      </c>
      <c r="F1025" s="3"/>
      <c r="G1025" s="3"/>
      <c r="H1025" s="3" t="s">
        <v>68</v>
      </c>
      <c r="I1025" s="3"/>
      <c r="J1025" s="3" t="s">
        <v>34</v>
      </c>
      <c r="K1025" s="4" t="n">
        <f aca="false">COUNTIF($B1025:$J1025, "NORMAL")</f>
        <v>0</v>
      </c>
      <c r="L1025" s="4" t="n">
        <f aca="false">COUNTIF($B1025:$J1025, "NON_SPECIFIC")</f>
        <v>0</v>
      </c>
      <c r="M1025" s="4" t="n">
        <f aca="false">COUNTIF($B1025:$J1025, "EARLY")</f>
        <v>0</v>
      </c>
      <c r="N1025" s="4" t="n">
        <f aca="false">COUNTIF($B1025:$J1025, "ACTIVE")</f>
        <v>1</v>
      </c>
      <c r="O1025" s="4" t="n">
        <f aca="false">COUNTIF($B1025:$J1025, "LATE")</f>
        <v>1</v>
      </c>
      <c r="P1025" s="4" t="n">
        <f aca="false">COUNTIF($B1025:$J1025, "UNGRADABLE_QUALITY")</f>
        <v>0</v>
      </c>
      <c r="Q1025" s="4" t="n">
        <f aca="false">COUNTIF($B1025:$J1025, "UNGRADABLE_CONDITION")</f>
        <v>1</v>
      </c>
      <c r="R1025" s="4" t="n">
        <f aca="false">SUM(K1025:Q1025)</f>
        <v>3</v>
      </c>
      <c r="S1025" s="3"/>
      <c r="T1025" s="5"/>
    </row>
    <row r="1026" customFormat="false" ht="13.8" hidden="false" customHeight="false" outlineLevel="0" collapsed="false">
      <c r="A1026" s="3" t="s">
        <v>1049</v>
      </c>
      <c r="B1026" s="3"/>
      <c r="C1026" s="3"/>
      <c r="D1026" s="3"/>
      <c r="E1026" s="3" t="s">
        <v>19</v>
      </c>
      <c r="F1026" s="3"/>
      <c r="G1026" s="3" t="s">
        <v>19</v>
      </c>
      <c r="H1026" s="3"/>
      <c r="I1026" s="3"/>
      <c r="J1026" s="3" t="s">
        <v>20</v>
      </c>
      <c r="K1026" s="4" t="n">
        <f aca="false">COUNTIF($B1026:$J1026, "NORMAL")</f>
        <v>1</v>
      </c>
      <c r="L1026" s="4" t="n">
        <f aca="false">COUNTIF($B1026:$J1026, "NON_SPECIFIC")</f>
        <v>2</v>
      </c>
      <c r="M1026" s="4" t="n">
        <f aca="false">COUNTIF($B1026:$J1026, "EARLY")</f>
        <v>0</v>
      </c>
      <c r="N1026" s="4" t="n">
        <f aca="false">COUNTIF($B1026:$J1026, "ACTIVE")</f>
        <v>0</v>
      </c>
      <c r="O1026" s="4" t="n">
        <f aca="false">COUNTIF($B1026:$J1026, "LATE")</f>
        <v>0</v>
      </c>
      <c r="P1026" s="4" t="n">
        <f aca="false">COUNTIF($B1026:$J1026, "UNGRADABLE_QUALITY")</f>
        <v>0</v>
      </c>
      <c r="Q1026" s="4" t="n">
        <f aca="false">COUNTIF($B1026:$J1026, "UNGRADABLE_CONDITION")</f>
        <v>0</v>
      </c>
      <c r="R1026" s="4" t="n">
        <f aca="false">SUM(K1026:Q1026)</f>
        <v>3</v>
      </c>
      <c r="S1026" s="3"/>
      <c r="T1026" s="5"/>
    </row>
    <row r="1027" customFormat="false" ht="13.8" hidden="false" customHeight="false" outlineLevel="0" collapsed="false">
      <c r="A1027" s="3" t="s">
        <v>1050</v>
      </c>
      <c r="B1027" s="3" t="s">
        <v>19</v>
      </c>
      <c r="C1027" s="3"/>
      <c r="D1027" s="3"/>
      <c r="E1027" s="3" t="s">
        <v>19</v>
      </c>
      <c r="F1027" s="3" t="s">
        <v>19</v>
      </c>
      <c r="G1027" s="3"/>
      <c r="H1027" s="3"/>
      <c r="I1027" s="3"/>
      <c r="J1027" s="3"/>
      <c r="K1027" s="4" t="n">
        <f aca="false">COUNTIF($B1027:$J1027, "NORMAL")</f>
        <v>0</v>
      </c>
      <c r="L1027" s="4" t="n">
        <f aca="false">COUNTIF($B1027:$J1027, "NON_SPECIFIC")</f>
        <v>3</v>
      </c>
      <c r="M1027" s="4" t="n">
        <f aca="false">COUNTIF($B1027:$J1027, "EARLY")</f>
        <v>0</v>
      </c>
      <c r="N1027" s="4" t="n">
        <f aca="false">COUNTIF($B1027:$J1027, "ACTIVE")</f>
        <v>0</v>
      </c>
      <c r="O1027" s="4" t="n">
        <f aca="false">COUNTIF($B1027:$J1027, "LATE")</f>
        <v>0</v>
      </c>
      <c r="P1027" s="4" t="n">
        <f aca="false">COUNTIF($B1027:$J1027, "UNGRADABLE_QUALITY")</f>
        <v>0</v>
      </c>
      <c r="Q1027" s="4" t="n">
        <f aca="false">COUNTIF($B1027:$J1027, "UNGRADABLE_CONDITION")</f>
        <v>0</v>
      </c>
      <c r="R1027" s="4" t="n">
        <f aca="false">SUM(K1027:Q1027)</f>
        <v>3</v>
      </c>
      <c r="S1027" s="3"/>
      <c r="T1027" s="3"/>
    </row>
    <row r="1028" customFormat="false" ht="13.8" hidden="false" customHeight="false" outlineLevel="0" collapsed="false">
      <c r="A1028" s="3" t="s">
        <v>1051</v>
      </c>
      <c r="B1028" s="3" t="s">
        <v>19</v>
      </c>
      <c r="C1028" s="3" t="s">
        <v>19</v>
      </c>
      <c r="D1028" s="3" t="s">
        <v>19</v>
      </c>
      <c r="E1028" s="3"/>
      <c r="F1028" s="3"/>
      <c r="G1028" s="3"/>
      <c r="H1028" s="3"/>
      <c r="I1028" s="3"/>
      <c r="J1028" s="3"/>
      <c r="K1028" s="4" t="n">
        <f aca="false">COUNTIF($B1028:$J1028, "NORMAL")</f>
        <v>0</v>
      </c>
      <c r="L1028" s="4" t="n">
        <f aca="false">COUNTIF($B1028:$J1028, "NON_SPECIFIC")</f>
        <v>3</v>
      </c>
      <c r="M1028" s="4" t="n">
        <f aca="false">COUNTIF($B1028:$J1028, "EARLY")</f>
        <v>0</v>
      </c>
      <c r="N1028" s="4" t="n">
        <f aca="false">COUNTIF($B1028:$J1028, "ACTIVE")</f>
        <v>0</v>
      </c>
      <c r="O1028" s="4" t="n">
        <f aca="false">COUNTIF($B1028:$J1028, "LATE")</f>
        <v>0</v>
      </c>
      <c r="P1028" s="4" t="n">
        <f aca="false">COUNTIF($B1028:$J1028, "UNGRADABLE_QUALITY")</f>
        <v>0</v>
      </c>
      <c r="Q1028" s="4" t="n">
        <f aca="false">COUNTIF($B1028:$J1028, "UNGRADABLE_CONDITION")</f>
        <v>0</v>
      </c>
      <c r="R1028" s="4" t="n">
        <f aca="false">SUM(K1028:Q1028)</f>
        <v>3</v>
      </c>
      <c r="S1028" s="3"/>
      <c r="T1028" s="3"/>
    </row>
    <row r="1029" customFormat="false" ht="13.8" hidden="false" customHeight="false" outlineLevel="0" collapsed="false">
      <c r="A1029" s="3" t="s">
        <v>1052</v>
      </c>
      <c r="B1029" s="3" t="s">
        <v>20</v>
      </c>
      <c r="C1029" s="3" t="s">
        <v>20</v>
      </c>
      <c r="D1029" s="3"/>
      <c r="E1029" s="3"/>
      <c r="F1029" s="3"/>
      <c r="G1029" s="3"/>
      <c r="H1029" s="3" t="s">
        <v>20</v>
      </c>
      <c r="I1029" s="3"/>
      <c r="J1029" s="3"/>
      <c r="K1029" s="4" t="n">
        <f aca="false">COUNTIF($B1029:$J1029, "NORMAL")</f>
        <v>3</v>
      </c>
      <c r="L1029" s="4" t="n">
        <f aca="false">COUNTIF($B1029:$J1029, "NON_SPECIFIC")</f>
        <v>0</v>
      </c>
      <c r="M1029" s="4" t="n">
        <f aca="false">COUNTIF($B1029:$J1029, "EARLY")</f>
        <v>0</v>
      </c>
      <c r="N1029" s="4" t="n">
        <f aca="false">COUNTIF($B1029:$J1029, "ACTIVE")</f>
        <v>0</v>
      </c>
      <c r="O1029" s="4" t="n">
        <f aca="false">COUNTIF($B1029:$J1029, "LATE")</f>
        <v>0</v>
      </c>
      <c r="P1029" s="4" t="n">
        <f aca="false">COUNTIF($B1029:$J1029, "UNGRADABLE_QUALITY")</f>
        <v>0</v>
      </c>
      <c r="Q1029" s="4" t="n">
        <f aca="false">COUNTIF($B1029:$J1029, "UNGRADABLE_CONDITION")</f>
        <v>0</v>
      </c>
      <c r="R1029" s="4" t="n">
        <f aca="false">SUM(K1029:Q1029)</f>
        <v>3</v>
      </c>
      <c r="S1029" s="3"/>
      <c r="T1029" s="3"/>
    </row>
    <row r="1030" customFormat="false" ht="13.8" hidden="false" customHeight="false" outlineLevel="0" collapsed="false">
      <c r="A1030" s="3" t="s">
        <v>1053</v>
      </c>
      <c r="B1030" s="3" t="s">
        <v>19</v>
      </c>
      <c r="C1030" s="3"/>
      <c r="D1030" s="3"/>
      <c r="E1030" s="3"/>
      <c r="F1030" s="3" t="s">
        <v>19</v>
      </c>
      <c r="G1030" s="3"/>
      <c r="H1030" s="3" t="s">
        <v>19</v>
      </c>
      <c r="I1030" s="3"/>
      <c r="J1030" s="3"/>
      <c r="K1030" s="4" t="n">
        <f aca="false">COUNTIF($B1030:$J1030, "NORMAL")</f>
        <v>0</v>
      </c>
      <c r="L1030" s="4" t="n">
        <f aca="false">COUNTIF($B1030:$J1030, "NON_SPECIFIC")</f>
        <v>3</v>
      </c>
      <c r="M1030" s="4" t="n">
        <f aca="false">COUNTIF($B1030:$J1030, "EARLY")</f>
        <v>0</v>
      </c>
      <c r="N1030" s="4" t="n">
        <f aca="false">COUNTIF($B1030:$J1030, "ACTIVE")</f>
        <v>0</v>
      </c>
      <c r="O1030" s="4" t="n">
        <f aca="false">COUNTIF($B1030:$J1030, "LATE")</f>
        <v>0</v>
      </c>
      <c r="P1030" s="4" t="n">
        <f aca="false">COUNTIF($B1030:$J1030, "UNGRADABLE_QUALITY")</f>
        <v>0</v>
      </c>
      <c r="Q1030" s="4" t="n">
        <f aca="false">COUNTIF($B1030:$J1030, "UNGRADABLE_CONDITION")</f>
        <v>0</v>
      </c>
      <c r="R1030" s="4" t="n">
        <f aca="false">SUM(K1030:Q1030)</f>
        <v>3</v>
      </c>
      <c r="S1030" s="3"/>
      <c r="T1030" s="3"/>
    </row>
    <row r="1031" customFormat="false" ht="13.8" hidden="false" customHeight="false" outlineLevel="0" collapsed="false">
      <c r="A1031" s="3" t="s">
        <v>1054</v>
      </c>
      <c r="B1031" s="3"/>
      <c r="C1031" s="3" t="s">
        <v>34</v>
      </c>
      <c r="D1031" s="3"/>
      <c r="E1031" s="3"/>
      <c r="F1031" s="3"/>
      <c r="G1031" s="3" t="s">
        <v>34</v>
      </c>
      <c r="H1031" s="3" t="s">
        <v>34</v>
      </c>
      <c r="I1031" s="3"/>
      <c r="J1031" s="3"/>
      <c r="K1031" s="4" t="n">
        <f aca="false">COUNTIF($B1031:$J1031, "NORMAL")</f>
        <v>0</v>
      </c>
      <c r="L1031" s="4" t="n">
        <f aca="false">COUNTIF($B1031:$J1031, "NON_SPECIFIC")</f>
        <v>0</v>
      </c>
      <c r="M1031" s="4" t="n">
        <f aca="false">COUNTIF($B1031:$J1031, "EARLY")</f>
        <v>0</v>
      </c>
      <c r="N1031" s="4" t="n">
        <f aca="false">COUNTIF($B1031:$J1031, "ACTIVE")</f>
        <v>3</v>
      </c>
      <c r="O1031" s="4" t="n">
        <f aca="false">COUNTIF($B1031:$J1031, "LATE")</f>
        <v>0</v>
      </c>
      <c r="P1031" s="4" t="n">
        <f aca="false">COUNTIF($B1031:$J1031, "UNGRADABLE_QUALITY")</f>
        <v>0</v>
      </c>
      <c r="Q1031" s="4" t="n">
        <f aca="false">COUNTIF($B1031:$J1031, "UNGRADABLE_CONDITION")</f>
        <v>0</v>
      </c>
      <c r="R1031" s="4" t="n">
        <f aca="false">SUM(K1031:Q1031)</f>
        <v>3</v>
      </c>
      <c r="S1031" s="3"/>
      <c r="T1031" s="3"/>
    </row>
    <row r="1032" customFormat="false" ht="13.8" hidden="false" customHeight="false" outlineLevel="0" collapsed="false">
      <c r="A1032" s="3" t="s">
        <v>1055</v>
      </c>
      <c r="B1032" s="3"/>
      <c r="C1032" s="3"/>
      <c r="D1032" s="3"/>
      <c r="E1032" s="3"/>
      <c r="F1032" s="3" t="s">
        <v>34</v>
      </c>
      <c r="G1032" s="3"/>
      <c r="H1032" s="3" t="s">
        <v>34</v>
      </c>
      <c r="I1032" s="3"/>
      <c r="J1032" s="3" t="s">
        <v>34</v>
      </c>
      <c r="K1032" s="4" t="n">
        <f aca="false">COUNTIF($B1032:$J1032, "NORMAL")</f>
        <v>0</v>
      </c>
      <c r="L1032" s="4" t="n">
        <f aca="false">COUNTIF($B1032:$J1032, "NON_SPECIFIC")</f>
        <v>0</v>
      </c>
      <c r="M1032" s="4" t="n">
        <f aca="false">COUNTIF($B1032:$J1032, "EARLY")</f>
        <v>0</v>
      </c>
      <c r="N1032" s="4" t="n">
        <f aca="false">COUNTIF($B1032:$J1032, "ACTIVE")</f>
        <v>3</v>
      </c>
      <c r="O1032" s="4" t="n">
        <f aca="false">COUNTIF($B1032:$J1032, "LATE")</f>
        <v>0</v>
      </c>
      <c r="P1032" s="4" t="n">
        <f aca="false">COUNTIF($B1032:$J1032, "UNGRADABLE_QUALITY")</f>
        <v>0</v>
      </c>
      <c r="Q1032" s="4" t="n">
        <f aca="false">COUNTIF($B1032:$J1032, "UNGRADABLE_CONDITION")</f>
        <v>0</v>
      </c>
      <c r="R1032" s="4" t="n">
        <f aca="false">SUM(K1032:Q1032)</f>
        <v>3</v>
      </c>
      <c r="S1032" s="3"/>
      <c r="T1032" s="5"/>
    </row>
    <row r="1033" customFormat="false" ht="13.8" hidden="false" customHeight="false" outlineLevel="0" collapsed="false">
      <c r="A1033" s="3" t="s">
        <v>1056</v>
      </c>
      <c r="B1033" s="3"/>
      <c r="C1033" s="3" t="s">
        <v>24</v>
      </c>
      <c r="D1033" s="3" t="s">
        <v>24</v>
      </c>
      <c r="E1033" s="3"/>
      <c r="F1033" s="3"/>
      <c r="G1033" s="3"/>
      <c r="H1033" s="3"/>
      <c r="I1033" s="3"/>
      <c r="J1033" s="3" t="s">
        <v>24</v>
      </c>
      <c r="K1033" s="4" t="n">
        <f aca="false">COUNTIF($B1033:$J1033, "NORMAL")</f>
        <v>0</v>
      </c>
      <c r="L1033" s="4" t="n">
        <f aca="false">COUNTIF($B1033:$J1033, "NON_SPECIFIC")</f>
        <v>0</v>
      </c>
      <c r="M1033" s="4" t="n">
        <f aca="false">COUNTIF($B1033:$J1033, "EARLY")</f>
        <v>0</v>
      </c>
      <c r="N1033" s="4" t="n">
        <f aca="false">COUNTIF($B1033:$J1033, "ACTIVE")</f>
        <v>0</v>
      </c>
      <c r="O1033" s="4" t="n">
        <f aca="false">COUNTIF($B1033:$J1033, "LATE")</f>
        <v>0</v>
      </c>
      <c r="P1033" s="4" t="n">
        <f aca="false">COUNTIF($B1033:$J1033, "UNGRADABLE_QUALITY")</f>
        <v>3</v>
      </c>
      <c r="Q1033" s="4" t="n">
        <f aca="false">COUNTIF($B1033:$J1033, "UNGRADABLE_CONDITION")</f>
        <v>0</v>
      </c>
      <c r="R1033" s="4" t="n">
        <f aca="false">SUM(K1033:Q1033)</f>
        <v>3</v>
      </c>
      <c r="S1033" s="3"/>
      <c r="T1033" s="5"/>
    </row>
    <row r="1034" customFormat="false" ht="13.8" hidden="false" customHeight="false" outlineLevel="0" collapsed="false">
      <c r="A1034" s="3" t="s">
        <v>1057</v>
      </c>
      <c r="B1034" s="3" t="s">
        <v>22</v>
      </c>
      <c r="C1034" s="3" t="s">
        <v>22</v>
      </c>
      <c r="D1034" s="3"/>
      <c r="E1034" s="3"/>
      <c r="F1034" s="3"/>
      <c r="G1034" s="3" t="s">
        <v>22</v>
      </c>
      <c r="H1034" s="3"/>
      <c r="I1034" s="3"/>
      <c r="J1034" s="3"/>
      <c r="K1034" s="4" t="n">
        <f aca="false">COUNTIF($B1034:$J1034, "NORMAL")</f>
        <v>0</v>
      </c>
      <c r="L1034" s="4" t="n">
        <f aca="false">COUNTIF($B1034:$J1034, "NON_SPECIFIC")</f>
        <v>0</v>
      </c>
      <c r="M1034" s="4" t="n">
        <f aca="false">COUNTIF($B1034:$J1034, "EARLY")</f>
        <v>3</v>
      </c>
      <c r="N1034" s="4" t="n">
        <f aca="false">COUNTIF($B1034:$J1034, "ACTIVE")</f>
        <v>0</v>
      </c>
      <c r="O1034" s="4" t="n">
        <f aca="false">COUNTIF($B1034:$J1034, "LATE")</f>
        <v>0</v>
      </c>
      <c r="P1034" s="4" t="n">
        <f aca="false">COUNTIF($B1034:$J1034, "UNGRADABLE_QUALITY")</f>
        <v>0</v>
      </c>
      <c r="Q1034" s="4" t="n">
        <f aca="false">COUNTIF($B1034:$J1034, "UNGRADABLE_CONDITION")</f>
        <v>0</v>
      </c>
      <c r="R1034" s="4" t="n">
        <f aca="false">SUM(K1034:Q1034)</f>
        <v>3</v>
      </c>
      <c r="S1034" s="3"/>
      <c r="T1034" s="3"/>
    </row>
    <row r="1035" customFormat="false" ht="13.8" hidden="false" customHeight="false" outlineLevel="0" collapsed="false">
      <c r="A1035" s="3" t="s">
        <v>1058</v>
      </c>
      <c r="B1035" s="3"/>
      <c r="C1035" s="3"/>
      <c r="D1035" s="3"/>
      <c r="E1035" s="3" t="s">
        <v>34</v>
      </c>
      <c r="F1035" s="3"/>
      <c r="G1035" s="3" t="s">
        <v>34</v>
      </c>
      <c r="H1035" s="3" t="s">
        <v>34</v>
      </c>
      <c r="I1035" s="3"/>
      <c r="J1035" s="3" t="s">
        <v>34</v>
      </c>
      <c r="K1035" s="4" t="n">
        <f aca="false">COUNTIF($B1035:$J1035, "NORMAL")</f>
        <v>0</v>
      </c>
      <c r="L1035" s="4" t="n">
        <f aca="false">COUNTIF($B1035:$J1035, "NON_SPECIFIC")</f>
        <v>0</v>
      </c>
      <c r="M1035" s="4" t="n">
        <f aca="false">COUNTIF($B1035:$J1035, "EARLY")</f>
        <v>0</v>
      </c>
      <c r="N1035" s="4" t="n">
        <f aca="false">COUNTIF($B1035:$J1035, "ACTIVE")</f>
        <v>4</v>
      </c>
      <c r="O1035" s="4" t="n">
        <f aca="false">COUNTIF($B1035:$J1035, "LATE")</f>
        <v>0</v>
      </c>
      <c r="P1035" s="4" t="n">
        <f aca="false">COUNTIF($B1035:$J1035, "UNGRADABLE_QUALITY")</f>
        <v>0</v>
      </c>
      <c r="Q1035" s="4" t="n">
        <f aca="false">COUNTIF($B1035:$J1035, "UNGRADABLE_CONDITION")</f>
        <v>0</v>
      </c>
      <c r="R1035" s="4" t="n">
        <f aca="false">SUM(K1035:Q1035)</f>
        <v>4</v>
      </c>
      <c r="S1035" s="3"/>
      <c r="T1035" s="5"/>
    </row>
    <row r="1036" customFormat="false" ht="13.8" hidden="false" customHeight="false" outlineLevel="0" collapsed="false">
      <c r="A1036" s="3" t="s">
        <v>1059</v>
      </c>
      <c r="B1036" s="3"/>
      <c r="C1036" s="3"/>
      <c r="D1036" s="3" t="s">
        <v>19</v>
      </c>
      <c r="E1036" s="3"/>
      <c r="F1036" s="3"/>
      <c r="G1036" s="3"/>
      <c r="H1036" s="3" t="s">
        <v>19</v>
      </c>
      <c r="I1036" s="3"/>
      <c r="J1036" s="3" t="s">
        <v>19</v>
      </c>
      <c r="K1036" s="4" t="n">
        <f aca="false">COUNTIF($B1036:$J1036, "NORMAL")</f>
        <v>0</v>
      </c>
      <c r="L1036" s="4" t="n">
        <f aca="false">COUNTIF($B1036:$J1036, "NON_SPECIFIC")</f>
        <v>3</v>
      </c>
      <c r="M1036" s="4" t="n">
        <f aca="false">COUNTIF($B1036:$J1036, "EARLY")</f>
        <v>0</v>
      </c>
      <c r="N1036" s="4" t="n">
        <f aca="false">COUNTIF($B1036:$J1036, "ACTIVE")</f>
        <v>0</v>
      </c>
      <c r="O1036" s="4" t="n">
        <f aca="false">COUNTIF($B1036:$J1036, "LATE")</f>
        <v>0</v>
      </c>
      <c r="P1036" s="4" t="n">
        <f aca="false">COUNTIF($B1036:$J1036, "UNGRADABLE_QUALITY")</f>
        <v>0</v>
      </c>
      <c r="Q1036" s="4" t="n">
        <f aca="false">COUNTIF($B1036:$J1036, "UNGRADABLE_CONDITION")</f>
        <v>0</v>
      </c>
      <c r="R1036" s="4" t="n">
        <f aca="false">SUM(K1036:Q1036)</f>
        <v>3</v>
      </c>
      <c r="S1036" s="3"/>
      <c r="T1036" s="5"/>
    </row>
    <row r="1037" customFormat="false" ht="13.8" hidden="false" customHeight="false" outlineLevel="0" collapsed="false">
      <c r="A1037" s="3" t="s">
        <v>1060</v>
      </c>
      <c r="B1037" s="3" t="s">
        <v>19</v>
      </c>
      <c r="C1037" s="3"/>
      <c r="D1037" s="3"/>
      <c r="E1037" s="3"/>
      <c r="F1037" s="3"/>
      <c r="G1037" s="3" t="s">
        <v>19</v>
      </c>
      <c r="H1037" s="3" t="s">
        <v>19</v>
      </c>
      <c r="I1037" s="3"/>
      <c r="J1037" s="3"/>
      <c r="K1037" s="4" t="n">
        <f aca="false">COUNTIF($B1037:$J1037, "NORMAL")</f>
        <v>0</v>
      </c>
      <c r="L1037" s="4" t="n">
        <f aca="false">COUNTIF($B1037:$J1037, "NON_SPECIFIC")</f>
        <v>3</v>
      </c>
      <c r="M1037" s="4" t="n">
        <f aca="false">COUNTIF($B1037:$J1037, "EARLY")</f>
        <v>0</v>
      </c>
      <c r="N1037" s="4" t="n">
        <f aca="false">COUNTIF($B1037:$J1037, "ACTIVE")</f>
        <v>0</v>
      </c>
      <c r="O1037" s="4" t="n">
        <f aca="false">COUNTIF($B1037:$J1037, "LATE")</f>
        <v>0</v>
      </c>
      <c r="P1037" s="4" t="n">
        <f aca="false">COUNTIF($B1037:$J1037, "UNGRADABLE_QUALITY")</f>
        <v>0</v>
      </c>
      <c r="Q1037" s="4" t="n">
        <f aca="false">COUNTIF($B1037:$J1037, "UNGRADABLE_CONDITION")</f>
        <v>0</v>
      </c>
      <c r="R1037" s="4" t="n">
        <f aca="false">SUM(K1037:Q1037)</f>
        <v>3</v>
      </c>
      <c r="S1037" s="3"/>
      <c r="T1037" s="3"/>
    </row>
    <row r="1038" customFormat="false" ht="13.8" hidden="false" customHeight="false" outlineLevel="0" collapsed="false">
      <c r="A1038" s="3" t="s">
        <v>1061</v>
      </c>
      <c r="B1038" s="3"/>
      <c r="C1038" s="3"/>
      <c r="D1038" s="3" t="s">
        <v>24</v>
      </c>
      <c r="E1038" s="3"/>
      <c r="F1038" s="3"/>
      <c r="G1038" s="3" t="s">
        <v>24</v>
      </c>
      <c r="H1038" s="3" t="s">
        <v>24</v>
      </c>
      <c r="I1038" s="3"/>
      <c r="J1038" s="3"/>
      <c r="K1038" s="4" t="n">
        <f aca="false">COUNTIF($B1038:$J1038, "NORMAL")</f>
        <v>0</v>
      </c>
      <c r="L1038" s="4" t="n">
        <f aca="false">COUNTIF($B1038:$J1038, "NON_SPECIFIC")</f>
        <v>0</v>
      </c>
      <c r="M1038" s="4" t="n">
        <f aca="false">COUNTIF($B1038:$J1038, "EARLY")</f>
        <v>0</v>
      </c>
      <c r="N1038" s="4" t="n">
        <f aca="false">COUNTIF($B1038:$J1038, "ACTIVE")</f>
        <v>0</v>
      </c>
      <c r="O1038" s="4" t="n">
        <f aca="false">COUNTIF($B1038:$J1038, "LATE")</f>
        <v>0</v>
      </c>
      <c r="P1038" s="4" t="n">
        <f aca="false">COUNTIF($B1038:$J1038, "UNGRADABLE_QUALITY")</f>
        <v>3</v>
      </c>
      <c r="Q1038" s="4" t="n">
        <f aca="false">COUNTIF($B1038:$J1038, "UNGRADABLE_CONDITION")</f>
        <v>0</v>
      </c>
      <c r="R1038" s="4" t="n">
        <f aca="false">SUM(K1038:Q1038)</f>
        <v>3</v>
      </c>
      <c r="S1038" s="3"/>
      <c r="T1038" s="3"/>
    </row>
    <row r="1039" customFormat="false" ht="13.8" hidden="false" customHeight="false" outlineLevel="0" collapsed="false">
      <c r="A1039" s="3" t="s">
        <v>1062</v>
      </c>
      <c r="B1039" s="3" t="s">
        <v>19</v>
      </c>
      <c r="C1039" s="3"/>
      <c r="D1039" s="3" t="s">
        <v>19</v>
      </c>
      <c r="E1039" s="3"/>
      <c r="F1039" s="3"/>
      <c r="G1039" s="3"/>
      <c r="H1039" s="3"/>
      <c r="I1039" s="3" t="s">
        <v>19</v>
      </c>
      <c r="J1039" s="3"/>
      <c r="K1039" s="4" t="n">
        <f aca="false">COUNTIF($B1039:$J1039, "NORMAL")</f>
        <v>0</v>
      </c>
      <c r="L1039" s="4" t="n">
        <f aca="false">COUNTIF($B1039:$J1039, "NON_SPECIFIC")</f>
        <v>3</v>
      </c>
      <c r="M1039" s="4" t="n">
        <f aca="false">COUNTIF($B1039:$J1039, "EARLY")</f>
        <v>0</v>
      </c>
      <c r="N1039" s="4" t="n">
        <f aca="false">COUNTIF($B1039:$J1039, "ACTIVE")</f>
        <v>0</v>
      </c>
      <c r="O1039" s="4" t="n">
        <f aca="false">COUNTIF($B1039:$J1039, "LATE")</f>
        <v>0</v>
      </c>
      <c r="P1039" s="4" t="n">
        <f aca="false">COUNTIF($B1039:$J1039, "UNGRADABLE_QUALITY")</f>
        <v>0</v>
      </c>
      <c r="Q1039" s="4" t="n">
        <f aca="false">COUNTIF($B1039:$J1039, "UNGRADABLE_CONDITION")</f>
        <v>0</v>
      </c>
      <c r="R1039" s="4" t="n">
        <f aca="false">SUM(K1039:Q1039)</f>
        <v>3</v>
      </c>
      <c r="S1039" s="5"/>
      <c r="T1039" s="3"/>
    </row>
    <row r="1040" customFormat="false" ht="13.8" hidden="false" customHeight="false" outlineLevel="0" collapsed="false">
      <c r="A1040" s="3" t="s">
        <v>1063</v>
      </c>
      <c r="B1040" s="3"/>
      <c r="C1040" s="3"/>
      <c r="D1040" s="3"/>
      <c r="E1040" s="3" t="s">
        <v>20</v>
      </c>
      <c r="F1040" s="3"/>
      <c r="G1040" s="3"/>
      <c r="H1040" s="3"/>
      <c r="I1040" s="3" t="s">
        <v>19</v>
      </c>
      <c r="J1040" s="3" t="s">
        <v>20</v>
      </c>
      <c r="K1040" s="4" t="n">
        <f aca="false">COUNTIF($B1040:$J1040, "NORMAL")</f>
        <v>2</v>
      </c>
      <c r="L1040" s="4" t="n">
        <f aca="false">COUNTIF($B1040:$J1040, "NON_SPECIFIC")</f>
        <v>1</v>
      </c>
      <c r="M1040" s="4" t="n">
        <f aca="false">COUNTIF($B1040:$J1040, "EARLY")</f>
        <v>0</v>
      </c>
      <c r="N1040" s="4" t="n">
        <f aca="false">COUNTIF($B1040:$J1040, "ACTIVE")</f>
        <v>0</v>
      </c>
      <c r="O1040" s="4" t="n">
        <f aca="false">COUNTIF($B1040:$J1040, "LATE")</f>
        <v>0</v>
      </c>
      <c r="P1040" s="4" t="n">
        <f aca="false">COUNTIF($B1040:$J1040, "UNGRADABLE_QUALITY")</f>
        <v>0</v>
      </c>
      <c r="Q1040" s="4" t="n">
        <f aca="false">COUNTIF($B1040:$J1040, "UNGRADABLE_CONDITION")</f>
        <v>0</v>
      </c>
      <c r="R1040" s="4" t="n">
        <f aca="false">SUM(K1040:Q1040)</f>
        <v>3</v>
      </c>
      <c r="S1040" s="5"/>
      <c r="T1040" s="5"/>
    </row>
    <row r="1041" customFormat="false" ht="13.8" hidden="false" customHeight="false" outlineLevel="0" collapsed="false">
      <c r="A1041" s="3" t="s">
        <v>1064</v>
      </c>
      <c r="B1041" s="3" t="s">
        <v>22</v>
      </c>
      <c r="C1041" s="3"/>
      <c r="D1041" s="3"/>
      <c r="E1041" s="3"/>
      <c r="F1041" s="3"/>
      <c r="G1041" s="3" t="s">
        <v>19</v>
      </c>
      <c r="H1041" s="3"/>
      <c r="I1041" s="3" t="s">
        <v>19</v>
      </c>
      <c r="J1041" s="3"/>
      <c r="K1041" s="4" t="n">
        <f aca="false">COUNTIF($B1041:$J1041, "NORMAL")</f>
        <v>0</v>
      </c>
      <c r="L1041" s="4" t="n">
        <f aca="false">COUNTIF($B1041:$J1041, "NON_SPECIFIC")</f>
        <v>2</v>
      </c>
      <c r="M1041" s="4" t="n">
        <f aca="false">COUNTIF($B1041:$J1041, "EARLY")</f>
        <v>1</v>
      </c>
      <c r="N1041" s="4" t="n">
        <f aca="false">COUNTIF($B1041:$J1041, "ACTIVE")</f>
        <v>0</v>
      </c>
      <c r="O1041" s="4" t="n">
        <f aca="false">COUNTIF($B1041:$J1041, "LATE")</f>
        <v>0</v>
      </c>
      <c r="P1041" s="4" t="n">
        <f aca="false">COUNTIF($B1041:$J1041, "UNGRADABLE_QUALITY")</f>
        <v>0</v>
      </c>
      <c r="Q1041" s="4" t="n">
        <f aca="false">COUNTIF($B1041:$J1041, "UNGRADABLE_CONDITION")</f>
        <v>0</v>
      </c>
      <c r="R1041" s="4" t="n">
        <f aca="false">SUM(K1041:Q1041)</f>
        <v>3</v>
      </c>
      <c r="S1041" s="5"/>
      <c r="T1041" s="3"/>
    </row>
    <row r="1042" customFormat="false" ht="13.8" hidden="false" customHeight="false" outlineLevel="0" collapsed="false">
      <c r="A1042" s="3" t="s">
        <v>1065</v>
      </c>
      <c r="B1042" s="3" t="s">
        <v>20</v>
      </c>
      <c r="C1042" s="3"/>
      <c r="D1042" s="3" t="s">
        <v>19</v>
      </c>
      <c r="E1042" s="3"/>
      <c r="F1042" s="3"/>
      <c r="G1042" s="3"/>
      <c r="H1042" s="3"/>
      <c r="I1042" s="3" t="s">
        <v>19</v>
      </c>
      <c r="J1042" s="3"/>
      <c r="K1042" s="4" t="n">
        <f aca="false">COUNTIF($B1042:$J1042, "NORMAL")</f>
        <v>1</v>
      </c>
      <c r="L1042" s="4" t="n">
        <f aca="false">COUNTIF($B1042:$J1042, "NON_SPECIFIC")</f>
        <v>2</v>
      </c>
      <c r="M1042" s="4" t="n">
        <f aca="false">COUNTIF($B1042:$J1042, "EARLY")</f>
        <v>0</v>
      </c>
      <c r="N1042" s="4" t="n">
        <f aca="false">COUNTIF($B1042:$J1042, "ACTIVE")</f>
        <v>0</v>
      </c>
      <c r="O1042" s="4" t="n">
        <f aca="false">COUNTIF($B1042:$J1042, "LATE")</f>
        <v>0</v>
      </c>
      <c r="P1042" s="4" t="n">
        <f aca="false">COUNTIF($B1042:$J1042, "UNGRADABLE_QUALITY")</f>
        <v>0</v>
      </c>
      <c r="Q1042" s="4" t="n">
        <f aca="false">COUNTIF($B1042:$J1042, "UNGRADABLE_CONDITION")</f>
        <v>0</v>
      </c>
      <c r="R1042" s="4" t="n">
        <f aca="false">SUM(K1042:Q1042)</f>
        <v>3</v>
      </c>
      <c r="S1042" s="5"/>
      <c r="T1042" s="3"/>
    </row>
    <row r="1043" customFormat="false" ht="13.8" hidden="false" customHeight="false" outlineLevel="0" collapsed="false">
      <c r="A1043" s="3" t="s">
        <v>1066</v>
      </c>
      <c r="B1043" s="3" t="s">
        <v>34</v>
      </c>
      <c r="C1043" s="3" t="s">
        <v>28</v>
      </c>
      <c r="D1043" s="3"/>
      <c r="E1043" s="3"/>
      <c r="F1043" s="3"/>
      <c r="G1043" s="3" t="s">
        <v>34</v>
      </c>
      <c r="H1043" s="3"/>
      <c r="I1043" s="3"/>
      <c r="J1043" s="3"/>
      <c r="K1043" s="4" t="n">
        <f aca="false">COUNTIF($B1043:$J1043, "NORMAL")</f>
        <v>0</v>
      </c>
      <c r="L1043" s="4" t="n">
        <f aca="false">COUNTIF($B1043:$J1043, "NON_SPECIFIC")</f>
        <v>0</v>
      </c>
      <c r="M1043" s="4" t="n">
        <f aca="false">COUNTIF($B1043:$J1043, "EARLY")</f>
        <v>0</v>
      </c>
      <c r="N1043" s="4" t="n">
        <f aca="false">COUNTIF($B1043:$J1043, "ACTIVE")</f>
        <v>2</v>
      </c>
      <c r="O1043" s="4" t="n">
        <f aca="false">COUNTIF($B1043:$J1043, "LATE")</f>
        <v>1</v>
      </c>
      <c r="P1043" s="4" t="n">
        <f aca="false">COUNTIF($B1043:$J1043, "UNGRADABLE_QUALITY")</f>
        <v>0</v>
      </c>
      <c r="Q1043" s="4" t="n">
        <f aca="false">COUNTIF($B1043:$J1043, "UNGRADABLE_CONDITION")</f>
        <v>0</v>
      </c>
      <c r="R1043" s="4" t="n">
        <f aca="false">SUM(K1043:Q1043)</f>
        <v>3</v>
      </c>
      <c r="S1043" s="3"/>
      <c r="T1043" s="3"/>
    </row>
    <row r="1044" customFormat="false" ht="13.8" hidden="false" customHeight="false" outlineLevel="0" collapsed="false">
      <c r="A1044" s="3" t="s">
        <v>1067</v>
      </c>
      <c r="B1044" s="3" t="s">
        <v>28</v>
      </c>
      <c r="C1044" s="3" t="s">
        <v>19</v>
      </c>
      <c r="D1044" s="3"/>
      <c r="E1044" s="3"/>
      <c r="F1044" s="3"/>
      <c r="G1044" s="3" t="s">
        <v>28</v>
      </c>
      <c r="H1044" s="3"/>
      <c r="I1044" s="3"/>
      <c r="J1044" s="3"/>
      <c r="K1044" s="4" t="n">
        <f aca="false">COUNTIF($B1044:$J1044, "NORMAL")</f>
        <v>0</v>
      </c>
      <c r="L1044" s="4" t="n">
        <f aca="false">COUNTIF($B1044:$J1044, "NON_SPECIFIC")</f>
        <v>1</v>
      </c>
      <c r="M1044" s="4" t="n">
        <f aca="false">COUNTIF($B1044:$J1044, "EARLY")</f>
        <v>0</v>
      </c>
      <c r="N1044" s="4" t="n">
        <f aca="false">COUNTIF($B1044:$J1044, "ACTIVE")</f>
        <v>0</v>
      </c>
      <c r="O1044" s="4" t="n">
        <f aca="false">COUNTIF($B1044:$J1044, "LATE")</f>
        <v>2</v>
      </c>
      <c r="P1044" s="4" t="n">
        <f aca="false">COUNTIF($B1044:$J1044, "UNGRADABLE_QUALITY")</f>
        <v>0</v>
      </c>
      <c r="Q1044" s="4" t="n">
        <f aca="false">COUNTIF($B1044:$J1044, "UNGRADABLE_CONDITION")</f>
        <v>0</v>
      </c>
      <c r="R1044" s="4" t="n">
        <f aca="false">SUM(K1044:Q1044)</f>
        <v>3</v>
      </c>
      <c r="S1044" s="3"/>
      <c r="T1044" s="3"/>
    </row>
    <row r="1045" customFormat="false" ht="13.8" hidden="false" customHeight="false" outlineLevel="0" collapsed="false">
      <c r="A1045" s="3" t="s">
        <v>1068</v>
      </c>
      <c r="B1045" s="3" t="s">
        <v>19</v>
      </c>
      <c r="C1045" s="3" t="s">
        <v>19</v>
      </c>
      <c r="D1045" s="3"/>
      <c r="E1045" s="3"/>
      <c r="F1045" s="3"/>
      <c r="G1045" s="3" t="s">
        <v>20</v>
      </c>
      <c r="H1045" s="3"/>
      <c r="I1045" s="3"/>
      <c r="J1045" s="3"/>
      <c r="K1045" s="4" t="n">
        <f aca="false">COUNTIF($B1045:$J1045, "NORMAL")</f>
        <v>1</v>
      </c>
      <c r="L1045" s="4" t="n">
        <f aca="false">COUNTIF($B1045:$J1045, "NON_SPECIFIC")</f>
        <v>2</v>
      </c>
      <c r="M1045" s="4" t="n">
        <f aca="false">COUNTIF($B1045:$J1045, "EARLY")</f>
        <v>0</v>
      </c>
      <c r="N1045" s="4" t="n">
        <f aca="false">COUNTIF($B1045:$J1045, "ACTIVE")</f>
        <v>0</v>
      </c>
      <c r="O1045" s="4" t="n">
        <f aca="false">COUNTIF($B1045:$J1045, "LATE")</f>
        <v>0</v>
      </c>
      <c r="P1045" s="4" t="n">
        <f aca="false">COUNTIF($B1045:$J1045, "UNGRADABLE_QUALITY")</f>
        <v>0</v>
      </c>
      <c r="Q1045" s="4" t="n">
        <f aca="false">COUNTIF($B1045:$J1045, "UNGRADABLE_CONDITION")</f>
        <v>0</v>
      </c>
      <c r="R1045" s="4" t="n">
        <f aca="false">SUM(K1045:Q1045)</f>
        <v>3</v>
      </c>
      <c r="S1045" s="3"/>
      <c r="T1045" s="3"/>
    </row>
    <row r="1046" customFormat="false" ht="13.8" hidden="false" customHeight="false" outlineLevel="0" collapsed="false">
      <c r="A1046" s="3" t="s">
        <v>1069</v>
      </c>
      <c r="B1046" s="3" t="s">
        <v>22</v>
      </c>
      <c r="C1046" s="3" t="s">
        <v>19</v>
      </c>
      <c r="D1046" s="3"/>
      <c r="E1046" s="3"/>
      <c r="F1046" s="3"/>
      <c r="G1046" s="3" t="s">
        <v>20</v>
      </c>
      <c r="H1046" s="3"/>
      <c r="I1046" s="3"/>
      <c r="J1046" s="3"/>
      <c r="K1046" s="4" t="n">
        <f aca="false">COUNTIF($B1046:$J1046, "NORMAL")</f>
        <v>1</v>
      </c>
      <c r="L1046" s="4" t="n">
        <f aca="false">COUNTIF($B1046:$J1046, "NON_SPECIFIC")</f>
        <v>1</v>
      </c>
      <c r="M1046" s="4" t="n">
        <f aca="false">COUNTIF($B1046:$J1046, "EARLY")</f>
        <v>1</v>
      </c>
      <c r="N1046" s="4" t="n">
        <f aca="false">COUNTIF($B1046:$J1046, "ACTIVE")</f>
        <v>0</v>
      </c>
      <c r="O1046" s="4" t="n">
        <f aca="false">COUNTIF($B1046:$J1046, "LATE")</f>
        <v>0</v>
      </c>
      <c r="P1046" s="4" t="n">
        <f aca="false">COUNTIF($B1046:$J1046, "UNGRADABLE_QUALITY")</f>
        <v>0</v>
      </c>
      <c r="Q1046" s="4" t="n">
        <f aca="false">COUNTIF($B1046:$J1046, "UNGRADABLE_CONDITION")</f>
        <v>0</v>
      </c>
      <c r="R1046" s="4" t="n">
        <f aca="false">SUM(K1046:Q1046)</f>
        <v>3</v>
      </c>
      <c r="S1046" s="3"/>
      <c r="T1046" s="3"/>
    </row>
    <row r="1047" customFormat="false" ht="13.8" hidden="false" customHeight="false" outlineLevel="0" collapsed="false">
      <c r="A1047" s="3" t="s">
        <v>1070</v>
      </c>
      <c r="B1047" s="3" t="s">
        <v>28</v>
      </c>
      <c r="C1047" s="3"/>
      <c r="D1047" s="3" t="s">
        <v>28</v>
      </c>
      <c r="E1047" s="3"/>
      <c r="F1047" s="3"/>
      <c r="G1047" s="3"/>
      <c r="H1047" s="3"/>
      <c r="I1047" s="3" t="s">
        <v>28</v>
      </c>
      <c r="J1047" s="3"/>
      <c r="K1047" s="4" t="n">
        <f aca="false">COUNTIF($B1047:$J1047, "NORMAL")</f>
        <v>0</v>
      </c>
      <c r="L1047" s="4" t="n">
        <f aca="false">COUNTIF($B1047:$J1047, "NON_SPECIFIC")</f>
        <v>0</v>
      </c>
      <c r="M1047" s="4" t="n">
        <f aca="false">COUNTIF($B1047:$J1047, "EARLY")</f>
        <v>0</v>
      </c>
      <c r="N1047" s="4" t="n">
        <f aca="false">COUNTIF($B1047:$J1047, "ACTIVE")</f>
        <v>0</v>
      </c>
      <c r="O1047" s="4" t="n">
        <f aca="false">COUNTIF($B1047:$J1047, "LATE")</f>
        <v>3</v>
      </c>
      <c r="P1047" s="4" t="n">
        <f aca="false">COUNTIF($B1047:$J1047, "UNGRADABLE_QUALITY")</f>
        <v>0</v>
      </c>
      <c r="Q1047" s="4" t="n">
        <f aca="false">COUNTIF($B1047:$J1047, "UNGRADABLE_CONDITION")</f>
        <v>0</v>
      </c>
      <c r="R1047" s="4" t="n">
        <f aca="false">SUM(K1047:Q1047)</f>
        <v>3</v>
      </c>
      <c r="S1047" s="5"/>
      <c r="T1047" s="3"/>
    </row>
    <row r="1048" customFormat="false" ht="13.8" hidden="false" customHeight="false" outlineLevel="0" collapsed="false">
      <c r="A1048" s="3" t="s">
        <v>1071</v>
      </c>
      <c r="B1048" s="3" t="s">
        <v>19</v>
      </c>
      <c r="C1048" s="3" t="s">
        <v>19</v>
      </c>
      <c r="D1048" s="3"/>
      <c r="E1048" s="3"/>
      <c r="F1048" s="3"/>
      <c r="G1048" s="3" t="s">
        <v>19</v>
      </c>
      <c r="H1048" s="3"/>
      <c r="I1048" s="3"/>
      <c r="J1048" s="3"/>
      <c r="K1048" s="4" t="n">
        <f aca="false">COUNTIF($B1048:$J1048, "NORMAL")</f>
        <v>0</v>
      </c>
      <c r="L1048" s="4" t="n">
        <f aca="false">COUNTIF($B1048:$J1048, "NON_SPECIFIC")</f>
        <v>3</v>
      </c>
      <c r="M1048" s="4" t="n">
        <f aca="false">COUNTIF($B1048:$J1048, "EARLY")</f>
        <v>0</v>
      </c>
      <c r="N1048" s="4" t="n">
        <f aca="false">COUNTIF($B1048:$J1048, "ACTIVE")</f>
        <v>0</v>
      </c>
      <c r="O1048" s="4" t="n">
        <f aca="false">COUNTIF($B1048:$J1048, "LATE")</f>
        <v>0</v>
      </c>
      <c r="P1048" s="4" t="n">
        <f aca="false">COUNTIF($B1048:$J1048, "UNGRADABLE_QUALITY")</f>
        <v>0</v>
      </c>
      <c r="Q1048" s="4" t="n">
        <f aca="false">COUNTIF($B1048:$J1048, "UNGRADABLE_CONDITION")</f>
        <v>0</v>
      </c>
      <c r="R1048" s="4" t="n">
        <f aca="false">SUM(K1048:Q1048)</f>
        <v>3</v>
      </c>
      <c r="S1048" s="3"/>
      <c r="T1048" s="3"/>
    </row>
    <row r="1049" customFormat="false" ht="13.8" hidden="false" customHeight="false" outlineLevel="0" collapsed="false">
      <c r="A1049" s="3" t="s">
        <v>1072</v>
      </c>
      <c r="B1049" s="3" t="s">
        <v>19</v>
      </c>
      <c r="C1049" s="3" t="s">
        <v>20</v>
      </c>
      <c r="D1049" s="3"/>
      <c r="E1049" s="3"/>
      <c r="F1049" s="3"/>
      <c r="G1049" s="3" t="s">
        <v>20</v>
      </c>
      <c r="H1049" s="3"/>
      <c r="I1049" s="3"/>
      <c r="J1049" s="3"/>
      <c r="K1049" s="4" t="n">
        <f aca="false">COUNTIF($B1049:$J1049, "NORMAL")</f>
        <v>2</v>
      </c>
      <c r="L1049" s="4" t="n">
        <f aca="false">COUNTIF($B1049:$J1049, "NON_SPECIFIC")</f>
        <v>1</v>
      </c>
      <c r="M1049" s="4" t="n">
        <f aca="false">COUNTIF($B1049:$J1049, "EARLY")</f>
        <v>0</v>
      </c>
      <c r="N1049" s="4" t="n">
        <f aca="false">COUNTIF($B1049:$J1049, "ACTIVE")</f>
        <v>0</v>
      </c>
      <c r="O1049" s="4" t="n">
        <f aca="false">COUNTIF($B1049:$J1049, "LATE")</f>
        <v>0</v>
      </c>
      <c r="P1049" s="4" t="n">
        <f aca="false">COUNTIF($B1049:$J1049, "UNGRADABLE_QUALITY")</f>
        <v>0</v>
      </c>
      <c r="Q1049" s="4" t="n">
        <f aca="false">COUNTIF($B1049:$J1049, "UNGRADABLE_CONDITION")</f>
        <v>0</v>
      </c>
      <c r="R1049" s="4" t="n">
        <f aca="false">SUM(K1049:Q1049)</f>
        <v>3</v>
      </c>
      <c r="S1049" s="3"/>
      <c r="T1049" s="3"/>
    </row>
    <row r="1050" customFormat="false" ht="13.8" hidden="false" customHeight="false" outlineLevel="0" collapsed="false">
      <c r="A1050" s="3" t="s">
        <v>1073</v>
      </c>
      <c r="B1050" s="3" t="s">
        <v>22</v>
      </c>
      <c r="C1050" s="3" t="s">
        <v>34</v>
      </c>
      <c r="D1050" s="3"/>
      <c r="E1050" s="3"/>
      <c r="F1050" s="3"/>
      <c r="G1050" s="3" t="s">
        <v>22</v>
      </c>
      <c r="H1050" s="3"/>
      <c r="I1050" s="3"/>
      <c r="J1050" s="3"/>
      <c r="K1050" s="4" t="n">
        <f aca="false">COUNTIF($B1050:$J1050, "NORMAL")</f>
        <v>0</v>
      </c>
      <c r="L1050" s="4" t="n">
        <f aca="false">COUNTIF($B1050:$J1050, "NON_SPECIFIC")</f>
        <v>0</v>
      </c>
      <c r="M1050" s="4" t="n">
        <f aca="false">COUNTIF($B1050:$J1050, "EARLY")</f>
        <v>2</v>
      </c>
      <c r="N1050" s="4" t="n">
        <f aca="false">COUNTIF($B1050:$J1050, "ACTIVE")</f>
        <v>1</v>
      </c>
      <c r="O1050" s="4" t="n">
        <f aca="false">COUNTIF($B1050:$J1050, "LATE")</f>
        <v>0</v>
      </c>
      <c r="P1050" s="4" t="n">
        <f aca="false">COUNTIF($B1050:$J1050, "UNGRADABLE_QUALITY")</f>
        <v>0</v>
      </c>
      <c r="Q1050" s="4" t="n">
        <f aca="false">COUNTIF($B1050:$J1050, "UNGRADABLE_CONDITION")</f>
        <v>0</v>
      </c>
      <c r="R1050" s="4" t="n">
        <f aca="false">SUM(K1050:Q1050)</f>
        <v>3</v>
      </c>
      <c r="S1050" s="3"/>
      <c r="T1050" s="3"/>
    </row>
    <row r="1051" customFormat="false" ht="13.8" hidden="false" customHeight="false" outlineLevel="0" collapsed="false">
      <c r="A1051" s="3" t="s">
        <v>1074</v>
      </c>
      <c r="B1051" s="3" t="s">
        <v>19</v>
      </c>
      <c r="C1051" s="3" t="s">
        <v>22</v>
      </c>
      <c r="D1051" s="3"/>
      <c r="E1051" s="3"/>
      <c r="F1051" s="3"/>
      <c r="G1051" s="3" t="s">
        <v>22</v>
      </c>
      <c r="H1051" s="3"/>
      <c r="I1051" s="3"/>
      <c r="J1051" s="3"/>
      <c r="K1051" s="4" t="n">
        <f aca="false">COUNTIF($B1051:$J1051, "NORMAL")</f>
        <v>0</v>
      </c>
      <c r="L1051" s="4" t="n">
        <f aca="false">COUNTIF($B1051:$J1051, "NON_SPECIFIC")</f>
        <v>1</v>
      </c>
      <c r="M1051" s="4" t="n">
        <f aca="false">COUNTIF($B1051:$J1051, "EARLY")</f>
        <v>2</v>
      </c>
      <c r="N1051" s="4" t="n">
        <f aca="false">COUNTIF($B1051:$J1051, "ACTIVE")</f>
        <v>0</v>
      </c>
      <c r="O1051" s="4" t="n">
        <f aca="false">COUNTIF($B1051:$J1051, "LATE")</f>
        <v>0</v>
      </c>
      <c r="P1051" s="4" t="n">
        <f aca="false">COUNTIF($B1051:$J1051, "UNGRADABLE_QUALITY")</f>
        <v>0</v>
      </c>
      <c r="Q1051" s="4" t="n">
        <f aca="false">COUNTIF($B1051:$J1051, "UNGRADABLE_CONDITION")</f>
        <v>0</v>
      </c>
      <c r="R1051" s="4" t="n">
        <f aca="false">SUM(K1051:Q1051)</f>
        <v>3</v>
      </c>
      <c r="S1051" s="3"/>
      <c r="T1051" s="3"/>
    </row>
    <row r="1052" customFormat="false" ht="13.8" hidden="false" customHeight="false" outlineLevel="0" collapsed="false">
      <c r="A1052" s="3" t="s">
        <v>1075</v>
      </c>
      <c r="B1052" s="3" t="s">
        <v>28</v>
      </c>
      <c r="C1052" s="3"/>
      <c r="D1052" s="3" t="s">
        <v>28</v>
      </c>
      <c r="E1052" s="3"/>
      <c r="F1052" s="3"/>
      <c r="G1052" s="3"/>
      <c r="H1052" s="3"/>
      <c r="I1052" s="3" t="s">
        <v>28</v>
      </c>
      <c r="J1052" s="3"/>
      <c r="K1052" s="4" t="n">
        <f aca="false">COUNTIF($B1052:$J1052, "NORMAL")</f>
        <v>0</v>
      </c>
      <c r="L1052" s="4" t="n">
        <f aca="false">COUNTIF($B1052:$J1052, "NON_SPECIFIC")</f>
        <v>0</v>
      </c>
      <c r="M1052" s="4" t="n">
        <f aca="false">COUNTIF($B1052:$J1052, "EARLY")</f>
        <v>0</v>
      </c>
      <c r="N1052" s="4" t="n">
        <f aca="false">COUNTIF($B1052:$J1052, "ACTIVE")</f>
        <v>0</v>
      </c>
      <c r="O1052" s="4" t="n">
        <f aca="false">COUNTIF($B1052:$J1052, "LATE")</f>
        <v>3</v>
      </c>
      <c r="P1052" s="4" t="n">
        <f aca="false">COUNTIF($B1052:$J1052, "UNGRADABLE_QUALITY")</f>
        <v>0</v>
      </c>
      <c r="Q1052" s="4" t="n">
        <f aca="false">COUNTIF($B1052:$J1052, "UNGRADABLE_CONDITION")</f>
        <v>0</v>
      </c>
      <c r="R1052" s="4" t="n">
        <f aca="false">SUM(K1052:Q1052)</f>
        <v>3</v>
      </c>
      <c r="S1052" s="5"/>
      <c r="T1052" s="3"/>
    </row>
    <row r="1053" customFormat="false" ht="13.8" hidden="false" customHeight="false" outlineLevel="0" collapsed="false">
      <c r="A1053" s="3" t="s">
        <v>1076</v>
      </c>
      <c r="B1053" s="3" t="s">
        <v>34</v>
      </c>
      <c r="C1053" s="3" t="s">
        <v>34</v>
      </c>
      <c r="D1053" s="3"/>
      <c r="E1053" s="3"/>
      <c r="F1053" s="3"/>
      <c r="G1053" s="3" t="s">
        <v>34</v>
      </c>
      <c r="H1053" s="3"/>
      <c r="I1053" s="3"/>
      <c r="J1053" s="3"/>
      <c r="K1053" s="4" t="n">
        <f aca="false">COUNTIF($B1053:$J1053, "NORMAL")</f>
        <v>0</v>
      </c>
      <c r="L1053" s="4" t="n">
        <f aca="false">COUNTIF($B1053:$J1053, "NON_SPECIFIC")</f>
        <v>0</v>
      </c>
      <c r="M1053" s="4" t="n">
        <f aca="false">COUNTIF($B1053:$J1053, "EARLY")</f>
        <v>0</v>
      </c>
      <c r="N1053" s="4" t="n">
        <f aca="false">COUNTIF($B1053:$J1053, "ACTIVE")</f>
        <v>3</v>
      </c>
      <c r="O1053" s="4" t="n">
        <f aca="false">COUNTIF($B1053:$J1053, "LATE")</f>
        <v>0</v>
      </c>
      <c r="P1053" s="4" t="n">
        <f aca="false">COUNTIF($B1053:$J1053, "UNGRADABLE_QUALITY")</f>
        <v>0</v>
      </c>
      <c r="Q1053" s="4" t="n">
        <f aca="false">COUNTIF($B1053:$J1053, "UNGRADABLE_CONDITION")</f>
        <v>0</v>
      </c>
      <c r="R1053" s="4" t="n">
        <f aca="false">SUM(K1053:Q1053)</f>
        <v>3</v>
      </c>
      <c r="S1053" s="3"/>
      <c r="T1053" s="3"/>
    </row>
    <row r="1054" customFormat="false" ht="13.8" hidden="false" customHeight="false" outlineLevel="0" collapsed="false">
      <c r="A1054" s="3" t="s">
        <v>1077</v>
      </c>
      <c r="B1054" s="3" t="s">
        <v>22</v>
      </c>
      <c r="C1054" s="3"/>
      <c r="D1054" s="3" t="s">
        <v>24</v>
      </c>
      <c r="E1054" s="3"/>
      <c r="F1054" s="3"/>
      <c r="G1054" s="3"/>
      <c r="H1054" s="3"/>
      <c r="I1054" s="3" t="s">
        <v>22</v>
      </c>
      <c r="J1054" s="3"/>
      <c r="K1054" s="4" t="n">
        <f aca="false">COUNTIF($B1054:$J1054, "NORMAL")</f>
        <v>0</v>
      </c>
      <c r="L1054" s="4" t="n">
        <f aca="false">COUNTIF($B1054:$J1054, "NON_SPECIFIC")</f>
        <v>0</v>
      </c>
      <c r="M1054" s="4" t="n">
        <f aca="false">COUNTIF($B1054:$J1054, "EARLY")</f>
        <v>2</v>
      </c>
      <c r="N1054" s="4" t="n">
        <f aca="false">COUNTIF($B1054:$J1054, "ACTIVE")</f>
        <v>0</v>
      </c>
      <c r="O1054" s="4" t="n">
        <f aca="false">COUNTIF($B1054:$J1054, "LATE")</f>
        <v>0</v>
      </c>
      <c r="P1054" s="4" t="n">
        <f aca="false">COUNTIF($B1054:$J1054, "UNGRADABLE_QUALITY")</f>
        <v>1</v>
      </c>
      <c r="Q1054" s="4" t="n">
        <f aca="false">COUNTIF($B1054:$J1054, "UNGRADABLE_CONDITION")</f>
        <v>0</v>
      </c>
      <c r="R1054" s="4" t="n">
        <f aca="false">SUM(K1054:Q1054)</f>
        <v>3</v>
      </c>
      <c r="S1054" s="5"/>
      <c r="T1054" s="3"/>
    </row>
    <row r="1055" customFormat="false" ht="13.8" hidden="false" customHeight="false" outlineLevel="0" collapsed="false">
      <c r="A1055" s="3" t="s">
        <v>1078</v>
      </c>
      <c r="B1055" s="3" t="s">
        <v>20</v>
      </c>
      <c r="C1055" s="3" t="s">
        <v>19</v>
      </c>
      <c r="D1055" s="3"/>
      <c r="E1055" s="3"/>
      <c r="F1055" s="3"/>
      <c r="G1055" s="3" t="s">
        <v>20</v>
      </c>
      <c r="H1055" s="3"/>
      <c r="I1055" s="3"/>
      <c r="J1055" s="3"/>
      <c r="K1055" s="4" t="n">
        <f aca="false">COUNTIF($B1055:$J1055, "NORMAL")</f>
        <v>2</v>
      </c>
      <c r="L1055" s="4" t="n">
        <f aca="false">COUNTIF($B1055:$J1055, "NON_SPECIFIC")</f>
        <v>1</v>
      </c>
      <c r="M1055" s="4" t="n">
        <f aca="false">COUNTIF($B1055:$J1055, "EARLY")</f>
        <v>0</v>
      </c>
      <c r="N1055" s="4" t="n">
        <f aca="false">COUNTIF($B1055:$J1055, "ACTIVE")</f>
        <v>0</v>
      </c>
      <c r="O1055" s="4" t="n">
        <f aca="false">COUNTIF($B1055:$J1055, "LATE")</f>
        <v>0</v>
      </c>
      <c r="P1055" s="4" t="n">
        <f aca="false">COUNTIF($B1055:$J1055, "UNGRADABLE_QUALITY")</f>
        <v>0</v>
      </c>
      <c r="Q1055" s="4" t="n">
        <f aca="false">COUNTIF($B1055:$J1055, "UNGRADABLE_CONDITION")</f>
        <v>0</v>
      </c>
      <c r="R1055" s="4" t="n">
        <f aca="false">SUM(K1055:Q1055)</f>
        <v>3</v>
      </c>
      <c r="S1055" s="3"/>
      <c r="T1055" s="3"/>
    </row>
    <row r="1056" customFormat="false" ht="13.8" hidden="false" customHeight="false" outlineLevel="0" collapsed="false">
      <c r="A1056" s="3" t="s">
        <v>1079</v>
      </c>
      <c r="B1056" s="3" t="s">
        <v>20</v>
      </c>
      <c r="C1056" s="3" t="s">
        <v>19</v>
      </c>
      <c r="D1056" s="3"/>
      <c r="E1056" s="3"/>
      <c r="F1056" s="3"/>
      <c r="G1056" s="3" t="s">
        <v>20</v>
      </c>
      <c r="H1056" s="3"/>
      <c r="I1056" s="3"/>
      <c r="J1056" s="3"/>
      <c r="K1056" s="4" t="n">
        <f aca="false">COUNTIF($B1056:$J1056, "NORMAL")</f>
        <v>2</v>
      </c>
      <c r="L1056" s="4" t="n">
        <f aca="false">COUNTIF($B1056:$J1056, "NON_SPECIFIC")</f>
        <v>1</v>
      </c>
      <c r="M1056" s="4" t="n">
        <f aca="false">COUNTIF($B1056:$J1056, "EARLY")</f>
        <v>0</v>
      </c>
      <c r="N1056" s="4" t="n">
        <f aca="false">COUNTIF($B1056:$J1056, "ACTIVE")</f>
        <v>0</v>
      </c>
      <c r="O1056" s="4" t="n">
        <f aca="false">COUNTIF($B1056:$J1056, "LATE")</f>
        <v>0</v>
      </c>
      <c r="P1056" s="4" t="n">
        <f aca="false">COUNTIF($B1056:$J1056, "UNGRADABLE_QUALITY")</f>
        <v>0</v>
      </c>
      <c r="Q1056" s="4" t="n">
        <f aca="false">COUNTIF($B1056:$J1056, "UNGRADABLE_CONDITION")</f>
        <v>0</v>
      </c>
      <c r="R1056" s="4" t="n">
        <f aca="false">SUM(K1056:Q1056)</f>
        <v>3</v>
      </c>
      <c r="S1056" s="3"/>
      <c r="T1056" s="3"/>
    </row>
    <row r="1057" customFormat="false" ht="13.8" hidden="false" customHeight="false" outlineLevel="0" collapsed="false">
      <c r="A1057" s="3" t="s">
        <v>1080</v>
      </c>
      <c r="B1057" s="3" t="s">
        <v>20</v>
      </c>
      <c r="C1057" s="3" t="s">
        <v>19</v>
      </c>
      <c r="D1057" s="3"/>
      <c r="E1057" s="3"/>
      <c r="F1057" s="3"/>
      <c r="G1057" s="3" t="s">
        <v>20</v>
      </c>
      <c r="H1057" s="3"/>
      <c r="I1057" s="3"/>
      <c r="J1057" s="3"/>
      <c r="K1057" s="4" t="n">
        <f aca="false">COUNTIF($B1057:$J1057, "NORMAL")</f>
        <v>2</v>
      </c>
      <c r="L1057" s="4" t="n">
        <f aca="false">COUNTIF($B1057:$J1057, "NON_SPECIFIC")</f>
        <v>1</v>
      </c>
      <c r="M1057" s="4" t="n">
        <f aca="false">COUNTIF($B1057:$J1057, "EARLY")</f>
        <v>0</v>
      </c>
      <c r="N1057" s="4" t="n">
        <f aca="false">COUNTIF($B1057:$J1057, "ACTIVE")</f>
        <v>0</v>
      </c>
      <c r="O1057" s="4" t="n">
        <f aca="false">COUNTIF($B1057:$J1057, "LATE")</f>
        <v>0</v>
      </c>
      <c r="P1057" s="4" t="n">
        <f aca="false">COUNTIF($B1057:$J1057, "UNGRADABLE_QUALITY")</f>
        <v>0</v>
      </c>
      <c r="Q1057" s="4" t="n">
        <f aca="false">COUNTIF($B1057:$J1057, "UNGRADABLE_CONDITION")</f>
        <v>0</v>
      </c>
      <c r="R1057" s="4" t="n">
        <f aca="false">SUM(K1057:Q1057)</f>
        <v>3</v>
      </c>
      <c r="S1057" s="3"/>
      <c r="T1057" s="3"/>
    </row>
    <row r="1058" customFormat="false" ht="13.8" hidden="false" customHeight="false" outlineLevel="0" collapsed="false">
      <c r="A1058" s="3" t="s">
        <v>1081</v>
      </c>
      <c r="B1058" s="3" t="s">
        <v>20</v>
      </c>
      <c r="C1058" s="3"/>
      <c r="D1058" s="3" t="s">
        <v>19</v>
      </c>
      <c r="E1058" s="3"/>
      <c r="F1058" s="3"/>
      <c r="G1058" s="3"/>
      <c r="H1058" s="3"/>
      <c r="I1058" s="3" t="s">
        <v>19</v>
      </c>
      <c r="J1058" s="3"/>
      <c r="K1058" s="4" t="n">
        <f aca="false">COUNTIF($B1058:$J1058, "NORMAL")</f>
        <v>1</v>
      </c>
      <c r="L1058" s="4" t="n">
        <f aca="false">COUNTIF($B1058:$J1058, "NON_SPECIFIC")</f>
        <v>2</v>
      </c>
      <c r="M1058" s="4" t="n">
        <f aca="false">COUNTIF($B1058:$J1058, "EARLY")</f>
        <v>0</v>
      </c>
      <c r="N1058" s="4" t="n">
        <f aca="false">COUNTIF($B1058:$J1058, "ACTIVE")</f>
        <v>0</v>
      </c>
      <c r="O1058" s="4" t="n">
        <f aca="false">COUNTIF($B1058:$J1058, "LATE")</f>
        <v>0</v>
      </c>
      <c r="P1058" s="4" t="n">
        <f aca="false">COUNTIF($B1058:$J1058, "UNGRADABLE_QUALITY")</f>
        <v>0</v>
      </c>
      <c r="Q1058" s="4" t="n">
        <f aca="false">COUNTIF($B1058:$J1058, "UNGRADABLE_CONDITION")</f>
        <v>0</v>
      </c>
      <c r="R1058" s="4" t="n">
        <f aca="false">SUM(K1058:Q1058)</f>
        <v>3</v>
      </c>
      <c r="S1058" s="5"/>
      <c r="T1058" s="3"/>
    </row>
    <row r="1059" customFormat="false" ht="13.8" hidden="false" customHeight="false" outlineLevel="0" collapsed="false">
      <c r="A1059" s="3" t="s">
        <v>1082</v>
      </c>
      <c r="B1059" s="3" t="s">
        <v>19</v>
      </c>
      <c r="C1059" s="3" t="s">
        <v>19</v>
      </c>
      <c r="D1059" s="3"/>
      <c r="E1059" s="3"/>
      <c r="F1059" s="3"/>
      <c r="G1059" s="3" t="s">
        <v>20</v>
      </c>
      <c r="H1059" s="3"/>
      <c r="I1059" s="3"/>
      <c r="J1059" s="3"/>
      <c r="K1059" s="4" t="n">
        <f aca="false">COUNTIF($B1059:$J1059, "NORMAL")</f>
        <v>1</v>
      </c>
      <c r="L1059" s="4" t="n">
        <f aca="false">COUNTIF($B1059:$J1059, "NON_SPECIFIC")</f>
        <v>2</v>
      </c>
      <c r="M1059" s="4" t="n">
        <f aca="false">COUNTIF($B1059:$J1059, "EARLY")</f>
        <v>0</v>
      </c>
      <c r="N1059" s="4" t="n">
        <f aca="false">COUNTIF($B1059:$J1059, "ACTIVE")</f>
        <v>0</v>
      </c>
      <c r="O1059" s="4" t="n">
        <f aca="false">COUNTIF($B1059:$J1059, "LATE")</f>
        <v>0</v>
      </c>
      <c r="P1059" s="4" t="n">
        <f aca="false">COUNTIF($B1059:$J1059, "UNGRADABLE_QUALITY")</f>
        <v>0</v>
      </c>
      <c r="Q1059" s="4" t="n">
        <f aca="false">COUNTIF($B1059:$J1059, "UNGRADABLE_CONDITION")</f>
        <v>0</v>
      </c>
      <c r="R1059" s="4" t="n">
        <f aca="false">SUM(K1059:Q1059)</f>
        <v>3</v>
      </c>
      <c r="S1059" s="3"/>
      <c r="T1059" s="3"/>
    </row>
    <row r="1060" customFormat="false" ht="13.8" hidden="false" customHeight="false" outlineLevel="0" collapsed="false">
      <c r="A1060" s="3" t="s">
        <v>1083</v>
      </c>
      <c r="B1060" s="3" t="s">
        <v>19</v>
      </c>
      <c r="C1060" s="3"/>
      <c r="D1060" s="3" t="s">
        <v>22</v>
      </c>
      <c r="E1060" s="3"/>
      <c r="F1060" s="3"/>
      <c r="G1060" s="3"/>
      <c r="H1060" s="3"/>
      <c r="I1060" s="3" t="s">
        <v>19</v>
      </c>
      <c r="J1060" s="3"/>
      <c r="K1060" s="4" t="n">
        <f aca="false">COUNTIF($B1060:$J1060, "NORMAL")</f>
        <v>0</v>
      </c>
      <c r="L1060" s="4" t="n">
        <f aca="false">COUNTIF($B1060:$J1060, "NON_SPECIFIC")</f>
        <v>2</v>
      </c>
      <c r="M1060" s="4" t="n">
        <f aca="false">COUNTIF($B1060:$J1060, "EARLY")</f>
        <v>1</v>
      </c>
      <c r="N1060" s="4" t="n">
        <f aca="false">COUNTIF($B1060:$J1060, "ACTIVE")</f>
        <v>0</v>
      </c>
      <c r="O1060" s="4" t="n">
        <f aca="false">COUNTIF($B1060:$J1060, "LATE")</f>
        <v>0</v>
      </c>
      <c r="P1060" s="4" t="n">
        <f aca="false">COUNTIF($B1060:$J1060, "UNGRADABLE_QUALITY")</f>
        <v>0</v>
      </c>
      <c r="Q1060" s="4" t="n">
        <f aca="false">COUNTIF($B1060:$J1060, "UNGRADABLE_CONDITION")</f>
        <v>0</v>
      </c>
      <c r="R1060" s="4" t="n">
        <f aca="false">SUM(K1060:Q1060)</f>
        <v>3</v>
      </c>
      <c r="S1060" s="5"/>
      <c r="T1060" s="3"/>
    </row>
    <row r="1061" customFormat="false" ht="13.8" hidden="false" customHeight="false" outlineLevel="0" collapsed="false">
      <c r="A1061" s="3" t="s">
        <v>1084</v>
      </c>
      <c r="B1061" s="3" t="s">
        <v>19</v>
      </c>
      <c r="C1061" s="3" t="s">
        <v>24</v>
      </c>
      <c r="D1061" s="3"/>
      <c r="E1061" s="3"/>
      <c r="F1061" s="3"/>
      <c r="G1061" s="3" t="s">
        <v>20</v>
      </c>
      <c r="H1061" s="3"/>
      <c r="I1061" s="3"/>
      <c r="J1061" s="3"/>
      <c r="K1061" s="4" t="n">
        <f aca="false">COUNTIF($B1061:$J1061, "NORMAL")</f>
        <v>1</v>
      </c>
      <c r="L1061" s="4" t="n">
        <f aca="false">COUNTIF($B1061:$J1061, "NON_SPECIFIC")</f>
        <v>1</v>
      </c>
      <c r="M1061" s="4" t="n">
        <f aca="false">COUNTIF($B1061:$J1061, "EARLY")</f>
        <v>0</v>
      </c>
      <c r="N1061" s="4" t="n">
        <f aca="false">COUNTIF($B1061:$J1061, "ACTIVE")</f>
        <v>0</v>
      </c>
      <c r="O1061" s="4" t="n">
        <f aca="false">COUNTIF($B1061:$J1061, "LATE")</f>
        <v>0</v>
      </c>
      <c r="P1061" s="4" t="n">
        <f aca="false">COUNTIF($B1061:$J1061, "UNGRADABLE_QUALITY")</f>
        <v>1</v>
      </c>
      <c r="Q1061" s="4" t="n">
        <f aca="false">COUNTIF($B1061:$J1061, "UNGRADABLE_CONDITION")</f>
        <v>0</v>
      </c>
      <c r="R1061" s="4" t="n">
        <f aca="false">SUM(K1061:Q1061)</f>
        <v>3</v>
      </c>
      <c r="S1061" s="3"/>
      <c r="T1061" s="3"/>
    </row>
    <row r="1062" customFormat="false" ht="13.8" hidden="false" customHeight="false" outlineLevel="0" collapsed="false">
      <c r="A1062" s="3" t="s">
        <v>1085</v>
      </c>
      <c r="B1062" s="3" t="s">
        <v>20</v>
      </c>
      <c r="C1062" s="3" t="s">
        <v>20</v>
      </c>
      <c r="D1062" s="3"/>
      <c r="E1062" s="3"/>
      <c r="F1062" s="3"/>
      <c r="G1062" s="3" t="s">
        <v>20</v>
      </c>
      <c r="H1062" s="3"/>
      <c r="I1062" s="3"/>
      <c r="J1062" s="3"/>
      <c r="K1062" s="4" t="n">
        <f aca="false">COUNTIF($B1062:$J1062, "NORMAL")</f>
        <v>3</v>
      </c>
      <c r="L1062" s="4" t="n">
        <f aca="false">COUNTIF($B1062:$J1062, "NON_SPECIFIC")</f>
        <v>0</v>
      </c>
      <c r="M1062" s="4" t="n">
        <f aca="false">COUNTIF($B1062:$J1062, "EARLY")</f>
        <v>0</v>
      </c>
      <c r="N1062" s="4" t="n">
        <f aca="false">COUNTIF($B1062:$J1062, "ACTIVE")</f>
        <v>0</v>
      </c>
      <c r="O1062" s="4" t="n">
        <f aca="false">COUNTIF($B1062:$J1062, "LATE")</f>
        <v>0</v>
      </c>
      <c r="P1062" s="4" t="n">
        <f aca="false">COUNTIF($B1062:$J1062, "UNGRADABLE_QUALITY")</f>
        <v>0</v>
      </c>
      <c r="Q1062" s="4" t="n">
        <f aca="false">COUNTIF($B1062:$J1062, "UNGRADABLE_CONDITION")</f>
        <v>0</v>
      </c>
      <c r="R1062" s="4" t="n">
        <f aca="false">SUM(K1062:Q1062)</f>
        <v>3</v>
      </c>
      <c r="S1062" s="3"/>
      <c r="T1062" s="3"/>
    </row>
    <row r="1063" customFormat="false" ht="13.8" hidden="false" customHeight="false" outlineLevel="0" collapsed="false">
      <c r="A1063" s="3" t="s">
        <v>1086</v>
      </c>
      <c r="B1063" s="3" t="s">
        <v>19</v>
      </c>
      <c r="C1063" s="3"/>
      <c r="D1063" s="3" t="s">
        <v>68</v>
      </c>
      <c r="E1063" s="3"/>
      <c r="F1063" s="3"/>
      <c r="G1063" s="3"/>
      <c r="H1063" s="3"/>
      <c r="I1063" s="3" t="s">
        <v>22</v>
      </c>
      <c r="J1063" s="3"/>
      <c r="K1063" s="4" t="n">
        <f aca="false">COUNTIF($B1063:$J1063, "NORMAL")</f>
        <v>0</v>
      </c>
      <c r="L1063" s="4" t="n">
        <f aca="false">COUNTIF($B1063:$J1063, "NON_SPECIFIC")</f>
        <v>1</v>
      </c>
      <c r="M1063" s="4" t="n">
        <f aca="false">COUNTIF($B1063:$J1063, "EARLY")</f>
        <v>1</v>
      </c>
      <c r="N1063" s="4" t="n">
        <f aca="false">COUNTIF($B1063:$J1063, "ACTIVE")</f>
        <v>0</v>
      </c>
      <c r="O1063" s="4" t="n">
        <f aca="false">COUNTIF($B1063:$J1063, "LATE")</f>
        <v>0</v>
      </c>
      <c r="P1063" s="4" t="n">
        <f aca="false">COUNTIF($B1063:$J1063, "UNGRADABLE_QUALITY")</f>
        <v>0</v>
      </c>
      <c r="Q1063" s="4" t="n">
        <f aca="false">COUNTIF($B1063:$J1063, "UNGRADABLE_CONDITION")</f>
        <v>1</v>
      </c>
      <c r="R1063" s="4" t="n">
        <f aca="false">SUM(K1063:Q1063)</f>
        <v>3</v>
      </c>
      <c r="S1063" s="5"/>
      <c r="T1063" s="3"/>
    </row>
    <row r="1064" customFormat="false" ht="13.8" hidden="false" customHeight="false" outlineLevel="0" collapsed="false">
      <c r="A1064" s="3" t="s">
        <v>1087</v>
      </c>
      <c r="B1064" s="3" t="s">
        <v>20</v>
      </c>
      <c r="C1064" s="3" t="s">
        <v>19</v>
      </c>
      <c r="D1064" s="3"/>
      <c r="E1064" s="3"/>
      <c r="F1064" s="3"/>
      <c r="G1064" s="3" t="s">
        <v>20</v>
      </c>
      <c r="H1064" s="3"/>
      <c r="I1064" s="3"/>
      <c r="J1064" s="3"/>
      <c r="K1064" s="4" t="n">
        <f aca="false">COUNTIF($B1064:$J1064, "NORMAL")</f>
        <v>2</v>
      </c>
      <c r="L1064" s="4" t="n">
        <f aca="false">COUNTIF($B1064:$J1064, "NON_SPECIFIC")</f>
        <v>1</v>
      </c>
      <c r="M1064" s="4" t="n">
        <f aca="false">COUNTIF($B1064:$J1064, "EARLY")</f>
        <v>0</v>
      </c>
      <c r="N1064" s="4" t="n">
        <f aca="false">COUNTIF($B1064:$J1064, "ACTIVE")</f>
        <v>0</v>
      </c>
      <c r="O1064" s="4" t="n">
        <f aca="false">COUNTIF($B1064:$J1064, "LATE")</f>
        <v>0</v>
      </c>
      <c r="P1064" s="4" t="n">
        <f aca="false">COUNTIF($B1064:$J1064, "UNGRADABLE_QUALITY")</f>
        <v>0</v>
      </c>
      <c r="Q1064" s="4" t="n">
        <f aca="false">COUNTIF($B1064:$J1064, "UNGRADABLE_CONDITION")</f>
        <v>0</v>
      </c>
      <c r="R1064" s="4" t="n">
        <f aca="false">SUM(K1064:Q1064)</f>
        <v>3</v>
      </c>
      <c r="S1064" s="3"/>
      <c r="T1064" s="3"/>
    </row>
    <row r="1065" customFormat="false" ht="13.8" hidden="false" customHeight="false" outlineLevel="0" collapsed="false">
      <c r="A1065" s="3" t="s">
        <v>1088</v>
      </c>
      <c r="B1065" s="3" t="s">
        <v>19</v>
      </c>
      <c r="C1065" s="3" t="s">
        <v>19</v>
      </c>
      <c r="D1065" s="3"/>
      <c r="E1065" s="3"/>
      <c r="F1065" s="3"/>
      <c r="G1065" s="3" t="s">
        <v>20</v>
      </c>
      <c r="H1065" s="3"/>
      <c r="I1065" s="3"/>
      <c r="J1065" s="3"/>
      <c r="K1065" s="4" t="n">
        <f aca="false">COUNTIF($B1065:$J1065, "NORMAL")</f>
        <v>1</v>
      </c>
      <c r="L1065" s="4" t="n">
        <f aca="false">COUNTIF($B1065:$J1065, "NON_SPECIFIC")</f>
        <v>2</v>
      </c>
      <c r="M1065" s="4" t="n">
        <f aca="false">COUNTIF($B1065:$J1065, "EARLY")</f>
        <v>0</v>
      </c>
      <c r="N1065" s="4" t="n">
        <f aca="false">COUNTIF($B1065:$J1065, "ACTIVE")</f>
        <v>0</v>
      </c>
      <c r="O1065" s="4" t="n">
        <f aca="false">COUNTIF($B1065:$J1065, "LATE")</f>
        <v>0</v>
      </c>
      <c r="P1065" s="4" t="n">
        <f aca="false">COUNTIF($B1065:$J1065, "UNGRADABLE_QUALITY")</f>
        <v>0</v>
      </c>
      <c r="Q1065" s="4" t="n">
        <f aca="false">COUNTIF($B1065:$J1065, "UNGRADABLE_CONDITION")</f>
        <v>0</v>
      </c>
      <c r="R1065" s="4" t="n">
        <f aca="false">SUM(K1065:Q1065)</f>
        <v>3</v>
      </c>
      <c r="S1065" s="3"/>
      <c r="T1065" s="3"/>
    </row>
    <row r="1066" customFormat="false" ht="13.8" hidden="false" customHeight="false" outlineLevel="0" collapsed="false">
      <c r="A1066" s="3" t="s">
        <v>1089</v>
      </c>
      <c r="B1066" s="3" t="s">
        <v>20</v>
      </c>
      <c r="C1066" s="3"/>
      <c r="D1066" s="3" t="s">
        <v>24</v>
      </c>
      <c r="E1066" s="3"/>
      <c r="F1066" s="3"/>
      <c r="G1066" s="3"/>
      <c r="H1066" s="3"/>
      <c r="I1066" s="3" t="s">
        <v>20</v>
      </c>
      <c r="J1066" s="3"/>
      <c r="K1066" s="4" t="n">
        <f aca="false">COUNTIF($B1066:$J1066, "NORMAL")</f>
        <v>2</v>
      </c>
      <c r="L1066" s="4" t="n">
        <f aca="false">COUNTIF($B1066:$J1066, "NON_SPECIFIC")</f>
        <v>0</v>
      </c>
      <c r="M1066" s="4" t="n">
        <f aca="false">COUNTIF($B1066:$J1066, "EARLY")</f>
        <v>0</v>
      </c>
      <c r="N1066" s="4" t="n">
        <f aca="false">COUNTIF($B1066:$J1066, "ACTIVE")</f>
        <v>0</v>
      </c>
      <c r="O1066" s="4" t="n">
        <f aca="false">COUNTIF($B1066:$J1066, "LATE")</f>
        <v>0</v>
      </c>
      <c r="P1066" s="4" t="n">
        <f aca="false">COUNTIF($B1066:$J1066, "UNGRADABLE_QUALITY")</f>
        <v>1</v>
      </c>
      <c r="Q1066" s="4" t="n">
        <f aca="false">COUNTIF($B1066:$J1066, "UNGRADABLE_CONDITION")</f>
        <v>0</v>
      </c>
      <c r="R1066" s="4" t="n">
        <f aca="false">SUM(K1066:Q1066)</f>
        <v>3</v>
      </c>
      <c r="S1066" s="5"/>
      <c r="T1066" s="3"/>
    </row>
    <row r="1067" customFormat="false" ht="13.8" hidden="false" customHeight="false" outlineLevel="0" collapsed="false">
      <c r="A1067" s="3" t="s">
        <v>1090</v>
      </c>
      <c r="B1067" s="3" t="s">
        <v>20</v>
      </c>
      <c r="C1067" s="3" t="s">
        <v>19</v>
      </c>
      <c r="D1067" s="3"/>
      <c r="E1067" s="3"/>
      <c r="F1067" s="3"/>
      <c r="G1067" s="3" t="s">
        <v>20</v>
      </c>
      <c r="H1067" s="3"/>
      <c r="I1067" s="3"/>
      <c r="J1067" s="3"/>
      <c r="K1067" s="4" t="n">
        <f aca="false">COUNTIF($B1067:$J1067, "NORMAL")</f>
        <v>2</v>
      </c>
      <c r="L1067" s="4" t="n">
        <f aca="false">COUNTIF($B1067:$J1067, "NON_SPECIFIC")</f>
        <v>1</v>
      </c>
      <c r="M1067" s="4" t="n">
        <f aca="false">COUNTIF($B1067:$J1067, "EARLY")</f>
        <v>0</v>
      </c>
      <c r="N1067" s="4" t="n">
        <f aca="false">COUNTIF($B1067:$J1067, "ACTIVE")</f>
        <v>0</v>
      </c>
      <c r="O1067" s="4" t="n">
        <f aca="false">COUNTIF($B1067:$J1067, "LATE")</f>
        <v>0</v>
      </c>
      <c r="P1067" s="4" t="n">
        <f aca="false">COUNTIF($B1067:$J1067, "UNGRADABLE_QUALITY")</f>
        <v>0</v>
      </c>
      <c r="Q1067" s="4" t="n">
        <f aca="false">COUNTIF($B1067:$J1067, "UNGRADABLE_CONDITION")</f>
        <v>0</v>
      </c>
      <c r="R1067" s="4" t="n">
        <f aca="false">SUM(K1067:Q1067)</f>
        <v>3</v>
      </c>
      <c r="S1067" s="3"/>
      <c r="T1067" s="3"/>
    </row>
    <row r="1068" customFormat="false" ht="13.8" hidden="false" customHeight="false" outlineLevel="0" collapsed="false">
      <c r="A1068" s="3" t="s">
        <v>1091</v>
      </c>
      <c r="B1068" s="3" t="s">
        <v>19</v>
      </c>
      <c r="C1068" s="3" t="s">
        <v>22</v>
      </c>
      <c r="D1068" s="3"/>
      <c r="E1068" s="3"/>
      <c r="F1068" s="3"/>
      <c r="G1068" s="3" t="s">
        <v>22</v>
      </c>
      <c r="H1068" s="3"/>
      <c r="I1068" s="3"/>
      <c r="J1068" s="3"/>
      <c r="K1068" s="4" t="n">
        <f aca="false">COUNTIF($B1068:$J1068, "NORMAL")</f>
        <v>0</v>
      </c>
      <c r="L1068" s="4" t="n">
        <f aca="false">COUNTIF($B1068:$J1068, "NON_SPECIFIC")</f>
        <v>1</v>
      </c>
      <c r="M1068" s="4" t="n">
        <f aca="false">COUNTIF($B1068:$J1068, "EARLY")</f>
        <v>2</v>
      </c>
      <c r="N1068" s="4" t="n">
        <f aca="false">COUNTIF($B1068:$J1068, "ACTIVE")</f>
        <v>0</v>
      </c>
      <c r="O1068" s="4" t="n">
        <f aca="false">COUNTIF($B1068:$J1068, "LATE")</f>
        <v>0</v>
      </c>
      <c r="P1068" s="4" t="n">
        <f aca="false">COUNTIF($B1068:$J1068, "UNGRADABLE_QUALITY")</f>
        <v>0</v>
      </c>
      <c r="Q1068" s="4" t="n">
        <f aca="false">COUNTIF($B1068:$J1068, "UNGRADABLE_CONDITION")</f>
        <v>0</v>
      </c>
      <c r="R1068" s="4" t="n">
        <f aca="false">SUM(K1068:Q1068)</f>
        <v>3</v>
      </c>
      <c r="S1068" s="3"/>
      <c r="T1068" s="3"/>
    </row>
    <row r="1069" customFormat="false" ht="13.8" hidden="false" customHeight="false" outlineLevel="0" collapsed="false">
      <c r="A1069" s="3" t="s">
        <v>1092</v>
      </c>
      <c r="B1069" s="3" t="s">
        <v>20</v>
      </c>
      <c r="C1069" s="3" t="s">
        <v>19</v>
      </c>
      <c r="D1069" s="3"/>
      <c r="E1069" s="3"/>
      <c r="F1069" s="3"/>
      <c r="G1069" s="3" t="s">
        <v>20</v>
      </c>
      <c r="H1069" s="3"/>
      <c r="I1069" s="3"/>
      <c r="J1069" s="3"/>
      <c r="K1069" s="4" t="n">
        <f aca="false">COUNTIF($B1069:$J1069, "NORMAL")</f>
        <v>2</v>
      </c>
      <c r="L1069" s="4" t="n">
        <f aca="false">COUNTIF($B1069:$J1069, "NON_SPECIFIC")</f>
        <v>1</v>
      </c>
      <c r="M1069" s="4" t="n">
        <f aca="false">COUNTIF($B1069:$J1069, "EARLY")</f>
        <v>0</v>
      </c>
      <c r="N1069" s="4" t="n">
        <f aca="false">COUNTIF($B1069:$J1069, "ACTIVE")</f>
        <v>0</v>
      </c>
      <c r="O1069" s="4" t="n">
        <f aca="false">COUNTIF($B1069:$J1069, "LATE")</f>
        <v>0</v>
      </c>
      <c r="P1069" s="4" t="n">
        <f aca="false">COUNTIF($B1069:$J1069, "UNGRADABLE_QUALITY")</f>
        <v>0</v>
      </c>
      <c r="Q1069" s="4" t="n">
        <f aca="false">COUNTIF($B1069:$J1069, "UNGRADABLE_CONDITION")</f>
        <v>0</v>
      </c>
      <c r="R1069" s="4" t="n">
        <f aca="false">SUM(K1069:Q1069)</f>
        <v>3</v>
      </c>
      <c r="S1069" s="3"/>
      <c r="T1069" s="3"/>
    </row>
    <row r="1070" customFormat="false" ht="13.8" hidden="false" customHeight="false" outlineLevel="0" collapsed="false">
      <c r="A1070" s="3" t="s">
        <v>1093</v>
      </c>
      <c r="B1070" s="3" t="s">
        <v>24</v>
      </c>
      <c r="C1070" s="3" t="s">
        <v>24</v>
      </c>
      <c r="D1070" s="3"/>
      <c r="E1070" s="3"/>
      <c r="F1070" s="3"/>
      <c r="G1070" s="3" t="s">
        <v>24</v>
      </c>
      <c r="H1070" s="3"/>
      <c r="I1070" s="3"/>
      <c r="J1070" s="3"/>
      <c r="K1070" s="4" t="n">
        <f aca="false">COUNTIF($B1070:$J1070, "NORMAL")</f>
        <v>0</v>
      </c>
      <c r="L1070" s="4" t="n">
        <f aca="false">COUNTIF($B1070:$J1070, "NON_SPECIFIC")</f>
        <v>0</v>
      </c>
      <c r="M1070" s="4" t="n">
        <f aca="false">COUNTIF($B1070:$J1070, "EARLY")</f>
        <v>0</v>
      </c>
      <c r="N1070" s="4" t="n">
        <f aca="false">COUNTIF($B1070:$J1070, "ACTIVE")</f>
        <v>0</v>
      </c>
      <c r="O1070" s="4" t="n">
        <f aca="false">COUNTIF($B1070:$J1070, "LATE")</f>
        <v>0</v>
      </c>
      <c r="P1070" s="4" t="n">
        <f aca="false">COUNTIF($B1070:$J1070, "UNGRADABLE_QUALITY")</f>
        <v>3</v>
      </c>
      <c r="Q1070" s="4" t="n">
        <f aca="false">COUNTIF($B1070:$J1070, "UNGRADABLE_CONDITION")</f>
        <v>0</v>
      </c>
      <c r="R1070" s="4" t="n">
        <f aca="false">SUM(K1070:Q1070)</f>
        <v>3</v>
      </c>
      <c r="S1070" s="3"/>
      <c r="T1070" s="3"/>
    </row>
    <row r="1071" customFormat="false" ht="13.8" hidden="false" customHeight="false" outlineLevel="0" collapsed="false">
      <c r="A1071" s="3" t="s">
        <v>1094</v>
      </c>
      <c r="B1071" s="3" t="s">
        <v>20</v>
      </c>
      <c r="C1071" s="3"/>
      <c r="D1071" s="3" t="s">
        <v>19</v>
      </c>
      <c r="E1071" s="3"/>
      <c r="F1071" s="3"/>
      <c r="G1071" s="3"/>
      <c r="H1071" s="3"/>
      <c r="I1071" s="3" t="s">
        <v>19</v>
      </c>
      <c r="J1071" s="3"/>
      <c r="K1071" s="4" t="n">
        <f aca="false">COUNTIF($B1071:$J1071, "NORMAL")</f>
        <v>1</v>
      </c>
      <c r="L1071" s="4" t="n">
        <f aca="false">COUNTIF($B1071:$J1071, "NON_SPECIFIC")</f>
        <v>2</v>
      </c>
      <c r="M1071" s="4" t="n">
        <f aca="false">COUNTIF($B1071:$J1071, "EARLY")</f>
        <v>0</v>
      </c>
      <c r="N1071" s="4" t="n">
        <f aca="false">COUNTIF($B1071:$J1071, "ACTIVE")</f>
        <v>0</v>
      </c>
      <c r="O1071" s="4" t="n">
        <f aca="false">COUNTIF($B1071:$J1071, "LATE")</f>
        <v>0</v>
      </c>
      <c r="P1071" s="4" t="n">
        <f aca="false">COUNTIF($B1071:$J1071, "UNGRADABLE_QUALITY")</f>
        <v>0</v>
      </c>
      <c r="Q1071" s="4" t="n">
        <f aca="false">COUNTIF($B1071:$J1071, "UNGRADABLE_CONDITION")</f>
        <v>0</v>
      </c>
      <c r="R1071" s="4" t="n">
        <f aca="false">SUM(K1071:Q1071)</f>
        <v>3</v>
      </c>
      <c r="S1071" s="5"/>
      <c r="T1071" s="3"/>
    </row>
    <row r="1072" customFormat="false" ht="13.8" hidden="false" customHeight="false" outlineLevel="0" collapsed="false">
      <c r="A1072" s="3" t="s">
        <v>1095</v>
      </c>
      <c r="B1072" s="3" t="s">
        <v>19</v>
      </c>
      <c r="C1072" s="3" t="s">
        <v>19</v>
      </c>
      <c r="D1072" s="3"/>
      <c r="E1072" s="3"/>
      <c r="F1072" s="3"/>
      <c r="G1072" s="3" t="s">
        <v>22</v>
      </c>
      <c r="H1072" s="3"/>
      <c r="I1072" s="3"/>
      <c r="J1072" s="3"/>
      <c r="K1072" s="4" t="n">
        <f aca="false">COUNTIF($B1072:$J1072, "NORMAL")</f>
        <v>0</v>
      </c>
      <c r="L1072" s="4" t="n">
        <f aca="false">COUNTIF($B1072:$J1072, "NON_SPECIFIC")</f>
        <v>2</v>
      </c>
      <c r="M1072" s="4" t="n">
        <f aca="false">COUNTIF($B1072:$J1072, "EARLY")</f>
        <v>1</v>
      </c>
      <c r="N1072" s="4" t="n">
        <f aca="false">COUNTIF($B1072:$J1072, "ACTIVE")</f>
        <v>0</v>
      </c>
      <c r="O1072" s="4" t="n">
        <f aca="false">COUNTIF($B1072:$J1072, "LATE")</f>
        <v>0</v>
      </c>
      <c r="P1072" s="4" t="n">
        <f aca="false">COUNTIF($B1072:$J1072, "UNGRADABLE_QUALITY")</f>
        <v>0</v>
      </c>
      <c r="Q1072" s="4" t="n">
        <f aca="false">COUNTIF($B1072:$J1072, "UNGRADABLE_CONDITION")</f>
        <v>0</v>
      </c>
      <c r="R1072" s="4" t="n">
        <f aca="false">SUM(K1072:Q1072)</f>
        <v>3</v>
      </c>
      <c r="S1072" s="3"/>
      <c r="T1072" s="3"/>
    </row>
    <row r="1073" customFormat="false" ht="13.8" hidden="false" customHeight="false" outlineLevel="0" collapsed="false">
      <c r="A1073" s="3" t="s">
        <v>1096</v>
      </c>
      <c r="B1073" s="3" t="s">
        <v>20</v>
      </c>
      <c r="C1073" s="3" t="s">
        <v>19</v>
      </c>
      <c r="D1073" s="3"/>
      <c r="E1073" s="3"/>
      <c r="F1073" s="3"/>
      <c r="G1073" s="3" t="s">
        <v>20</v>
      </c>
      <c r="H1073" s="3"/>
      <c r="I1073" s="3"/>
      <c r="J1073" s="3"/>
      <c r="K1073" s="4" t="n">
        <f aca="false">COUNTIF($B1073:$J1073, "NORMAL")</f>
        <v>2</v>
      </c>
      <c r="L1073" s="4" t="n">
        <f aca="false">COUNTIF($B1073:$J1073, "NON_SPECIFIC")</f>
        <v>1</v>
      </c>
      <c r="M1073" s="4" t="n">
        <f aca="false">COUNTIF($B1073:$J1073, "EARLY")</f>
        <v>0</v>
      </c>
      <c r="N1073" s="4" t="n">
        <f aca="false">COUNTIF($B1073:$J1073, "ACTIVE")</f>
        <v>0</v>
      </c>
      <c r="O1073" s="4" t="n">
        <f aca="false">COUNTIF($B1073:$J1073, "LATE")</f>
        <v>0</v>
      </c>
      <c r="P1073" s="4" t="n">
        <f aca="false">COUNTIF($B1073:$J1073, "UNGRADABLE_QUALITY")</f>
        <v>0</v>
      </c>
      <c r="Q1073" s="4" t="n">
        <f aca="false">COUNTIF($B1073:$J1073, "UNGRADABLE_CONDITION")</f>
        <v>0</v>
      </c>
      <c r="R1073" s="4" t="n">
        <f aca="false">SUM(K1073:Q1073)</f>
        <v>3</v>
      </c>
      <c r="S1073" s="3"/>
      <c r="T1073" s="3"/>
    </row>
    <row r="1074" customFormat="false" ht="13.8" hidden="false" customHeight="false" outlineLevel="0" collapsed="false">
      <c r="A1074" s="3" t="s">
        <v>1097</v>
      </c>
      <c r="B1074" s="3" t="s">
        <v>34</v>
      </c>
      <c r="C1074" s="3" t="s">
        <v>34</v>
      </c>
      <c r="D1074" s="3"/>
      <c r="E1074" s="3"/>
      <c r="F1074" s="3"/>
      <c r="G1074" s="3" t="s">
        <v>34</v>
      </c>
      <c r="H1074" s="3"/>
      <c r="I1074" s="3"/>
      <c r="J1074" s="3"/>
      <c r="K1074" s="4" t="n">
        <f aca="false">COUNTIF($B1074:$J1074, "NORMAL")</f>
        <v>0</v>
      </c>
      <c r="L1074" s="4" t="n">
        <f aca="false">COUNTIF($B1074:$J1074, "NON_SPECIFIC")</f>
        <v>0</v>
      </c>
      <c r="M1074" s="4" t="n">
        <f aca="false">COUNTIF($B1074:$J1074, "EARLY")</f>
        <v>0</v>
      </c>
      <c r="N1074" s="4" t="n">
        <f aca="false">COUNTIF($B1074:$J1074, "ACTIVE")</f>
        <v>3</v>
      </c>
      <c r="O1074" s="4" t="n">
        <f aca="false">COUNTIF($B1074:$J1074, "LATE")</f>
        <v>0</v>
      </c>
      <c r="P1074" s="4" t="n">
        <f aca="false">COUNTIF($B1074:$J1074, "UNGRADABLE_QUALITY")</f>
        <v>0</v>
      </c>
      <c r="Q1074" s="4" t="n">
        <f aca="false">COUNTIF($B1074:$J1074, "UNGRADABLE_CONDITION")</f>
        <v>0</v>
      </c>
      <c r="R1074" s="4" t="n">
        <f aca="false">SUM(K1074:Q1074)</f>
        <v>3</v>
      </c>
      <c r="S1074" s="3"/>
      <c r="T1074" s="3"/>
    </row>
    <row r="1075" customFormat="false" ht="13.8" hidden="false" customHeight="false" outlineLevel="0" collapsed="false">
      <c r="A1075" s="3" t="s">
        <v>1098</v>
      </c>
      <c r="B1075" s="3" t="s">
        <v>19</v>
      </c>
      <c r="C1075" s="3" t="s">
        <v>19</v>
      </c>
      <c r="D1075" s="3"/>
      <c r="E1075" s="3"/>
      <c r="F1075" s="3"/>
      <c r="G1075" s="3" t="s">
        <v>19</v>
      </c>
      <c r="H1075" s="3"/>
      <c r="I1075" s="3"/>
      <c r="J1075" s="3"/>
      <c r="K1075" s="4" t="n">
        <f aca="false">COUNTIF($B1075:$J1075, "NORMAL")</f>
        <v>0</v>
      </c>
      <c r="L1075" s="4" t="n">
        <f aca="false">COUNTIF($B1075:$J1075, "NON_SPECIFIC")</f>
        <v>3</v>
      </c>
      <c r="M1075" s="4" t="n">
        <f aca="false">COUNTIF($B1075:$J1075, "EARLY")</f>
        <v>0</v>
      </c>
      <c r="N1075" s="4" t="n">
        <f aca="false">COUNTIF($B1075:$J1075, "ACTIVE")</f>
        <v>0</v>
      </c>
      <c r="O1075" s="4" t="n">
        <f aca="false">COUNTIF($B1075:$J1075, "LATE")</f>
        <v>0</v>
      </c>
      <c r="P1075" s="4" t="n">
        <f aca="false">COUNTIF($B1075:$J1075, "UNGRADABLE_QUALITY")</f>
        <v>0</v>
      </c>
      <c r="Q1075" s="4" t="n">
        <f aca="false">COUNTIF($B1075:$J1075, "UNGRADABLE_CONDITION")</f>
        <v>0</v>
      </c>
      <c r="R1075" s="4" t="n">
        <f aca="false">SUM(K1075:Q1075)</f>
        <v>3</v>
      </c>
      <c r="S1075" s="3"/>
      <c r="T1075" s="3"/>
    </row>
    <row r="1076" customFormat="false" ht="13.8" hidden="false" customHeight="false" outlineLevel="0" collapsed="false">
      <c r="A1076" s="3" t="s">
        <v>1099</v>
      </c>
      <c r="B1076" s="3" t="s">
        <v>22</v>
      </c>
      <c r="C1076" s="3"/>
      <c r="D1076" s="3" t="s">
        <v>22</v>
      </c>
      <c r="E1076" s="3"/>
      <c r="F1076" s="3"/>
      <c r="G1076" s="3"/>
      <c r="H1076" s="3"/>
      <c r="I1076" s="3" t="s">
        <v>22</v>
      </c>
      <c r="J1076" s="3"/>
      <c r="K1076" s="4" t="n">
        <f aca="false">COUNTIF($B1076:$J1076, "NORMAL")</f>
        <v>0</v>
      </c>
      <c r="L1076" s="4" t="n">
        <f aca="false">COUNTIF($B1076:$J1076, "NON_SPECIFIC")</f>
        <v>0</v>
      </c>
      <c r="M1076" s="4" t="n">
        <f aca="false">COUNTIF($B1076:$J1076, "EARLY")</f>
        <v>3</v>
      </c>
      <c r="N1076" s="4" t="n">
        <f aca="false">COUNTIF($B1076:$J1076, "ACTIVE")</f>
        <v>0</v>
      </c>
      <c r="O1076" s="4" t="n">
        <f aca="false">COUNTIF($B1076:$J1076, "LATE")</f>
        <v>0</v>
      </c>
      <c r="P1076" s="4" t="n">
        <f aca="false">COUNTIF($B1076:$J1076, "UNGRADABLE_QUALITY")</f>
        <v>0</v>
      </c>
      <c r="Q1076" s="4" t="n">
        <f aca="false">COUNTIF($B1076:$J1076, "UNGRADABLE_CONDITION")</f>
        <v>0</v>
      </c>
      <c r="R1076" s="4" t="n">
        <f aca="false">SUM(K1076:Q1076)</f>
        <v>3</v>
      </c>
      <c r="S1076" s="5"/>
      <c r="T1076" s="3"/>
    </row>
    <row r="1077" customFormat="false" ht="13.8" hidden="false" customHeight="false" outlineLevel="0" collapsed="false">
      <c r="A1077" s="3" t="s">
        <v>1100</v>
      </c>
      <c r="B1077" s="3" t="s">
        <v>24</v>
      </c>
      <c r="C1077" s="3" t="s">
        <v>24</v>
      </c>
      <c r="D1077" s="3"/>
      <c r="E1077" s="3"/>
      <c r="F1077" s="3"/>
      <c r="G1077" s="3" t="s">
        <v>28</v>
      </c>
      <c r="H1077" s="3"/>
      <c r="I1077" s="3"/>
      <c r="J1077" s="3"/>
      <c r="K1077" s="4" t="n">
        <f aca="false">COUNTIF($B1077:$J1077, "NORMAL")</f>
        <v>0</v>
      </c>
      <c r="L1077" s="4" t="n">
        <f aca="false">COUNTIF($B1077:$J1077, "NON_SPECIFIC")</f>
        <v>0</v>
      </c>
      <c r="M1077" s="4" t="n">
        <f aca="false">COUNTIF($B1077:$J1077, "EARLY")</f>
        <v>0</v>
      </c>
      <c r="N1077" s="4" t="n">
        <f aca="false">COUNTIF($B1077:$J1077, "ACTIVE")</f>
        <v>0</v>
      </c>
      <c r="O1077" s="4" t="n">
        <f aca="false">COUNTIF($B1077:$J1077, "LATE")</f>
        <v>1</v>
      </c>
      <c r="P1077" s="4" t="n">
        <f aca="false">COUNTIF($B1077:$J1077, "UNGRADABLE_QUALITY")</f>
        <v>2</v>
      </c>
      <c r="Q1077" s="4" t="n">
        <f aca="false">COUNTIF($B1077:$J1077, "UNGRADABLE_CONDITION")</f>
        <v>0</v>
      </c>
      <c r="R1077" s="4" t="n">
        <f aca="false">SUM(K1077:Q1077)</f>
        <v>3</v>
      </c>
      <c r="S1077" s="3"/>
      <c r="T1077" s="3"/>
    </row>
    <row r="1078" customFormat="false" ht="13.8" hidden="false" customHeight="false" outlineLevel="0" collapsed="false">
      <c r="A1078" s="3" t="s">
        <v>1101</v>
      </c>
      <c r="B1078" s="3" t="s">
        <v>28</v>
      </c>
      <c r="C1078" s="3"/>
      <c r="D1078" s="3" t="s">
        <v>68</v>
      </c>
      <c r="E1078" s="3"/>
      <c r="F1078" s="3"/>
      <c r="G1078" s="3"/>
      <c r="H1078" s="3"/>
      <c r="I1078" s="3" t="s">
        <v>28</v>
      </c>
      <c r="J1078" s="3"/>
      <c r="K1078" s="4" t="n">
        <f aca="false">COUNTIF($B1078:$J1078, "NORMAL")</f>
        <v>0</v>
      </c>
      <c r="L1078" s="4" t="n">
        <f aca="false">COUNTIF($B1078:$J1078, "NON_SPECIFIC")</f>
        <v>0</v>
      </c>
      <c r="M1078" s="4" t="n">
        <f aca="false">COUNTIF($B1078:$J1078, "EARLY")</f>
        <v>0</v>
      </c>
      <c r="N1078" s="4" t="n">
        <f aca="false">COUNTIF($B1078:$J1078, "ACTIVE")</f>
        <v>0</v>
      </c>
      <c r="O1078" s="4" t="n">
        <f aca="false">COUNTIF($B1078:$J1078, "LATE")</f>
        <v>2</v>
      </c>
      <c r="P1078" s="4" t="n">
        <f aca="false">COUNTIF($B1078:$J1078, "UNGRADABLE_QUALITY")</f>
        <v>0</v>
      </c>
      <c r="Q1078" s="4" t="n">
        <f aca="false">COUNTIF($B1078:$J1078, "UNGRADABLE_CONDITION")</f>
        <v>1</v>
      </c>
      <c r="R1078" s="4" t="n">
        <f aca="false">SUM(K1078:Q1078)</f>
        <v>3</v>
      </c>
      <c r="S1078" s="5"/>
      <c r="T1078" s="3"/>
    </row>
    <row r="1079" customFormat="false" ht="13.8" hidden="false" customHeight="false" outlineLevel="0" collapsed="false">
      <c r="A1079" s="3" t="s">
        <v>1102</v>
      </c>
      <c r="B1079" s="3" t="s">
        <v>28</v>
      </c>
      <c r="C1079" s="3" t="s">
        <v>34</v>
      </c>
      <c r="D1079" s="3"/>
      <c r="E1079" s="3"/>
      <c r="F1079" s="3"/>
      <c r="G1079" s="3" t="s">
        <v>28</v>
      </c>
      <c r="H1079" s="3"/>
      <c r="I1079" s="3"/>
      <c r="J1079" s="3"/>
      <c r="K1079" s="4" t="n">
        <f aca="false">COUNTIF($B1079:$J1079, "NORMAL")</f>
        <v>0</v>
      </c>
      <c r="L1079" s="4" t="n">
        <f aca="false">COUNTIF($B1079:$J1079, "NON_SPECIFIC")</f>
        <v>0</v>
      </c>
      <c r="M1079" s="4" t="n">
        <f aca="false">COUNTIF($B1079:$J1079, "EARLY")</f>
        <v>0</v>
      </c>
      <c r="N1079" s="4" t="n">
        <f aca="false">COUNTIF($B1079:$J1079, "ACTIVE")</f>
        <v>1</v>
      </c>
      <c r="O1079" s="4" t="n">
        <f aca="false">COUNTIF($B1079:$J1079, "LATE")</f>
        <v>2</v>
      </c>
      <c r="P1079" s="4" t="n">
        <f aca="false">COUNTIF($B1079:$J1079, "UNGRADABLE_QUALITY")</f>
        <v>0</v>
      </c>
      <c r="Q1079" s="4" t="n">
        <f aca="false">COUNTIF($B1079:$J1079, "UNGRADABLE_CONDITION")</f>
        <v>0</v>
      </c>
      <c r="R1079" s="4" t="n">
        <f aca="false">SUM(K1079:Q1079)</f>
        <v>3</v>
      </c>
      <c r="S1079" s="3"/>
      <c r="T1079" s="3"/>
    </row>
    <row r="1080" customFormat="false" ht="13.8" hidden="false" customHeight="false" outlineLevel="0" collapsed="false">
      <c r="A1080" s="3" t="s">
        <v>1103</v>
      </c>
      <c r="B1080" s="3" t="s">
        <v>20</v>
      </c>
      <c r="C1080" s="3" t="s">
        <v>19</v>
      </c>
      <c r="D1080" s="3"/>
      <c r="E1080" s="3"/>
      <c r="F1080" s="3"/>
      <c r="G1080" s="3" t="s">
        <v>22</v>
      </c>
      <c r="H1080" s="3"/>
      <c r="I1080" s="3"/>
      <c r="J1080" s="3"/>
      <c r="K1080" s="4" t="n">
        <f aca="false">COUNTIF($B1080:$J1080, "NORMAL")</f>
        <v>1</v>
      </c>
      <c r="L1080" s="4" t="n">
        <f aca="false">COUNTIF($B1080:$J1080, "NON_SPECIFIC")</f>
        <v>1</v>
      </c>
      <c r="M1080" s="4" t="n">
        <f aca="false">COUNTIF($B1080:$J1080, "EARLY")</f>
        <v>1</v>
      </c>
      <c r="N1080" s="4" t="n">
        <f aca="false">COUNTIF($B1080:$J1080, "ACTIVE")</f>
        <v>0</v>
      </c>
      <c r="O1080" s="4" t="n">
        <f aca="false">COUNTIF($B1080:$J1080, "LATE")</f>
        <v>0</v>
      </c>
      <c r="P1080" s="4" t="n">
        <f aca="false">COUNTIF($B1080:$J1080, "UNGRADABLE_QUALITY")</f>
        <v>0</v>
      </c>
      <c r="Q1080" s="4" t="n">
        <f aca="false">COUNTIF($B1080:$J1080, "UNGRADABLE_CONDITION")</f>
        <v>0</v>
      </c>
      <c r="R1080" s="4" t="n">
        <f aca="false">SUM(K1080:Q1080)</f>
        <v>3</v>
      </c>
      <c r="S1080" s="3"/>
      <c r="T1080" s="3"/>
    </row>
    <row r="1081" customFormat="false" ht="13.8" hidden="false" customHeight="false" outlineLevel="0" collapsed="false">
      <c r="A1081" s="3" t="s">
        <v>1104</v>
      </c>
      <c r="B1081" s="3" t="s">
        <v>20</v>
      </c>
      <c r="C1081" s="3" t="s">
        <v>20</v>
      </c>
      <c r="D1081" s="3"/>
      <c r="E1081" s="3"/>
      <c r="F1081" s="3"/>
      <c r="G1081" s="3" t="s">
        <v>20</v>
      </c>
      <c r="H1081" s="3"/>
      <c r="I1081" s="3"/>
      <c r="J1081" s="3"/>
      <c r="K1081" s="4" t="n">
        <f aca="false">COUNTIF($B1081:$J1081, "NORMAL")</f>
        <v>3</v>
      </c>
      <c r="L1081" s="4" t="n">
        <f aca="false">COUNTIF($B1081:$J1081, "NON_SPECIFIC")</f>
        <v>0</v>
      </c>
      <c r="M1081" s="4" t="n">
        <f aca="false">COUNTIF($B1081:$J1081, "EARLY")</f>
        <v>0</v>
      </c>
      <c r="N1081" s="4" t="n">
        <f aca="false">COUNTIF($B1081:$J1081, "ACTIVE")</f>
        <v>0</v>
      </c>
      <c r="O1081" s="4" t="n">
        <f aca="false">COUNTIF($B1081:$J1081, "LATE")</f>
        <v>0</v>
      </c>
      <c r="P1081" s="4" t="n">
        <f aca="false">COUNTIF($B1081:$J1081, "UNGRADABLE_QUALITY")</f>
        <v>0</v>
      </c>
      <c r="Q1081" s="4" t="n">
        <f aca="false">COUNTIF($B1081:$J1081, "UNGRADABLE_CONDITION")</f>
        <v>0</v>
      </c>
      <c r="R1081" s="4" t="n">
        <f aca="false">SUM(K1081:Q1081)</f>
        <v>3</v>
      </c>
      <c r="S1081" s="3"/>
      <c r="T1081" s="3"/>
    </row>
    <row r="1082" customFormat="false" ht="13.8" hidden="false" customHeight="false" outlineLevel="0" collapsed="false">
      <c r="A1082" s="3" t="s">
        <v>1105</v>
      </c>
      <c r="B1082" s="3" t="s">
        <v>20</v>
      </c>
      <c r="C1082" s="3"/>
      <c r="D1082" s="3" t="s">
        <v>19</v>
      </c>
      <c r="E1082" s="3"/>
      <c r="F1082" s="3"/>
      <c r="G1082" s="3"/>
      <c r="H1082" s="3"/>
      <c r="I1082" s="3" t="s">
        <v>19</v>
      </c>
      <c r="J1082" s="3"/>
      <c r="K1082" s="4" t="n">
        <f aca="false">COUNTIF($B1082:$J1082, "NORMAL")</f>
        <v>1</v>
      </c>
      <c r="L1082" s="4" t="n">
        <f aca="false">COUNTIF($B1082:$J1082, "NON_SPECIFIC")</f>
        <v>2</v>
      </c>
      <c r="M1082" s="4" t="n">
        <f aca="false">COUNTIF($B1082:$J1082, "EARLY")</f>
        <v>0</v>
      </c>
      <c r="N1082" s="4" t="n">
        <f aca="false">COUNTIF($B1082:$J1082, "ACTIVE")</f>
        <v>0</v>
      </c>
      <c r="O1082" s="4" t="n">
        <f aca="false">COUNTIF($B1082:$J1082, "LATE")</f>
        <v>0</v>
      </c>
      <c r="P1082" s="4" t="n">
        <f aca="false">COUNTIF($B1082:$J1082, "UNGRADABLE_QUALITY")</f>
        <v>0</v>
      </c>
      <c r="Q1082" s="4" t="n">
        <f aca="false">COUNTIF($B1082:$J1082, "UNGRADABLE_CONDITION")</f>
        <v>0</v>
      </c>
      <c r="R1082" s="4" t="n">
        <f aca="false">SUM(K1082:Q1082)</f>
        <v>3</v>
      </c>
      <c r="S1082" s="5"/>
      <c r="T1082" s="3"/>
    </row>
    <row r="1083" customFormat="false" ht="13.8" hidden="false" customHeight="false" outlineLevel="0" collapsed="false">
      <c r="A1083" s="3" t="s">
        <v>1106</v>
      </c>
      <c r="B1083" s="3" t="s">
        <v>34</v>
      </c>
      <c r="C1083" s="3" t="s">
        <v>22</v>
      </c>
      <c r="D1083" s="3"/>
      <c r="E1083" s="3"/>
      <c r="F1083" s="3"/>
      <c r="G1083" s="3" t="s">
        <v>34</v>
      </c>
      <c r="H1083" s="3"/>
      <c r="I1083" s="3"/>
      <c r="J1083" s="3"/>
      <c r="K1083" s="4" t="n">
        <f aca="false">COUNTIF($B1083:$J1083, "NORMAL")</f>
        <v>0</v>
      </c>
      <c r="L1083" s="4" t="n">
        <f aca="false">COUNTIF($B1083:$J1083, "NON_SPECIFIC")</f>
        <v>0</v>
      </c>
      <c r="M1083" s="4" t="n">
        <f aca="false">COUNTIF($B1083:$J1083, "EARLY")</f>
        <v>1</v>
      </c>
      <c r="N1083" s="4" t="n">
        <f aca="false">COUNTIF($B1083:$J1083, "ACTIVE")</f>
        <v>2</v>
      </c>
      <c r="O1083" s="4" t="n">
        <f aca="false">COUNTIF($B1083:$J1083, "LATE")</f>
        <v>0</v>
      </c>
      <c r="P1083" s="4" t="n">
        <f aca="false">COUNTIF($B1083:$J1083, "UNGRADABLE_QUALITY")</f>
        <v>0</v>
      </c>
      <c r="Q1083" s="4" t="n">
        <f aca="false">COUNTIF($B1083:$J1083, "UNGRADABLE_CONDITION")</f>
        <v>0</v>
      </c>
      <c r="R1083" s="4" t="n">
        <f aca="false">SUM(K1083:Q1083)</f>
        <v>3</v>
      </c>
      <c r="S1083" s="3"/>
      <c r="T1083" s="3"/>
    </row>
    <row r="1084" customFormat="false" ht="13.8" hidden="false" customHeight="false" outlineLevel="0" collapsed="false">
      <c r="A1084" s="3" t="s">
        <v>1107</v>
      </c>
      <c r="B1084" s="3" t="s">
        <v>22</v>
      </c>
      <c r="C1084" s="3" t="s">
        <v>22</v>
      </c>
      <c r="D1084" s="3"/>
      <c r="E1084" s="3"/>
      <c r="F1084" s="3"/>
      <c r="G1084" s="3" t="s">
        <v>34</v>
      </c>
      <c r="H1084" s="3"/>
      <c r="I1084" s="3"/>
      <c r="J1084" s="3"/>
      <c r="K1084" s="4" t="n">
        <f aca="false">COUNTIF($B1084:$J1084, "NORMAL")</f>
        <v>0</v>
      </c>
      <c r="L1084" s="4" t="n">
        <f aca="false">COUNTIF($B1084:$J1084, "NON_SPECIFIC")</f>
        <v>0</v>
      </c>
      <c r="M1084" s="4" t="n">
        <f aca="false">COUNTIF($B1084:$J1084, "EARLY")</f>
        <v>2</v>
      </c>
      <c r="N1084" s="4" t="n">
        <f aca="false">COUNTIF($B1084:$J1084, "ACTIVE")</f>
        <v>1</v>
      </c>
      <c r="O1084" s="4" t="n">
        <f aca="false">COUNTIF($B1084:$J1084, "LATE")</f>
        <v>0</v>
      </c>
      <c r="P1084" s="4" t="n">
        <f aca="false">COUNTIF($B1084:$J1084, "UNGRADABLE_QUALITY")</f>
        <v>0</v>
      </c>
      <c r="Q1084" s="4" t="n">
        <f aca="false">COUNTIF($B1084:$J1084, "UNGRADABLE_CONDITION")</f>
        <v>0</v>
      </c>
      <c r="R1084" s="4" t="n">
        <f aca="false">SUM(K1084:Q1084)</f>
        <v>3</v>
      </c>
      <c r="S1084" s="3"/>
      <c r="T1084" s="3"/>
    </row>
    <row r="1085" customFormat="false" ht="13.8" hidden="false" customHeight="false" outlineLevel="0" collapsed="false">
      <c r="A1085" s="3" t="s">
        <v>1108</v>
      </c>
      <c r="B1085" s="3" t="s">
        <v>19</v>
      </c>
      <c r="C1085" s="3" t="s">
        <v>20</v>
      </c>
      <c r="D1085" s="3"/>
      <c r="E1085" s="3"/>
      <c r="F1085" s="3"/>
      <c r="G1085" s="3" t="s">
        <v>20</v>
      </c>
      <c r="H1085" s="3"/>
      <c r="I1085" s="3"/>
      <c r="J1085" s="3"/>
      <c r="K1085" s="4" t="n">
        <f aca="false">COUNTIF($B1085:$J1085, "NORMAL")</f>
        <v>2</v>
      </c>
      <c r="L1085" s="4" t="n">
        <f aca="false">COUNTIF($B1085:$J1085, "NON_SPECIFIC")</f>
        <v>1</v>
      </c>
      <c r="M1085" s="4" t="n">
        <f aca="false">COUNTIF($B1085:$J1085, "EARLY")</f>
        <v>0</v>
      </c>
      <c r="N1085" s="4" t="n">
        <f aca="false">COUNTIF($B1085:$J1085, "ACTIVE")</f>
        <v>0</v>
      </c>
      <c r="O1085" s="4" t="n">
        <f aca="false">COUNTIF($B1085:$J1085, "LATE")</f>
        <v>0</v>
      </c>
      <c r="P1085" s="4" t="n">
        <f aca="false">COUNTIF($B1085:$J1085, "UNGRADABLE_QUALITY")</f>
        <v>0</v>
      </c>
      <c r="Q1085" s="4" t="n">
        <f aca="false">COUNTIF($B1085:$J1085, "UNGRADABLE_CONDITION")</f>
        <v>0</v>
      </c>
      <c r="R1085" s="4" t="n">
        <f aca="false">SUM(K1085:Q1085)</f>
        <v>3</v>
      </c>
      <c r="S1085" s="3"/>
      <c r="T1085" s="3"/>
    </row>
    <row r="1086" customFormat="false" ht="13.8" hidden="false" customHeight="false" outlineLevel="0" collapsed="false">
      <c r="A1086" s="3" t="s">
        <v>1109</v>
      </c>
      <c r="B1086" s="3" t="s">
        <v>20</v>
      </c>
      <c r="C1086" s="3" t="s">
        <v>19</v>
      </c>
      <c r="D1086" s="3"/>
      <c r="E1086" s="3"/>
      <c r="F1086" s="3"/>
      <c r="G1086" s="3" t="s">
        <v>22</v>
      </c>
      <c r="H1086" s="3"/>
      <c r="I1086" s="3"/>
      <c r="J1086" s="3"/>
      <c r="K1086" s="4" t="n">
        <f aca="false">COUNTIF($B1086:$J1086, "NORMAL")</f>
        <v>1</v>
      </c>
      <c r="L1086" s="4" t="n">
        <f aca="false">COUNTIF($B1086:$J1086, "NON_SPECIFIC")</f>
        <v>1</v>
      </c>
      <c r="M1086" s="4" t="n">
        <f aca="false">COUNTIF($B1086:$J1086, "EARLY")</f>
        <v>1</v>
      </c>
      <c r="N1086" s="4" t="n">
        <f aca="false">COUNTIF($B1086:$J1086, "ACTIVE")</f>
        <v>0</v>
      </c>
      <c r="O1086" s="4" t="n">
        <f aca="false">COUNTIF($B1086:$J1086, "LATE")</f>
        <v>0</v>
      </c>
      <c r="P1086" s="4" t="n">
        <f aca="false">COUNTIF($B1086:$J1086, "UNGRADABLE_QUALITY")</f>
        <v>0</v>
      </c>
      <c r="Q1086" s="4" t="n">
        <f aca="false">COUNTIF($B1086:$J1086, "UNGRADABLE_CONDITION")</f>
        <v>0</v>
      </c>
      <c r="R1086" s="4" t="n">
        <f aca="false">SUM(K1086:Q1086)</f>
        <v>3</v>
      </c>
      <c r="S1086" s="3"/>
      <c r="T1086" s="3"/>
    </row>
    <row r="1087" customFormat="false" ht="13.8" hidden="false" customHeight="false" outlineLevel="0" collapsed="false">
      <c r="A1087" s="3" t="s">
        <v>1110</v>
      </c>
      <c r="B1087" s="3" t="s">
        <v>34</v>
      </c>
      <c r="C1087" s="3" t="s">
        <v>34</v>
      </c>
      <c r="D1087" s="3"/>
      <c r="E1087" s="3"/>
      <c r="F1087" s="3"/>
      <c r="G1087" s="3" t="s">
        <v>22</v>
      </c>
      <c r="H1087" s="3"/>
      <c r="I1087" s="3"/>
      <c r="J1087" s="3"/>
      <c r="K1087" s="4" t="n">
        <f aca="false">COUNTIF($B1087:$J1087, "NORMAL")</f>
        <v>0</v>
      </c>
      <c r="L1087" s="4" t="n">
        <f aca="false">COUNTIF($B1087:$J1087, "NON_SPECIFIC")</f>
        <v>0</v>
      </c>
      <c r="M1087" s="4" t="n">
        <f aca="false">COUNTIF($B1087:$J1087, "EARLY")</f>
        <v>1</v>
      </c>
      <c r="N1087" s="4" t="n">
        <f aca="false">COUNTIF($B1087:$J1087, "ACTIVE")</f>
        <v>2</v>
      </c>
      <c r="O1087" s="4" t="n">
        <f aca="false">COUNTIF($B1087:$J1087, "LATE")</f>
        <v>0</v>
      </c>
      <c r="P1087" s="4" t="n">
        <f aca="false">COUNTIF($B1087:$J1087, "UNGRADABLE_QUALITY")</f>
        <v>0</v>
      </c>
      <c r="Q1087" s="4" t="n">
        <f aca="false">COUNTIF($B1087:$J1087, "UNGRADABLE_CONDITION")</f>
        <v>0</v>
      </c>
      <c r="R1087" s="4" t="n">
        <f aca="false">SUM(K1087:Q1087)</f>
        <v>3</v>
      </c>
      <c r="S1087" s="3"/>
      <c r="T1087" s="3"/>
    </row>
    <row r="1088" customFormat="false" ht="13.8" hidden="false" customHeight="false" outlineLevel="0" collapsed="false">
      <c r="A1088" s="3" t="s">
        <v>1111</v>
      </c>
      <c r="B1088" s="3" t="s">
        <v>19</v>
      </c>
      <c r="C1088" s="3" t="s">
        <v>19</v>
      </c>
      <c r="D1088" s="3"/>
      <c r="E1088" s="3"/>
      <c r="F1088" s="3"/>
      <c r="G1088" s="3" t="s">
        <v>19</v>
      </c>
      <c r="H1088" s="3"/>
      <c r="I1088" s="3"/>
      <c r="J1088" s="3"/>
      <c r="K1088" s="4" t="n">
        <f aca="false">COUNTIF($B1088:$J1088, "NORMAL")</f>
        <v>0</v>
      </c>
      <c r="L1088" s="4" t="n">
        <f aca="false">COUNTIF($B1088:$J1088, "NON_SPECIFIC")</f>
        <v>3</v>
      </c>
      <c r="M1088" s="4" t="n">
        <f aca="false">COUNTIF($B1088:$J1088, "EARLY")</f>
        <v>0</v>
      </c>
      <c r="N1088" s="4" t="n">
        <f aca="false">COUNTIF($B1088:$J1088, "ACTIVE")</f>
        <v>0</v>
      </c>
      <c r="O1088" s="4" t="n">
        <f aca="false">COUNTIF($B1088:$J1088, "LATE")</f>
        <v>0</v>
      </c>
      <c r="P1088" s="4" t="n">
        <f aca="false">COUNTIF($B1088:$J1088, "UNGRADABLE_QUALITY")</f>
        <v>0</v>
      </c>
      <c r="Q1088" s="4" t="n">
        <f aca="false">COUNTIF($B1088:$J1088, "UNGRADABLE_CONDITION")</f>
        <v>0</v>
      </c>
      <c r="R1088" s="4" t="n">
        <f aca="false">SUM(K1088:Q1088)</f>
        <v>3</v>
      </c>
      <c r="S1088" s="3"/>
      <c r="T1088" s="3"/>
    </row>
    <row r="1089" customFormat="false" ht="13.8" hidden="false" customHeight="false" outlineLevel="0" collapsed="false">
      <c r="A1089" s="3" t="s">
        <v>1112</v>
      </c>
      <c r="B1089" s="3" t="s">
        <v>22</v>
      </c>
      <c r="C1089" s="3" t="s">
        <v>22</v>
      </c>
      <c r="D1089" s="3"/>
      <c r="E1089" s="3"/>
      <c r="F1089" s="3"/>
      <c r="G1089" s="3" t="s">
        <v>22</v>
      </c>
      <c r="H1089" s="3"/>
      <c r="I1089" s="3"/>
      <c r="J1089" s="3"/>
      <c r="K1089" s="4" t="n">
        <f aca="false">COUNTIF($B1089:$J1089, "NORMAL")</f>
        <v>0</v>
      </c>
      <c r="L1089" s="4" t="n">
        <f aca="false">COUNTIF($B1089:$J1089, "NON_SPECIFIC")</f>
        <v>0</v>
      </c>
      <c r="M1089" s="4" t="n">
        <f aca="false">COUNTIF($B1089:$J1089, "EARLY")</f>
        <v>3</v>
      </c>
      <c r="N1089" s="4" t="n">
        <f aca="false">COUNTIF($B1089:$J1089, "ACTIVE")</f>
        <v>0</v>
      </c>
      <c r="O1089" s="4" t="n">
        <f aca="false">COUNTIF($B1089:$J1089, "LATE")</f>
        <v>0</v>
      </c>
      <c r="P1089" s="4" t="n">
        <f aca="false">COUNTIF($B1089:$J1089, "UNGRADABLE_QUALITY")</f>
        <v>0</v>
      </c>
      <c r="Q1089" s="4" t="n">
        <f aca="false">COUNTIF($B1089:$J1089, "UNGRADABLE_CONDITION")</f>
        <v>0</v>
      </c>
      <c r="R1089" s="4" t="n">
        <f aca="false">SUM(K1089:Q1089)</f>
        <v>3</v>
      </c>
      <c r="S1089" s="3"/>
      <c r="T1089" s="3"/>
    </row>
    <row r="1090" customFormat="false" ht="13.8" hidden="false" customHeight="false" outlineLevel="0" collapsed="false">
      <c r="A1090" s="3" t="s">
        <v>1113</v>
      </c>
      <c r="B1090" s="3" t="s">
        <v>20</v>
      </c>
      <c r="C1090" s="3"/>
      <c r="D1090" s="3" t="s">
        <v>19</v>
      </c>
      <c r="E1090" s="3"/>
      <c r="F1090" s="3"/>
      <c r="G1090" s="3"/>
      <c r="H1090" s="3"/>
      <c r="I1090" s="3" t="s">
        <v>19</v>
      </c>
      <c r="J1090" s="3"/>
      <c r="K1090" s="4" t="n">
        <f aca="false">COUNTIF($B1090:$J1090, "NORMAL")</f>
        <v>1</v>
      </c>
      <c r="L1090" s="4" t="n">
        <f aca="false">COUNTIF($B1090:$J1090, "NON_SPECIFIC")</f>
        <v>2</v>
      </c>
      <c r="M1090" s="4" t="n">
        <f aca="false">COUNTIF($B1090:$J1090, "EARLY")</f>
        <v>0</v>
      </c>
      <c r="N1090" s="4" t="n">
        <f aca="false">COUNTIF($B1090:$J1090, "ACTIVE")</f>
        <v>0</v>
      </c>
      <c r="O1090" s="4" t="n">
        <f aca="false">COUNTIF($B1090:$J1090, "LATE")</f>
        <v>0</v>
      </c>
      <c r="P1090" s="4" t="n">
        <f aca="false">COUNTIF($B1090:$J1090, "UNGRADABLE_QUALITY")</f>
        <v>0</v>
      </c>
      <c r="Q1090" s="4" t="n">
        <f aca="false">COUNTIF($B1090:$J1090, "UNGRADABLE_CONDITION")</f>
        <v>0</v>
      </c>
      <c r="R1090" s="4" t="n">
        <f aca="false">SUM(K1090:Q1090)</f>
        <v>3</v>
      </c>
      <c r="S1090" s="5"/>
      <c r="T1090" s="3"/>
    </row>
    <row r="1091" customFormat="false" ht="13.8" hidden="false" customHeight="false" outlineLevel="0" collapsed="false">
      <c r="A1091" s="3" t="s">
        <v>1114</v>
      </c>
      <c r="B1091" s="3" t="s">
        <v>24</v>
      </c>
      <c r="C1091" s="3" t="s">
        <v>24</v>
      </c>
      <c r="D1091" s="3"/>
      <c r="E1091" s="3"/>
      <c r="F1091" s="3"/>
      <c r="G1091" s="3" t="s">
        <v>24</v>
      </c>
      <c r="H1091" s="3"/>
      <c r="I1091" s="3"/>
      <c r="J1091" s="3"/>
      <c r="K1091" s="4" t="n">
        <f aca="false">COUNTIF($B1091:$J1091, "NORMAL")</f>
        <v>0</v>
      </c>
      <c r="L1091" s="4" t="n">
        <f aca="false">COUNTIF($B1091:$J1091, "NON_SPECIFIC")</f>
        <v>0</v>
      </c>
      <c r="M1091" s="4" t="n">
        <f aca="false">COUNTIF($B1091:$J1091, "EARLY")</f>
        <v>0</v>
      </c>
      <c r="N1091" s="4" t="n">
        <f aca="false">COUNTIF($B1091:$J1091, "ACTIVE")</f>
        <v>0</v>
      </c>
      <c r="O1091" s="4" t="n">
        <f aca="false">COUNTIF($B1091:$J1091, "LATE")</f>
        <v>0</v>
      </c>
      <c r="P1091" s="4" t="n">
        <f aca="false">COUNTIF($B1091:$J1091, "UNGRADABLE_QUALITY")</f>
        <v>3</v>
      </c>
      <c r="Q1091" s="4" t="n">
        <f aca="false">COUNTIF($B1091:$J1091, "UNGRADABLE_CONDITION")</f>
        <v>0</v>
      </c>
      <c r="R1091" s="4" t="n">
        <f aca="false">SUM(K1091:Q1091)</f>
        <v>3</v>
      </c>
      <c r="S1091" s="3"/>
      <c r="T1091" s="3"/>
    </row>
    <row r="1092" customFormat="false" ht="13.8" hidden="false" customHeight="false" outlineLevel="0" collapsed="false">
      <c r="A1092" s="3" t="s">
        <v>1115</v>
      </c>
      <c r="B1092" s="3" t="s">
        <v>20</v>
      </c>
      <c r="C1092" s="3"/>
      <c r="D1092" s="3" t="s">
        <v>19</v>
      </c>
      <c r="E1092" s="3"/>
      <c r="F1092" s="3"/>
      <c r="G1092" s="3"/>
      <c r="H1092" s="3"/>
      <c r="I1092" s="3" t="s">
        <v>19</v>
      </c>
      <c r="J1092" s="3"/>
      <c r="K1092" s="4" t="n">
        <f aca="false">COUNTIF($B1092:$J1092, "NORMAL")</f>
        <v>1</v>
      </c>
      <c r="L1092" s="4" t="n">
        <f aca="false">COUNTIF($B1092:$J1092, "NON_SPECIFIC")</f>
        <v>2</v>
      </c>
      <c r="M1092" s="4" t="n">
        <f aca="false">COUNTIF($B1092:$J1092, "EARLY")</f>
        <v>0</v>
      </c>
      <c r="N1092" s="4" t="n">
        <f aca="false">COUNTIF($B1092:$J1092, "ACTIVE")</f>
        <v>0</v>
      </c>
      <c r="O1092" s="4" t="n">
        <f aca="false">COUNTIF($B1092:$J1092, "LATE")</f>
        <v>0</v>
      </c>
      <c r="P1092" s="4" t="n">
        <f aca="false">COUNTIF($B1092:$J1092, "UNGRADABLE_QUALITY")</f>
        <v>0</v>
      </c>
      <c r="Q1092" s="4" t="n">
        <f aca="false">COUNTIF($B1092:$J1092, "UNGRADABLE_CONDITION")</f>
        <v>0</v>
      </c>
      <c r="R1092" s="4" t="n">
        <f aca="false">SUM(K1092:Q1092)</f>
        <v>3</v>
      </c>
      <c r="S1092" s="5"/>
      <c r="T1092" s="3"/>
    </row>
    <row r="1093" customFormat="false" ht="13.8" hidden="false" customHeight="false" outlineLevel="0" collapsed="false">
      <c r="A1093" s="3" t="s">
        <v>1116</v>
      </c>
      <c r="B1093" s="3" t="s">
        <v>19</v>
      </c>
      <c r="C1093" s="3"/>
      <c r="D1093" s="3" t="s">
        <v>24</v>
      </c>
      <c r="E1093" s="3"/>
      <c r="F1093" s="3"/>
      <c r="G1093" s="3"/>
      <c r="H1093" s="3"/>
      <c r="I1093" s="3" t="s">
        <v>19</v>
      </c>
      <c r="J1093" s="3"/>
      <c r="K1093" s="4" t="n">
        <f aca="false">COUNTIF($B1093:$J1093, "NORMAL")</f>
        <v>0</v>
      </c>
      <c r="L1093" s="4" t="n">
        <f aca="false">COUNTIF($B1093:$J1093, "NON_SPECIFIC")</f>
        <v>2</v>
      </c>
      <c r="M1093" s="4" t="n">
        <f aca="false">COUNTIF($B1093:$J1093, "EARLY")</f>
        <v>0</v>
      </c>
      <c r="N1093" s="4" t="n">
        <f aca="false">COUNTIF($B1093:$J1093, "ACTIVE")</f>
        <v>0</v>
      </c>
      <c r="O1093" s="4" t="n">
        <f aca="false">COUNTIF($B1093:$J1093, "LATE")</f>
        <v>0</v>
      </c>
      <c r="P1093" s="4" t="n">
        <f aca="false">COUNTIF($B1093:$J1093, "UNGRADABLE_QUALITY")</f>
        <v>1</v>
      </c>
      <c r="Q1093" s="4" t="n">
        <f aca="false">COUNTIF($B1093:$J1093, "UNGRADABLE_CONDITION")</f>
        <v>0</v>
      </c>
      <c r="R1093" s="4" t="n">
        <f aca="false">SUM(K1093:Q1093)</f>
        <v>3</v>
      </c>
      <c r="S1093" s="5"/>
      <c r="T1093" s="3"/>
    </row>
    <row r="1094" customFormat="false" ht="13.8" hidden="false" customHeight="false" outlineLevel="0" collapsed="false">
      <c r="A1094" s="3" t="s">
        <v>1117</v>
      </c>
      <c r="B1094" s="3" t="s">
        <v>22</v>
      </c>
      <c r="C1094" s="3" t="s">
        <v>22</v>
      </c>
      <c r="D1094" s="3"/>
      <c r="E1094" s="3"/>
      <c r="F1094" s="3"/>
      <c r="G1094" s="3" t="s">
        <v>22</v>
      </c>
      <c r="H1094" s="3"/>
      <c r="I1094" s="3"/>
      <c r="J1094" s="3"/>
      <c r="K1094" s="4" t="n">
        <f aca="false">COUNTIF($B1094:$J1094, "NORMAL")</f>
        <v>0</v>
      </c>
      <c r="L1094" s="4" t="n">
        <f aca="false">COUNTIF($B1094:$J1094, "NON_SPECIFIC")</f>
        <v>0</v>
      </c>
      <c r="M1094" s="4" t="n">
        <f aca="false">COUNTIF($B1094:$J1094, "EARLY")</f>
        <v>3</v>
      </c>
      <c r="N1094" s="4" t="n">
        <f aca="false">COUNTIF($B1094:$J1094, "ACTIVE")</f>
        <v>0</v>
      </c>
      <c r="O1094" s="4" t="n">
        <f aca="false">COUNTIF($B1094:$J1094, "LATE")</f>
        <v>0</v>
      </c>
      <c r="P1094" s="4" t="n">
        <f aca="false">COUNTIF($B1094:$J1094, "UNGRADABLE_QUALITY")</f>
        <v>0</v>
      </c>
      <c r="Q1094" s="4" t="n">
        <f aca="false">COUNTIF($B1094:$J1094, "UNGRADABLE_CONDITION")</f>
        <v>0</v>
      </c>
      <c r="R1094" s="4" t="n">
        <f aca="false">SUM(K1094:Q1094)</f>
        <v>3</v>
      </c>
      <c r="S1094" s="3"/>
      <c r="T1094" s="3"/>
    </row>
    <row r="1095" customFormat="false" ht="13.8" hidden="false" customHeight="false" outlineLevel="0" collapsed="false">
      <c r="A1095" s="3" t="s">
        <v>1118</v>
      </c>
      <c r="B1095" s="3" t="s">
        <v>20</v>
      </c>
      <c r="C1095" s="3"/>
      <c r="D1095" s="3" t="s">
        <v>19</v>
      </c>
      <c r="E1095" s="3"/>
      <c r="F1095" s="3"/>
      <c r="G1095" s="3"/>
      <c r="H1095" s="3"/>
      <c r="I1095" s="3" t="s">
        <v>20</v>
      </c>
      <c r="J1095" s="3"/>
      <c r="K1095" s="4" t="n">
        <f aca="false">COUNTIF($B1095:$J1095, "NORMAL")</f>
        <v>2</v>
      </c>
      <c r="L1095" s="4" t="n">
        <f aca="false">COUNTIF($B1095:$J1095, "NON_SPECIFIC")</f>
        <v>1</v>
      </c>
      <c r="M1095" s="4" t="n">
        <f aca="false">COUNTIF($B1095:$J1095, "EARLY")</f>
        <v>0</v>
      </c>
      <c r="N1095" s="4" t="n">
        <f aca="false">COUNTIF($B1095:$J1095, "ACTIVE")</f>
        <v>0</v>
      </c>
      <c r="O1095" s="4" t="n">
        <f aca="false">COUNTIF($B1095:$J1095, "LATE")</f>
        <v>0</v>
      </c>
      <c r="P1095" s="4" t="n">
        <f aca="false">COUNTIF($B1095:$J1095, "UNGRADABLE_QUALITY")</f>
        <v>0</v>
      </c>
      <c r="Q1095" s="4" t="n">
        <f aca="false">COUNTIF($B1095:$J1095, "UNGRADABLE_CONDITION")</f>
        <v>0</v>
      </c>
      <c r="R1095" s="4" t="n">
        <f aca="false">SUM(K1095:Q1095)</f>
        <v>3</v>
      </c>
      <c r="S1095" s="5"/>
      <c r="T1095" s="3"/>
    </row>
    <row r="1096" customFormat="false" ht="13.8" hidden="false" customHeight="false" outlineLevel="0" collapsed="false">
      <c r="A1096" s="3" t="s">
        <v>1119</v>
      </c>
      <c r="B1096" s="3" t="s">
        <v>19</v>
      </c>
      <c r="C1096" s="3"/>
      <c r="D1096" s="3" t="s">
        <v>68</v>
      </c>
      <c r="E1096" s="3"/>
      <c r="F1096" s="3"/>
      <c r="G1096" s="3"/>
      <c r="H1096" s="3"/>
      <c r="I1096" s="3" t="s">
        <v>19</v>
      </c>
      <c r="J1096" s="3"/>
      <c r="K1096" s="4" t="n">
        <f aca="false">COUNTIF($B1096:$J1096, "NORMAL")</f>
        <v>0</v>
      </c>
      <c r="L1096" s="4" t="n">
        <f aca="false">COUNTIF($B1096:$J1096, "NON_SPECIFIC")</f>
        <v>2</v>
      </c>
      <c r="M1096" s="4" t="n">
        <f aca="false">COUNTIF($B1096:$J1096, "EARLY")</f>
        <v>0</v>
      </c>
      <c r="N1096" s="4" t="n">
        <f aca="false">COUNTIF($B1096:$J1096, "ACTIVE")</f>
        <v>0</v>
      </c>
      <c r="O1096" s="4" t="n">
        <f aca="false">COUNTIF($B1096:$J1096, "LATE")</f>
        <v>0</v>
      </c>
      <c r="P1096" s="4" t="n">
        <f aca="false">COUNTIF($B1096:$J1096, "UNGRADABLE_QUALITY")</f>
        <v>0</v>
      </c>
      <c r="Q1096" s="4" t="n">
        <f aca="false">COUNTIF($B1096:$J1096, "UNGRADABLE_CONDITION")</f>
        <v>1</v>
      </c>
      <c r="R1096" s="4" t="n">
        <f aca="false">SUM(K1096:Q1096)</f>
        <v>3</v>
      </c>
      <c r="S1096" s="5"/>
      <c r="T1096" s="3"/>
    </row>
    <row r="1097" customFormat="false" ht="13.8" hidden="false" customHeight="false" outlineLevel="0" collapsed="false">
      <c r="A1097" s="3" t="s">
        <v>1120</v>
      </c>
      <c r="B1097" s="3" t="s">
        <v>22</v>
      </c>
      <c r="C1097" s="3" t="s">
        <v>22</v>
      </c>
      <c r="D1097" s="3"/>
      <c r="E1097" s="3"/>
      <c r="F1097" s="3"/>
      <c r="G1097" s="3" t="s">
        <v>19</v>
      </c>
      <c r="H1097" s="3"/>
      <c r="I1097" s="3"/>
      <c r="J1097" s="3"/>
      <c r="K1097" s="4" t="n">
        <f aca="false">COUNTIF($B1097:$J1097, "NORMAL")</f>
        <v>0</v>
      </c>
      <c r="L1097" s="4" t="n">
        <f aca="false">COUNTIF($B1097:$J1097, "NON_SPECIFIC")</f>
        <v>1</v>
      </c>
      <c r="M1097" s="4" t="n">
        <f aca="false">COUNTIF($B1097:$J1097, "EARLY")</f>
        <v>2</v>
      </c>
      <c r="N1097" s="4" t="n">
        <f aca="false">COUNTIF($B1097:$J1097, "ACTIVE")</f>
        <v>0</v>
      </c>
      <c r="O1097" s="4" t="n">
        <f aca="false">COUNTIF($B1097:$J1097, "LATE")</f>
        <v>0</v>
      </c>
      <c r="P1097" s="4" t="n">
        <f aca="false">COUNTIF($B1097:$J1097, "UNGRADABLE_QUALITY")</f>
        <v>0</v>
      </c>
      <c r="Q1097" s="4" t="n">
        <f aca="false">COUNTIF($B1097:$J1097, "UNGRADABLE_CONDITION")</f>
        <v>0</v>
      </c>
      <c r="R1097" s="4" t="n">
        <f aca="false">SUM(K1097:Q1097)</f>
        <v>3</v>
      </c>
      <c r="S1097" s="3"/>
      <c r="T1097" s="3"/>
    </row>
    <row r="1098" customFormat="false" ht="13.8" hidden="false" customHeight="false" outlineLevel="0" collapsed="false">
      <c r="A1098" s="3" t="s">
        <v>1121</v>
      </c>
      <c r="B1098" s="3" t="s">
        <v>19</v>
      </c>
      <c r="C1098" s="3"/>
      <c r="D1098" s="3" t="s">
        <v>24</v>
      </c>
      <c r="E1098" s="3"/>
      <c r="F1098" s="3"/>
      <c r="G1098" s="3"/>
      <c r="H1098" s="3"/>
      <c r="I1098" s="3" t="s">
        <v>19</v>
      </c>
      <c r="J1098" s="3"/>
      <c r="K1098" s="4" t="n">
        <f aca="false">COUNTIF($B1098:$J1098, "NORMAL")</f>
        <v>0</v>
      </c>
      <c r="L1098" s="4" t="n">
        <f aca="false">COUNTIF($B1098:$J1098, "NON_SPECIFIC")</f>
        <v>2</v>
      </c>
      <c r="M1098" s="4" t="n">
        <f aca="false">COUNTIF($B1098:$J1098, "EARLY")</f>
        <v>0</v>
      </c>
      <c r="N1098" s="4" t="n">
        <f aca="false">COUNTIF($B1098:$J1098, "ACTIVE")</f>
        <v>0</v>
      </c>
      <c r="O1098" s="4" t="n">
        <f aca="false">COUNTIF($B1098:$J1098, "LATE")</f>
        <v>0</v>
      </c>
      <c r="P1098" s="4" t="n">
        <f aca="false">COUNTIF($B1098:$J1098, "UNGRADABLE_QUALITY")</f>
        <v>1</v>
      </c>
      <c r="Q1098" s="4" t="n">
        <f aca="false">COUNTIF($B1098:$J1098, "UNGRADABLE_CONDITION")</f>
        <v>0</v>
      </c>
      <c r="R1098" s="4" t="n">
        <f aca="false">SUM(K1098:Q1098)</f>
        <v>3</v>
      </c>
      <c r="S1098" s="5"/>
      <c r="T1098" s="3"/>
    </row>
    <row r="1099" customFormat="false" ht="13.8" hidden="false" customHeight="false" outlineLevel="0" collapsed="false">
      <c r="A1099" s="3" t="s">
        <v>1122</v>
      </c>
      <c r="B1099" s="3" t="s">
        <v>20</v>
      </c>
      <c r="C1099" s="3" t="s">
        <v>19</v>
      </c>
      <c r="D1099" s="3"/>
      <c r="E1099" s="3"/>
      <c r="F1099" s="3"/>
      <c r="G1099" s="3" t="s">
        <v>20</v>
      </c>
      <c r="H1099" s="3"/>
      <c r="I1099" s="3"/>
      <c r="J1099" s="3"/>
      <c r="K1099" s="4" t="n">
        <f aca="false">COUNTIF($B1099:$J1099, "NORMAL")</f>
        <v>2</v>
      </c>
      <c r="L1099" s="4" t="n">
        <f aca="false">COUNTIF($B1099:$J1099, "NON_SPECIFIC")</f>
        <v>1</v>
      </c>
      <c r="M1099" s="4" t="n">
        <f aca="false">COUNTIF($B1099:$J1099, "EARLY")</f>
        <v>0</v>
      </c>
      <c r="N1099" s="4" t="n">
        <f aca="false">COUNTIF($B1099:$J1099, "ACTIVE")</f>
        <v>0</v>
      </c>
      <c r="O1099" s="4" t="n">
        <f aca="false">COUNTIF($B1099:$J1099, "LATE")</f>
        <v>0</v>
      </c>
      <c r="P1099" s="4" t="n">
        <f aca="false">COUNTIF($B1099:$J1099, "UNGRADABLE_QUALITY")</f>
        <v>0</v>
      </c>
      <c r="Q1099" s="4" t="n">
        <f aca="false">COUNTIF($B1099:$J1099, "UNGRADABLE_CONDITION")</f>
        <v>0</v>
      </c>
      <c r="R1099" s="4" t="n">
        <f aca="false">SUM(K1099:Q1099)</f>
        <v>3</v>
      </c>
      <c r="S1099" s="3"/>
      <c r="T1099" s="3"/>
    </row>
    <row r="1100" customFormat="false" ht="13.8" hidden="false" customHeight="false" outlineLevel="0" collapsed="false">
      <c r="A1100" s="3" t="s">
        <v>1123</v>
      </c>
      <c r="B1100" s="3" t="s">
        <v>20</v>
      </c>
      <c r="C1100" s="3" t="s">
        <v>22</v>
      </c>
      <c r="D1100" s="3"/>
      <c r="E1100" s="3"/>
      <c r="F1100" s="3"/>
      <c r="G1100" s="3" t="s">
        <v>19</v>
      </c>
      <c r="H1100" s="3"/>
      <c r="I1100" s="3"/>
      <c r="J1100" s="3"/>
      <c r="K1100" s="4" t="n">
        <f aca="false">COUNTIF($B1100:$J1100, "NORMAL")</f>
        <v>1</v>
      </c>
      <c r="L1100" s="4" t="n">
        <f aca="false">COUNTIF($B1100:$J1100, "NON_SPECIFIC")</f>
        <v>1</v>
      </c>
      <c r="M1100" s="4" t="n">
        <f aca="false">COUNTIF($B1100:$J1100, "EARLY")</f>
        <v>1</v>
      </c>
      <c r="N1100" s="4" t="n">
        <f aca="false">COUNTIF($B1100:$J1100, "ACTIVE")</f>
        <v>0</v>
      </c>
      <c r="O1100" s="4" t="n">
        <f aca="false">COUNTIF($B1100:$J1100, "LATE")</f>
        <v>0</v>
      </c>
      <c r="P1100" s="4" t="n">
        <f aca="false">COUNTIF($B1100:$J1100, "UNGRADABLE_QUALITY")</f>
        <v>0</v>
      </c>
      <c r="Q1100" s="4" t="n">
        <f aca="false">COUNTIF($B1100:$J1100, "UNGRADABLE_CONDITION")</f>
        <v>0</v>
      </c>
      <c r="R1100" s="4" t="n">
        <f aca="false">SUM(K1100:Q1100)</f>
        <v>3</v>
      </c>
      <c r="S1100" s="3"/>
      <c r="T1100" s="3"/>
    </row>
    <row r="1101" customFormat="false" ht="13.8" hidden="false" customHeight="false" outlineLevel="0" collapsed="false">
      <c r="A1101" s="3" t="s">
        <v>1124</v>
      </c>
      <c r="B1101" s="3" t="s">
        <v>20</v>
      </c>
      <c r="C1101" s="3" t="s">
        <v>19</v>
      </c>
      <c r="D1101" s="3"/>
      <c r="E1101" s="3"/>
      <c r="F1101" s="3"/>
      <c r="G1101" s="3" t="s">
        <v>22</v>
      </c>
      <c r="H1101" s="3"/>
      <c r="I1101" s="3"/>
      <c r="J1101" s="3"/>
      <c r="K1101" s="4" t="n">
        <f aca="false">COUNTIF($B1101:$J1101, "NORMAL")</f>
        <v>1</v>
      </c>
      <c r="L1101" s="4" t="n">
        <f aca="false">COUNTIF($B1101:$J1101, "NON_SPECIFIC")</f>
        <v>1</v>
      </c>
      <c r="M1101" s="4" t="n">
        <f aca="false">COUNTIF($B1101:$J1101, "EARLY")</f>
        <v>1</v>
      </c>
      <c r="N1101" s="4" t="n">
        <f aca="false">COUNTIF($B1101:$J1101, "ACTIVE")</f>
        <v>0</v>
      </c>
      <c r="O1101" s="4" t="n">
        <f aca="false">COUNTIF($B1101:$J1101, "LATE")</f>
        <v>0</v>
      </c>
      <c r="P1101" s="4" t="n">
        <f aca="false">COUNTIF($B1101:$J1101, "UNGRADABLE_QUALITY")</f>
        <v>0</v>
      </c>
      <c r="Q1101" s="4" t="n">
        <f aca="false">COUNTIF($B1101:$J1101, "UNGRADABLE_CONDITION")</f>
        <v>0</v>
      </c>
      <c r="R1101" s="4" t="n">
        <f aca="false">SUM(K1101:Q1101)</f>
        <v>3</v>
      </c>
      <c r="S1101" s="3"/>
      <c r="T1101" s="3"/>
    </row>
    <row r="1102" customFormat="false" ht="13.8" hidden="false" customHeight="false" outlineLevel="0" collapsed="false">
      <c r="A1102" s="3" t="s">
        <v>1125</v>
      </c>
      <c r="B1102" s="3" t="s">
        <v>20</v>
      </c>
      <c r="C1102" s="3"/>
      <c r="D1102" s="3" t="s">
        <v>19</v>
      </c>
      <c r="E1102" s="3"/>
      <c r="F1102" s="3"/>
      <c r="G1102" s="3"/>
      <c r="H1102" s="3"/>
      <c r="I1102" s="3" t="s">
        <v>20</v>
      </c>
      <c r="J1102" s="3"/>
      <c r="K1102" s="4" t="n">
        <f aca="false">COUNTIF($B1102:$J1102, "NORMAL")</f>
        <v>2</v>
      </c>
      <c r="L1102" s="4" t="n">
        <f aca="false">COUNTIF($B1102:$J1102, "NON_SPECIFIC")</f>
        <v>1</v>
      </c>
      <c r="M1102" s="4" t="n">
        <f aca="false">COUNTIF($B1102:$J1102, "EARLY")</f>
        <v>0</v>
      </c>
      <c r="N1102" s="4" t="n">
        <f aca="false">COUNTIF($B1102:$J1102, "ACTIVE")</f>
        <v>0</v>
      </c>
      <c r="O1102" s="4" t="n">
        <f aca="false">COUNTIF($B1102:$J1102, "LATE")</f>
        <v>0</v>
      </c>
      <c r="P1102" s="4" t="n">
        <f aca="false">COUNTIF($B1102:$J1102, "UNGRADABLE_QUALITY")</f>
        <v>0</v>
      </c>
      <c r="Q1102" s="4" t="n">
        <f aca="false">COUNTIF($B1102:$J1102, "UNGRADABLE_CONDITION")</f>
        <v>0</v>
      </c>
      <c r="R1102" s="4" t="n">
        <f aca="false">SUM(K1102:Q1102)</f>
        <v>3</v>
      </c>
      <c r="S1102" s="5"/>
      <c r="T1102" s="3"/>
    </row>
    <row r="1103" customFormat="false" ht="13.8" hidden="false" customHeight="false" outlineLevel="0" collapsed="false">
      <c r="A1103" s="3" t="s">
        <v>1126</v>
      </c>
      <c r="B1103" s="3" t="s">
        <v>19</v>
      </c>
      <c r="C1103" s="3"/>
      <c r="D1103" s="3" t="s">
        <v>22</v>
      </c>
      <c r="E1103" s="3"/>
      <c r="F1103" s="3"/>
      <c r="G1103" s="3"/>
      <c r="H1103" s="3"/>
      <c r="I1103" s="3" t="s">
        <v>22</v>
      </c>
      <c r="J1103" s="3"/>
      <c r="K1103" s="4" t="n">
        <f aca="false">COUNTIF($B1103:$J1103, "NORMAL")</f>
        <v>0</v>
      </c>
      <c r="L1103" s="4" t="n">
        <f aca="false">COUNTIF($B1103:$J1103, "NON_SPECIFIC")</f>
        <v>1</v>
      </c>
      <c r="M1103" s="4" t="n">
        <f aca="false">COUNTIF($B1103:$J1103, "EARLY")</f>
        <v>2</v>
      </c>
      <c r="N1103" s="4" t="n">
        <f aca="false">COUNTIF($B1103:$J1103, "ACTIVE")</f>
        <v>0</v>
      </c>
      <c r="O1103" s="4" t="n">
        <f aca="false">COUNTIF($B1103:$J1103, "LATE")</f>
        <v>0</v>
      </c>
      <c r="P1103" s="4" t="n">
        <f aca="false">COUNTIF($B1103:$J1103, "UNGRADABLE_QUALITY")</f>
        <v>0</v>
      </c>
      <c r="Q1103" s="4" t="n">
        <f aca="false">COUNTIF($B1103:$J1103, "UNGRADABLE_CONDITION")</f>
        <v>0</v>
      </c>
      <c r="R1103" s="4" t="n">
        <f aca="false">SUM(K1103:Q1103)</f>
        <v>3</v>
      </c>
      <c r="S1103" s="5"/>
      <c r="T1103" s="3"/>
    </row>
    <row r="1104" customFormat="false" ht="13.8" hidden="false" customHeight="false" outlineLevel="0" collapsed="false">
      <c r="A1104" s="3" t="s">
        <v>1127</v>
      </c>
      <c r="B1104" s="3" t="s">
        <v>20</v>
      </c>
      <c r="C1104" s="3" t="s">
        <v>19</v>
      </c>
      <c r="D1104" s="3"/>
      <c r="E1104" s="3"/>
      <c r="F1104" s="3"/>
      <c r="G1104" s="3" t="s">
        <v>20</v>
      </c>
      <c r="H1104" s="3"/>
      <c r="I1104" s="3"/>
      <c r="J1104" s="3"/>
      <c r="K1104" s="4" t="n">
        <f aca="false">COUNTIF($B1104:$J1104, "NORMAL")</f>
        <v>2</v>
      </c>
      <c r="L1104" s="4" t="n">
        <f aca="false">COUNTIF($B1104:$J1104, "NON_SPECIFIC")</f>
        <v>1</v>
      </c>
      <c r="M1104" s="4" t="n">
        <f aca="false">COUNTIF($B1104:$J1104, "EARLY")</f>
        <v>0</v>
      </c>
      <c r="N1104" s="4" t="n">
        <f aca="false">COUNTIF($B1104:$J1104, "ACTIVE")</f>
        <v>0</v>
      </c>
      <c r="O1104" s="4" t="n">
        <f aca="false">COUNTIF($B1104:$J1104, "LATE")</f>
        <v>0</v>
      </c>
      <c r="P1104" s="4" t="n">
        <f aca="false">COUNTIF($B1104:$J1104, "UNGRADABLE_QUALITY")</f>
        <v>0</v>
      </c>
      <c r="Q1104" s="4" t="n">
        <f aca="false">COUNTIF($B1104:$J1104, "UNGRADABLE_CONDITION")</f>
        <v>0</v>
      </c>
      <c r="R1104" s="4" t="n">
        <f aca="false">SUM(K1104:Q1104)</f>
        <v>3</v>
      </c>
      <c r="S1104" s="3"/>
      <c r="T1104" s="3"/>
    </row>
    <row r="1105" customFormat="false" ht="13.8" hidden="false" customHeight="false" outlineLevel="0" collapsed="false">
      <c r="A1105" s="3" t="s">
        <v>1128</v>
      </c>
      <c r="B1105" s="3" t="s">
        <v>22</v>
      </c>
      <c r="C1105" s="3" t="s">
        <v>34</v>
      </c>
      <c r="D1105" s="3"/>
      <c r="E1105" s="3"/>
      <c r="F1105" s="3"/>
      <c r="G1105" s="3" t="s">
        <v>22</v>
      </c>
      <c r="H1105" s="3"/>
      <c r="I1105" s="3"/>
      <c r="J1105" s="3"/>
      <c r="K1105" s="4" t="n">
        <f aca="false">COUNTIF($B1105:$J1105, "NORMAL")</f>
        <v>0</v>
      </c>
      <c r="L1105" s="4" t="n">
        <f aca="false">COUNTIF($B1105:$J1105, "NON_SPECIFIC")</f>
        <v>0</v>
      </c>
      <c r="M1105" s="4" t="n">
        <f aca="false">COUNTIF($B1105:$J1105, "EARLY")</f>
        <v>2</v>
      </c>
      <c r="N1105" s="4" t="n">
        <f aca="false">COUNTIF($B1105:$J1105, "ACTIVE")</f>
        <v>1</v>
      </c>
      <c r="O1105" s="4" t="n">
        <f aca="false">COUNTIF($B1105:$J1105, "LATE")</f>
        <v>0</v>
      </c>
      <c r="P1105" s="4" t="n">
        <f aca="false">COUNTIF($B1105:$J1105, "UNGRADABLE_QUALITY")</f>
        <v>0</v>
      </c>
      <c r="Q1105" s="4" t="n">
        <f aca="false">COUNTIF($B1105:$J1105, "UNGRADABLE_CONDITION")</f>
        <v>0</v>
      </c>
      <c r="R1105" s="4" t="n">
        <f aca="false">SUM(K1105:Q1105)</f>
        <v>3</v>
      </c>
      <c r="S1105" s="3"/>
      <c r="T1105" s="3"/>
    </row>
    <row r="1106" customFormat="false" ht="13.8" hidden="false" customHeight="false" outlineLevel="0" collapsed="false">
      <c r="A1106" s="3" t="s">
        <v>1129</v>
      </c>
      <c r="B1106" s="3" t="s">
        <v>20</v>
      </c>
      <c r="C1106" s="3" t="s">
        <v>19</v>
      </c>
      <c r="D1106" s="3"/>
      <c r="E1106" s="3"/>
      <c r="F1106" s="3"/>
      <c r="G1106" s="3" t="s">
        <v>20</v>
      </c>
      <c r="H1106" s="3"/>
      <c r="I1106" s="3"/>
      <c r="J1106" s="3"/>
      <c r="K1106" s="4" t="n">
        <f aca="false">COUNTIF($B1106:$J1106, "NORMAL")</f>
        <v>2</v>
      </c>
      <c r="L1106" s="4" t="n">
        <f aca="false">COUNTIF($B1106:$J1106, "NON_SPECIFIC")</f>
        <v>1</v>
      </c>
      <c r="M1106" s="4" t="n">
        <f aca="false">COUNTIF($B1106:$J1106, "EARLY")</f>
        <v>0</v>
      </c>
      <c r="N1106" s="4" t="n">
        <f aca="false">COUNTIF($B1106:$J1106, "ACTIVE")</f>
        <v>0</v>
      </c>
      <c r="O1106" s="4" t="n">
        <f aca="false">COUNTIF($B1106:$J1106, "LATE")</f>
        <v>0</v>
      </c>
      <c r="P1106" s="4" t="n">
        <f aca="false">COUNTIF($B1106:$J1106, "UNGRADABLE_QUALITY")</f>
        <v>0</v>
      </c>
      <c r="Q1106" s="4" t="n">
        <f aca="false">COUNTIF($B1106:$J1106, "UNGRADABLE_CONDITION")</f>
        <v>0</v>
      </c>
      <c r="R1106" s="4" t="n">
        <f aca="false">SUM(K1106:Q1106)</f>
        <v>3</v>
      </c>
      <c r="S1106" s="3"/>
      <c r="T1106" s="3"/>
    </row>
    <row r="1107" customFormat="false" ht="13.8" hidden="false" customHeight="false" outlineLevel="0" collapsed="false">
      <c r="A1107" s="3" t="s">
        <v>1130</v>
      </c>
      <c r="B1107" s="3" t="s">
        <v>19</v>
      </c>
      <c r="C1107" s="3" t="s">
        <v>19</v>
      </c>
      <c r="D1107" s="3"/>
      <c r="E1107" s="3"/>
      <c r="F1107" s="3"/>
      <c r="G1107" s="3" t="s">
        <v>20</v>
      </c>
      <c r="H1107" s="3"/>
      <c r="I1107" s="3"/>
      <c r="J1107" s="3"/>
      <c r="K1107" s="4" t="n">
        <f aca="false">COUNTIF($B1107:$J1107, "NORMAL")</f>
        <v>1</v>
      </c>
      <c r="L1107" s="4" t="n">
        <f aca="false">COUNTIF($B1107:$J1107, "NON_SPECIFIC")</f>
        <v>2</v>
      </c>
      <c r="M1107" s="4" t="n">
        <f aca="false">COUNTIF($B1107:$J1107, "EARLY")</f>
        <v>0</v>
      </c>
      <c r="N1107" s="4" t="n">
        <f aca="false">COUNTIF($B1107:$J1107, "ACTIVE")</f>
        <v>0</v>
      </c>
      <c r="O1107" s="4" t="n">
        <f aca="false">COUNTIF($B1107:$J1107, "LATE")</f>
        <v>0</v>
      </c>
      <c r="P1107" s="4" t="n">
        <f aca="false">COUNTIF($B1107:$J1107, "UNGRADABLE_QUALITY")</f>
        <v>0</v>
      </c>
      <c r="Q1107" s="4" t="n">
        <f aca="false">COUNTIF($B1107:$J1107, "UNGRADABLE_CONDITION")</f>
        <v>0</v>
      </c>
      <c r="R1107" s="4" t="n">
        <f aca="false">SUM(K1107:Q1107)</f>
        <v>3</v>
      </c>
      <c r="S1107" s="3"/>
      <c r="T1107" s="3"/>
    </row>
    <row r="1108" customFormat="false" ht="13.8" hidden="false" customHeight="false" outlineLevel="0" collapsed="false">
      <c r="A1108" s="3" t="s">
        <v>1131</v>
      </c>
      <c r="B1108" s="3" t="s">
        <v>20</v>
      </c>
      <c r="C1108" s="3" t="s">
        <v>20</v>
      </c>
      <c r="D1108" s="3"/>
      <c r="E1108" s="3"/>
      <c r="F1108" s="3"/>
      <c r="G1108" s="3" t="s">
        <v>20</v>
      </c>
      <c r="H1108" s="3"/>
      <c r="I1108" s="3"/>
      <c r="J1108" s="3"/>
      <c r="K1108" s="4" t="n">
        <f aca="false">COUNTIF($B1108:$J1108, "NORMAL")</f>
        <v>3</v>
      </c>
      <c r="L1108" s="4" t="n">
        <f aca="false">COUNTIF($B1108:$J1108, "NON_SPECIFIC")</f>
        <v>0</v>
      </c>
      <c r="M1108" s="4" t="n">
        <f aca="false">COUNTIF($B1108:$J1108, "EARLY")</f>
        <v>0</v>
      </c>
      <c r="N1108" s="4" t="n">
        <f aca="false">COUNTIF($B1108:$J1108, "ACTIVE")</f>
        <v>0</v>
      </c>
      <c r="O1108" s="4" t="n">
        <f aca="false">COUNTIF($B1108:$J1108, "LATE")</f>
        <v>0</v>
      </c>
      <c r="P1108" s="4" t="n">
        <f aca="false">COUNTIF($B1108:$J1108, "UNGRADABLE_QUALITY")</f>
        <v>0</v>
      </c>
      <c r="Q1108" s="4" t="n">
        <f aca="false">COUNTIF($B1108:$J1108, "UNGRADABLE_CONDITION")</f>
        <v>0</v>
      </c>
      <c r="R1108" s="4" t="n">
        <f aca="false">SUM(K1108:Q1108)</f>
        <v>3</v>
      </c>
      <c r="S1108" s="3"/>
      <c r="T1108" s="3"/>
    </row>
    <row r="1109" customFormat="false" ht="13.8" hidden="false" customHeight="false" outlineLevel="0" collapsed="false">
      <c r="A1109" s="3" t="s">
        <v>1132</v>
      </c>
      <c r="B1109" s="3" t="s">
        <v>20</v>
      </c>
      <c r="C1109" s="3" t="s">
        <v>20</v>
      </c>
      <c r="D1109" s="3"/>
      <c r="E1109" s="3"/>
      <c r="F1109" s="3"/>
      <c r="G1109" s="3" t="s">
        <v>20</v>
      </c>
      <c r="H1109" s="3"/>
      <c r="I1109" s="3"/>
      <c r="J1109" s="3"/>
      <c r="K1109" s="4" t="n">
        <f aca="false">COUNTIF($B1109:$J1109, "NORMAL")</f>
        <v>3</v>
      </c>
      <c r="L1109" s="4" t="n">
        <f aca="false">COUNTIF($B1109:$J1109, "NON_SPECIFIC")</f>
        <v>0</v>
      </c>
      <c r="M1109" s="4" t="n">
        <f aca="false">COUNTIF($B1109:$J1109, "EARLY")</f>
        <v>0</v>
      </c>
      <c r="N1109" s="4" t="n">
        <f aca="false">COUNTIF($B1109:$J1109, "ACTIVE")</f>
        <v>0</v>
      </c>
      <c r="O1109" s="4" t="n">
        <f aca="false">COUNTIF($B1109:$J1109, "LATE")</f>
        <v>0</v>
      </c>
      <c r="P1109" s="4" t="n">
        <f aca="false">COUNTIF($B1109:$J1109, "UNGRADABLE_QUALITY")</f>
        <v>0</v>
      </c>
      <c r="Q1109" s="4" t="n">
        <f aca="false">COUNTIF($B1109:$J1109, "UNGRADABLE_CONDITION")</f>
        <v>0</v>
      </c>
      <c r="R1109" s="4" t="n">
        <f aca="false">SUM(K1109:Q1109)</f>
        <v>3</v>
      </c>
      <c r="S1109" s="3"/>
      <c r="T1109" s="3"/>
    </row>
    <row r="1110" customFormat="false" ht="13.8" hidden="false" customHeight="false" outlineLevel="0" collapsed="false">
      <c r="A1110" s="3" t="s">
        <v>1133</v>
      </c>
      <c r="B1110" s="3" t="s">
        <v>20</v>
      </c>
      <c r="C1110" s="3" t="s">
        <v>20</v>
      </c>
      <c r="D1110" s="3"/>
      <c r="E1110" s="3"/>
      <c r="F1110" s="3"/>
      <c r="G1110" s="3" t="s">
        <v>20</v>
      </c>
      <c r="H1110" s="3"/>
      <c r="I1110" s="3"/>
      <c r="J1110" s="3"/>
      <c r="K1110" s="4" t="n">
        <f aca="false">COUNTIF($B1110:$J1110, "NORMAL")</f>
        <v>3</v>
      </c>
      <c r="L1110" s="4" t="n">
        <f aca="false">COUNTIF($B1110:$J1110, "NON_SPECIFIC")</f>
        <v>0</v>
      </c>
      <c r="M1110" s="4" t="n">
        <f aca="false">COUNTIF($B1110:$J1110, "EARLY")</f>
        <v>0</v>
      </c>
      <c r="N1110" s="4" t="n">
        <f aca="false">COUNTIF($B1110:$J1110, "ACTIVE")</f>
        <v>0</v>
      </c>
      <c r="O1110" s="4" t="n">
        <f aca="false">COUNTIF($B1110:$J1110, "LATE")</f>
        <v>0</v>
      </c>
      <c r="P1110" s="4" t="n">
        <f aca="false">COUNTIF($B1110:$J1110, "UNGRADABLE_QUALITY")</f>
        <v>0</v>
      </c>
      <c r="Q1110" s="4" t="n">
        <f aca="false">COUNTIF($B1110:$J1110, "UNGRADABLE_CONDITION")</f>
        <v>0</v>
      </c>
      <c r="R1110" s="4" t="n">
        <f aca="false">SUM(K1110:Q1110)</f>
        <v>3</v>
      </c>
      <c r="S1110" s="3"/>
      <c r="T1110" s="3"/>
    </row>
    <row r="1111" customFormat="false" ht="13.8" hidden="false" customHeight="false" outlineLevel="0" collapsed="false">
      <c r="A1111" s="3" t="s">
        <v>1134</v>
      </c>
      <c r="B1111" s="3" t="s">
        <v>24</v>
      </c>
      <c r="C1111" s="3" t="s">
        <v>19</v>
      </c>
      <c r="D1111" s="3"/>
      <c r="E1111" s="3"/>
      <c r="F1111" s="3"/>
      <c r="G1111" s="3" t="s">
        <v>24</v>
      </c>
      <c r="H1111" s="3"/>
      <c r="I1111" s="3"/>
      <c r="J1111" s="3"/>
      <c r="K1111" s="4" t="n">
        <f aca="false">COUNTIF($B1111:$J1111, "NORMAL")</f>
        <v>0</v>
      </c>
      <c r="L1111" s="4" t="n">
        <f aca="false">COUNTIF($B1111:$J1111, "NON_SPECIFIC")</f>
        <v>1</v>
      </c>
      <c r="M1111" s="4" t="n">
        <f aca="false">COUNTIF($B1111:$J1111, "EARLY")</f>
        <v>0</v>
      </c>
      <c r="N1111" s="4" t="n">
        <f aca="false">COUNTIF($B1111:$J1111, "ACTIVE")</f>
        <v>0</v>
      </c>
      <c r="O1111" s="4" t="n">
        <f aca="false">COUNTIF($B1111:$J1111, "LATE")</f>
        <v>0</v>
      </c>
      <c r="P1111" s="4" t="n">
        <f aca="false">COUNTIF($B1111:$J1111, "UNGRADABLE_QUALITY")</f>
        <v>2</v>
      </c>
      <c r="Q1111" s="4" t="n">
        <f aca="false">COUNTIF($B1111:$J1111, "UNGRADABLE_CONDITION")</f>
        <v>0</v>
      </c>
      <c r="R1111" s="4" t="n">
        <f aca="false">SUM(K1111:Q1111)</f>
        <v>3</v>
      </c>
      <c r="S1111" s="3"/>
      <c r="T1111" s="3"/>
    </row>
    <row r="1112" customFormat="false" ht="13.8" hidden="false" customHeight="false" outlineLevel="0" collapsed="false">
      <c r="A1112" s="3" t="s">
        <v>1135</v>
      </c>
      <c r="B1112" s="3" t="s">
        <v>34</v>
      </c>
      <c r="C1112" s="3" t="s">
        <v>68</v>
      </c>
      <c r="D1112" s="3"/>
      <c r="E1112" s="3"/>
      <c r="F1112" s="3"/>
      <c r="G1112" s="3" t="s">
        <v>22</v>
      </c>
      <c r="H1112" s="3"/>
      <c r="I1112" s="3"/>
      <c r="J1112" s="3"/>
      <c r="K1112" s="4" t="n">
        <f aca="false">COUNTIF($B1112:$J1112, "NORMAL")</f>
        <v>0</v>
      </c>
      <c r="L1112" s="4" t="n">
        <f aca="false">COUNTIF($B1112:$J1112, "NON_SPECIFIC")</f>
        <v>0</v>
      </c>
      <c r="M1112" s="4" t="n">
        <f aca="false">COUNTIF($B1112:$J1112, "EARLY")</f>
        <v>1</v>
      </c>
      <c r="N1112" s="4" t="n">
        <f aca="false">COUNTIF($B1112:$J1112, "ACTIVE")</f>
        <v>1</v>
      </c>
      <c r="O1112" s="4" t="n">
        <f aca="false">COUNTIF($B1112:$J1112, "LATE")</f>
        <v>0</v>
      </c>
      <c r="P1112" s="4" t="n">
        <f aca="false">COUNTIF($B1112:$J1112, "UNGRADABLE_QUALITY")</f>
        <v>0</v>
      </c>
      <c r="Q1112" s="4" t="n">
        <f aca="false">COUNTIF($B1112:$J1112, "UNGRADABLE_CONDITION")</f>
        <v>1</v>
      </c>
      <c r="R1112" s="4" t="n">
        <f aca="false">SUM(K1112:Q1112)</f>
        <v>3</v>
      </c>
      <c r="S1112" s="3"/>
      <c r="T1112" s="3"/>
    </row>
    <row r="1113" customFormat="false" ht="13.8" hidden="false" customHeight="false" outlineLevel="0" collapsed="false">
      <c r="A1113" s="3" t="s">
        <v>1136</v>
      </c>
      <c r="B1113" s="3" t="s">
        <v>28</v>
      </c>
      <c r="C1113" s="3" t="s">
        <v>28</v>
      </c>
      <c r="D1113" s="3"/>
      <c r="E1113" s="3"/>
      <c r="F1113" s="3"/>
      <c r="G1113" s="3" t="s">
        <v>28</v>
      </c>
      <c r="H1113" s="3"/>
      <c r="I1113" s="3"/>
      <c r="J1113" s="3"/>
      <c r="K1113" s="4" t="n">
        <f aca="false">COUNTIF($B1113:$J1113, "NORMAL")</f>
        <v>0</v>
      </c>
      <c r="L1113" s="4" t="n">
        <f aca="false">COUNTIF($B1113:$J1113, "NON_SPECIFIC")</f>
        <v>0</v>
      </c>
      <c r="M1113" s="4" t="n">
        <f aca="false">COUNTIF($B1113:$J1113, "EARLY")</f>
        <v>0</v>
      </c>
      <c r="N1113" s="4" t="n">
        <f aca="false">COUNTIF($B1113:$J1113, "ACTIVE")</f>
        <v>0</v>
      </c>
      <c r="O1113" s="4" t="n">
        <f aca="false">COUNTIF($B1113:$J1113, "LATE")</f>
        <v>3</v>
      </c>
      <c r="P1113" s="4" t="n">
        <f aca="false">COUNTIF($B1113:$J1113, "UNGRADABLE_QUALITY")</f>
        <v>0</v>
      </c>
      <c r="Q1113" s="4" t="n">
        <f aca="false">COUNTIF($B1113:$J1113, "UNGRADABLE_CONDITION")</f>
        <v>0</v>
      </c>
      <c r="R1113" s="4" t="n">
        <f aca="false">SUM(K1113:Q1113)</f>
        <v>3</v>
      </c>
      <c r="S1113" s="3"/>
      <c r="T1113" s="3"/>
    </row>
    <row r="1114" customFormat="false" ht="13.8" hidden="false" customHeight="false" outlineLevel="0" collapsed="false">
      <c r="A1114" s="3" t="s">
        <v>1137</v>
      </c>
      <c r="B1114" s="3" t="s">
        <v>20</v>
      </c>
      <c r="C1114" s="3" t="s">
        <v>19</v>
      </c>
      <c r="D1114" s="3"/>
      <c r="E1114" s="3"/>
      <c r="F1114" s="3"/>
      <c r="G1114" s="3" t="s">
        <v>20</v>
      </c>
      <c r="H1114" s="3"/>
      <c r="I1114" s="3"/>
      <c r="J1114" s="3"/>
      <c r="K1114" s="4" t="n">
        <f aca="false">COUNTIF($B1114:$J1114, "NORMAL")</f>
        <v>2</v>
      </c>
      <c r="L1114" s="4" t="n">
        <f aca="false">COUNTIF($B1114:$J1114, "NON_SPECIFIC")</f>
        <v>1</v>
      </c>
      <c r="M1114" s="4" t="n">
        <f aca="false">COUNTIF($B1114:$J1114, "EARLY")</f>
        <v>0</v>
      </c>
      <c r="N1114" s="4" t="n">
        <f aca="false">COUNTIF($B1114:$J1114, "ACTIVE")</f>
        <v>0</v>
      </c>
      <c r="O1114" s="4" t="n">
        <f aca="false">COUNTIF($B1114:$J1114, "LATE")</f>
        <v>0</v>
      </c>
      <c r="P1114" s="4" t="n">
        <f aca="false">COUNTIF($B1114:$J1114, "UNGRADABLE_QUALITY")</f>
        <v>0</v>
      </c>
      <c r="Q1114" s="4" t="n">
        <f aca="false">COUNTIF($B1114:$J1114, "UNGRADABLE_CONDITION")</f>
        <v>0</v>
      </c>
      <c r="R1114" s="4" t="n">
        <f aca="false">SUM(K1114:Q1114)</f>
        <v>3</v>
      </c>
      <c r="S1114" s="3"/>
      <c r="T1114" s="3"/>
    </row>
    <row r="1115" customFormat="false" ht="13.8" hidden="false" customHeight="false" outlineLevel="0" collapsed="false">
      <c r="A1115" s="3" t="s">
        <v>1138</v>
      </c>
      <c r="B1115" s="3" t="s">
        <v>19</v>
      </c>
      <c r="C1115" s="3" t="s">
        <v>19</v>
      </c>
      <c r="D1115" s="3"/>
      <c r="E1115" s="3"/>
      <c r="F1115" s="3"/>
      <c r="G1115" s="3" t="s">
        <v>19</v>
      </c>
      <c r="H1115" s="3"/>
      <c r="I1115" s="3"/>
      <c r="J1115" s="3"/>
      <c r="K1115" s="4" t="n">
        <f aca="false">COUNTIF($B1115:$J1115, "NORMAL")</f>
        <v>0</v>
      </c>
      <c r="L1115" s="4" t="n">
        <f aca="false">COUNTIF($B1115:$J1115, "NON_SPECIFIC")</f>
        <v>3</v>
      </c>
      <c r="M1115" s="4" t="n">
        <f aca="false">COUNTIF($B1115:$J1115, "EARLY")</f>
        <v>0</v>
      </c>
      <c r="N1115" s="4" t="n">
        <f aca="false">COUNTIF($B1115:$J1115, "ACTIVE")</f>
        <v>0</v>
      </c>
      <c r="O1115" s="4" t="n">
        <f aca="false">COUNTIF($B1115:$J1115, "LATE")</f>
        <v>0</v>
      </c>
      <c r="P1115" s="4" t="n">
        <f aca="false">COUNTIF($B1115:$J1115, "UNGRADABLE_QUALITY")</f>
        <v>0</v>
      </c>
      <c r="Q1115" s="4" t="n">
        <f aca="false">COUNTIF($B1115:$J1115, "UNGRADABLE_CONDITION")</f>
        <v>0</v>
      </c>
      <c r="R1115" s="4" t="n">
        <f aca="false">SUM(K1115:Q1115)</f>
        <v>3</v>
      </c>
      <c r="S1115" s="3"/>
      <c r="T1115" s="3"/>
    </row>
    <row r="1116" customFormat="false" ht="13.8" hidden="false" customHeight="false" outlineLevel="0" collapsed="false">
      <c r="A1116" s="3" t="s">
        <v>1139</v>
      </c>
      <c r="B1116" s="3" t="s">
        <v>22</v>
      </c>
      <c r="C1116" s="3" t="s">
        <v>22</v>
      </c>
      <c r="D1116" s="3"/>
      <c r="E1116" s="3"/>
      <c r="F1116" s="3"/>
      <c r="G1116" s="3" t="s">
        <v>20</v>
      </c>
      <c r="H1116" s="3"/>
      <c r="I1116" s="3"/>
      <c r="J1116" s="3"/>
      <c r="K1116" s="4" t="n">
        <f aca="false">COUNTIF($B1116:$J1116, "NORMAL")</f>
        <v>1</v>
      </c>
      <c r="L1116" s="4" t="n">
        <f aca="false">COUNTIF($B1116:$J1116, "NON_SPECIFIC")</f>
        <v>0</v>
      </c>
      <c r="M1116" s="4" t="n">
        <f aca="false">COUNTIF($B1116:$J1116, "EARLY")</f>
        <v>2</v>
      </c>
      <c r="N1116" s="4" t="n">
        <f aca="false">COUNTIF($B1116:$J1116, "ACTIVE")</f>
        <v>0</v>
      </c>
      <c r="O1116" s="4" t="n">
        <f aca="false">COUNTIF($B1116:$J1116, "LATE")</f>
        <v>0</v>
      </c>
      <c r="P1116" s="4" t="n">
        <f aca="false">COUNTIF($B1116:$J1116, "UNGRADABLE_QUALITY")</f>
        <v>0</v>
      </c>
      <c r="Q1116" s="4" t="n">
        <f aca="false">COUNTIF($B1116:$J1116, "UNGRADABLE_CONDITION")</f>
        <v>0</v>
      </c>
      <c r="R1116" s="4" t="n">
        <f aca="false">SUM(K1116:Q1116)</f>
        <v>3</v>
      </c>
      <c r="S1116" s="3"/>
      <c r="T1116" s="3"/>
    </row>
    <row r="1117" customFormat="false" ht="13.8" hidden="false" customHeight="false" outlineLevel="0" collapsed="false">
      <c r="A1117" s="3" t="s">
        <v>1140</v>
      </c>
      <c r="B1117" s="3" t="s">
        <v>19</v>
      </c>
      <c r="C1117" s="3"/>
      <c r="D1117" s="3" t="s">
        <v>68</v>
      </c>
      <c r="E1117" s="3"/>
      <c r="F1117" s="3"/>
      <c r="G1117" s="3"/>
      <c r="H1117" s="3"/>
      <c r="I1117" s="3" t="s">
        <v>19</v>
      </c>
      <c r="J1117" s="3"/>
      <c r="K1117" s="4" t="n">
        <f aca="false">COUNTIF($B1117:$J1117, "NORMAL")</f>
        <v>0</v>
      </c>
      <c r="L1117" s="4" t="n">
        <f aca="false">COUNTIF($B1117:$J1117, "NON_SPECIFIC")</f>
        <v>2</v>
      </c>
      <c r="M1117" s="4" t="n">
        <f aca="false">COUNTIF($B1117:$J1117, "EARLY")</f>
        <v>0</v>
      </c>
      <c r="N1117" s="4" t="n">
        <f aca="false">COUNTIF($B1117:$J1117, "ACTIVE")</f>
        <v>0</v>
      </c>
      <c r="O1117" s="4" t="n">
        <f aca="false">COUNTIF($B1117:$J1117, "LATE")</f>
        <v>0</v>
      </c>
      <c r="P1117" s="4" t="n">
        <f aca="false">COUNTIF($B1117:$J1117, "UNGRADABLE_QUALITY")</f>
        <v>0</v>
      </c>
      <c r="Q1117" s="4" t="n">
        <f aca="false">COUNTIF($B1117:$J1117, "UNGRADABLE_CONDITION")</f>
        <v>1</v>
      </c>
      <c r="R1117" s="4" t="n">
        <f aca="false">SUM(K1117:Q1117)</f>
        <v>3</v>
      </c>
      <c r="S1117" s="5"/>
      <c r="T1117" s="3"/>
    </row>
    <row r="1118" customFormat="false" ht="13.8" hidden="false" customHeight="false" outlineLevel="0" collapsed="false">
      <c r="A1118" s="3" t="s">
        <v>1141</v>
      </c>
      <c r="B1118" s="3" t="s">
        <v>34</v>
      </c>
      <c r="C1118" s="3" t="s">
        <v>22</v>
      </c>
      <c r="D1118" s="3"/>
      <c r="E1118" s="3"/>
      <c r="F1118" s="3"/>
      <c r="G1118" s="3" t="s">
        <v>22</v>
      </c>
      <c r="H1118" s="3"/>
      <c r="I1118" s="3"/>
      <c r="J1118" s="3"/>
      <c r="K1118" s="4" t="n">
        <f aca="false">COUNTIF($B1118:$J1118, "NORMAL")</f>
        <v>0</v>
      </c>
      <c r="L1118" s="4" t="n">
        <f aca="false">COUNTIF($B1118:$J1118, "NON_SPECIFIC")</f>
        <v>0</v>
      </c>
      <c r="M1118" s="4" t="n">
        <f aca="false">COUNTIF($B1118:$J1118, "EARLY")</f>
        <v>2</v>
      </c>
      <c r="N1118" s="4" t="n">
        <f aca="false">COUNTIF($B1118:$J1118, "ACTIVE")</f>
        <v>1</v>
      </c>
      <c r="O1118" s="4" t="n">
        <f aca="false">COUNTIF($B1118:$J1118, "LATE")</f>
        <v>0</v>
      </c>
      <c r="P1118" s="4" t="n">
        <f aca="false">COUNTIF($B1118:$J1118, "UNGRADABLE_QUALITY")</f>
        <v>0</v>
      </c>
      <c r="Q1118" s="4" t="n">
        <f aca="false">COUNTIF($B1118:$J1118, "UNGRADABLE_CONDITION")</f>
        <v>0</v>
      </c>
      <c r="R1118" s="4" t="n">
        <f aca="false">SUM(K1118:Q1118)</f>
        <v>3</v>
      </c>
      <c r="S1118" s="3"/>
      <c r="T1118" s="3"/>
    </row>
    <row r="1119" customFormat="false" ht="13.8" hidden="false" customHeight="false" outlineLevel="0" collapsed="false">
      <c r="A1119" s="3" t="s">
        <v>1142</v>
      </c>
      <c r="B1119" s="3" t="s">
        <v>22</v>
      </c>
      <c r="C1119" s="3"/>
      <c r="D1119" s="3" t="s">
        <v>34</v>
      </c>
      <c r="E1119" s="3"/>
      <c r="F1119" s="3"/>
      <c r="G1119" s="3"/>
      <c r="H1119" s="3"/>
      <c r="I1119" s="3" t="s">
        <v>22</v>
      </c>
      <c r="J1119" s="3"/>
      <c r="K1119" s="4" t="n">
        <f aca="false">COUNTIF($B1119:$J1119, "NORMAL")</f>
        <v>0</v>
      </c>
      <c r="L1119" s="4" t="n">
        <f aca="false">COUNTIF($B1119:$J1119, "NON_SPECIFIC")</f>
        <v>0</v>
      </c>
      <c r="M1119" s="4" t="n">
        <f aca="false">COUNTIF($B1119:$J1119, "EARLY")</f>
        <v>2</v>
      </c>
      <c r="N1119" s="4" t="n">
        <f aca="false">COUNTIF($B1119:$J1119, "ACTIVE")</f>
        <v>1</v>
      </c>
      <c r="O1119" s="4" t="n">
        <f aca="false">COUNTIF($B1119:$J1119, "LATE")</f>
        <v>0</v>
      </c>
      <c r="P1119" s="4" t="n">
        <f aca="false">COUNTIF($B1119:$J1119, "UNGRADABLE_QUALITY")</f>
        <v>0</v>
      </c>
      <c r="Q1119" s="4" t="n">
        <f aca="false">COUNTIF($B1119:$J1119, "UNGRADABLE_CONDITION")</f>
        <v>0</v>
      </c>
      <c r="R1119" s="4" t="n">
        <f aca="false">SUM(K1119:Q1119)</f>
        <v>3</v>
      </c>
      <c r="S1119" s="5"/>
      <c r="T1119" s="3"/>
    </row>
    <row r="1120" customFormat="false" ht="13.8" hidden="false" customHeight="false" outlineLevel="0" collapsed="false">
      <c r="A1120" s="3" t="s">
        <v>1143</v>
      </c>
      <c r="B1120" s="3" t="s">
        <v>20</v>
      </c>
      <c r="C1120" s="3" t="s">
        <v>22</v>
      </c>
      <c r="D1120" s="3"/>
      <c r="E1120" s="3"/>
      <c r="F1120" s="3"/>
      <c r="G1120" s="3" t="s">
        <v>22</v>
      </c>
      <c r="H1120" s="3"/>
      <c r="I1120" s="3"/>
      <c r="J1120" s="3"/>
      <c r="K1120" s="4" t="n">
        <f aca="false">COUNTIF($B1120:$J1120, "NORMAL")</f>
        <v>1</v>
      </c>
      <c r="L1120" s="4" t="n">
        <f aca="false">COUNTIF($B1120:$J1120, "NON_SPECIFIC")</f>
        <v>0</v>
      </c>
      <c r="M1120" s="4" t="n">
        <f aca="false">COUNTIF($B1120:$J1120, "EARLY")</f>
        <v>2</v>
      </c>
      <c r="N1120" s="4" t="n">
        <f aca="false">COUNTIF($B1120:$J1120, "ACTIVE")</f>
        <v>0</v>
      </c>
      <c r="O1120" s="4" t="n">
        <f aca="false">COUNTIF($B1120:$J1120, "LATE")</f>
        <v>0</v>
      </c>
      <c r="P1120" s="4" t="n">
        <f aca="false">COUNTIF($B1120:$J1120, "UNGRADABLE_QUALITY")</f>
        <v>0</v>
      </c>
      <c r="Q1120" s="4" t="n">
        <f aca="false">COUNTIF($B1120:$J1120, "UNGRADABLE_CONDITION")</f>
        <v>0</v>
      </c>
      <c r="R1120" s="4" t="n">
        <f aca="false">SUM(K1120:Q1120)</f>
        <v>3</v>
      </c>
      <c r="S1120" s="3"/>
      <c r="T1120" s="3"/>
    </row>
    <row r="1121" customFormat="false" ht="13.8" hidden="false" customHeight="false" outlineLevel="0" collapsed="false">
      <c r="A1121" s="3" t="s">
        <v>1144</v>
      </c>
      <c r="B1121" s="3" t="s">
        <v>22</v>
      </c>
      <c r="C1121" s="3"/>
      <c r="D1121" s="3" t="s">
        <v>22</v>
      </c>
      <c r="E1121" s="3"/>
      <c r="F1121" s="3"/>
      <c r="G1121" s="3"/>
      <c r="H1121" s="3"/>
      <c r="I1121" s="3" t="s">
        <v>22</v>
      </c>
      <c r="J1121" s="3"/>
      <c r="K1121" s="4" t="n">
        <f aca="false">COUNTIF($B1121:$J1121, "NORMAL")</f>
        <v>0</v>
      </c>
      <c r="L1121" s="4" t="n">
        <f aca="false">COUNTIF($B1121:$J1121, "NON_SPECIFIC")</f>
        <v>0</v>
      </c>
      <c r="M1121" s="4" t="n">
        <f aca="false">COUNTIF($B1121:$J1121, "EARLY")</f>
        <v>3</v>
      </c>
      <c r="N1121" s="4" t="n">
        <f aca="false">COUNTIF($B1121:$J1121, "ACTIVE")</f>
        <v>0</v>
      </c>
      <c r="O1121" s="4" t="n">
        <f aca="false">COUNTIF($B1121:$J1121, "LATE")</f>
        <v>0</v>
      </c>
      <c r="P1121" s="4" t="n">
        <f aca="false">COUNTIF($B1121:$J1121, "UNGRADABLE_QUALITY")</f>
        <v>0</v>
      </c>
      <c r="Q1121" s="4" t="n">
        <f aca="false">COUNTIF($B1121:$J1121, "UNGRADABLE_CONDITION")</f>
        <v>0</v>
      </c>
      <c r="R1121" s="4" t="n">
        <f aca="false">SUM(K1121:Q1121)</f>
        <v>3</v>
      </c>
      <c r="S1121" s="5"/>
      <c r="T1121" s="3"/>
    </row>
    <row r="1122" customFormat="false" ht="13.8" hidden="false" customHeight="false" outlineLevel="0" collapsed="false">
      <c r="A1122" s="3" t="s">
        <v>1145</v>
      </c>
      <c r="B1122" s="3" t="s">
        <v>20</v>
      </c>
      <c r="C1122" s="3"/>
      <c r="D1122" s="3" t="s">
        <v>19</v>
      </c>
      <c r="E1122" s="3"/>
      <c r="F1122" s="3"/>
      <c r="G1122" s="3"/>
      <c r="H1122" s="3"/>
      <c r="I1122" s="3" t="s">
        <v>19</v>
      </c>
      <c r="J1122" s="3"/>
      <c r="K1122" s="4" t="n">
        <f aca="false">COUNTIF($B1122:$J1122, "NORMAL")</f>
        <v>1</v>
      </c>
      <c r="L1122" s="4" t="n">
        <f aca="false">COUNTIF($B1122:$J1122, "NON_SPECIFIC")</f>
        <v>2</v>
      </c>
      <c r="M1122" s="4" t="n">
        <f aca="false">COUNTIF($B1122:$J1122, "EARLY")</f>
        <v>0</v>
      </c>
      <c r="N1122" s="4" t="n">
        <f aca="false">COUNTIF($B1122:$J1122, "ACTIVE")</f>
        <v>0</v>
      </c>
      <c r="O1122" s="4" t="n">
        <f aca="false">COUNTIF($B1122:$J1122, "LATE")</f>
        <v>0</v>
      </c>
      <c r="P1122" s="4" t="n">
        <f aca="false">COUNTIF($B1122:$J1122, "UNGRADABLE_QUALITY")</f>
        <v>0</v>
      </c>
      <c r="Q1122" s="4" t="n">
        <f aca="false">COUNTIF($B1122:$J1122, "UNGRADABLE_CONDITION")</f>
        <v>0</v>
      </c>
      <c r="R1122" s="4" t="n">
        <f aca="false">SUM(K1122:Q1122)</f>
        <v>3</v>
      </c>
      <c r="S1122" s="5"/>
      <c r="T1122" s="3"/>
    </row>
    <row r="1123" customFormat="false" ht="13.8" hidden="false" customHeight="false" outlineLevel="0" collapsed="false">
      <c r="A1123" s="3" t="s">
        <v>1146</v>
      </c>
      <c r="B1123" s="3" t="s">
        <v>20</v>
      </c>
      <c r="C1123" s="3"/>
      <c r="D1123" s="3" t="s">
        <v>19</v>
      </c>
      <c r="E1123" s="3"/>
      <c r="F1123" s="3"/>
      <c r="G1123" s="3"/>
      <c r="H1123" s="3"/>
      <c r="I1123" s="3" t="s">
        <v>20</v>
      </c>
      <c r="J1123" s="3"/>
      <c r="K1123" s="4" t="n">
        <f aca="false">COUNTIF($B1123:$J1123, "NORMAL")</f>
        <v>2</v>
      </c>
      <c r="L1123" s="4" t="n">
        <f aca="false">COUNTIF($B1123:$J1123, "NON_SPECIFIC")</f>
        <v>1</v>
      </c>
      <c r="M1123" s="4" t="n">
        <f aca="false">COUNTIF($B1123:$J1123, "EARLY")</f>
        <v>0</v>
      </c>
      <c r="N1123" s="4" t="n">
        <f aca="false">COUNTIF($B1123:$J1123, "ACTIVE")</f>
        <v>0</v>
      </c>
      <c r="O1123" s="4" t="n">
        <f aca="false">COUNTIF($B1123:$J1123, "LATE")</f>
        <v>0</v>
      </c>
      <c r="P1123" s="4" t="n">
        <f aca="false">COUNTIF($B1123:$J1123, "UNGRADABLE_QUALITY")</f>
        <v>0</v>
      </c>
      <c r="Q1123" s="4" t="n">
        <f aca="false">COUNTIF($B1123:$J1123, "UNGRADABLE_CONDITION")</f>
        <v>0</v>
      </c>
      <c r="R1123" s="4" t="n">
        <f aca="false">SUM(K1123:Q1123)</f>
        <v>3</v>
      </c>
      <c r="S1123" s="5"/>
      <c r="T1123" s="3"/>
    </row>
    <row r="1124" customFormat="false" ht="13.8" hidden="false" customHeight="false" outlineLevel="0" collapsed="false">
      <c r="A1124" s="3" t="s">
        <v>1147</v>
      </c>
      <c r="B1124" s="3" t="s">
        <v>28</v>
      </c>
      <c r="C1124" s="3"/>
      <c r="D1124" s="3" t="s">
        <v>28</v>
      </c>
      <c r="E1124" s="3"/>
      <c r="F1124" s="3"/>
      <c r="G1124" s="3"/>
      <c r="H1124" s="3"/>
      <c r="I1124" s="3" t="s">
        <v>28</v>
      </c>
      <c r="J1124" s="3"/>
      <c r="K1124" s="4" t="n">
        <f aca="false">COUNTIF($B1124:$J1124, "NORMAL")</f>
        <v>0</v>
      </c>
      <c r="L1124" s="4" t="n">
        <f aca="false">COUNTIF($B1124:$J1124, "NON_SPECIFIC")</f>
        <v>0</v>
      </c>
      <c r="M1124" s="4" t="n">
        <f aca="false">COUNTIF($B1124:$J1124, "EARLY")</f>
        <v>0</v>
      </c>
      <c r="N1124" s="4" t="n">
        <f aca="false">COUNTIF($B1124:$J1124, "ACTIVE")</f>
        <v>0</v>
      </c>
      <c r="O1124" s="4" t="n">
        <f aca="false">COUNTIF($B1124:$J1124, "LATE")</f>
        <v>3</v>
      </c>
      <c r="P1124" s="4" t="n">
        <f aca="false">COUNTIF($B1124:$J1124, "UNGRADABLE_QUALITY")</f>
        <v>0</v>
      </c>
      <c r="Q1124" s="4" t="n">
        <f aca="false">COUNTIF($B1124:$J1124, "UNGRADABLE_CONDITION")</f>
        <v>0</v>
      </c>
      <c r="R1124" s="4" t="n">
        <f aca="false">SUM(K1124:Q1124)</f>
        <v>3</v>
      </c>
      <c r="S1124" s="5"/>
      <c r="T1124" s="3"/>
    </row>
    <row r="1125" customFormat="false" ht="13.8" hidden="false" customHeight="false" outlineLevel="0" collapsed="false">
      <c r="A1125" s="3" t="s">
        <v>1148</v>
      </c>
      <c r="B1125" s="3" t="s">
        <v>19</v>
      </c>
      <c r="C1125" s="3"/>
      <c r="D1125" s="3" t="s">
        <v>22</v>
      </c>
      <c r="E1125" s="3"/>
      <c r="F1125" s="3"/>
      <c r="G1125" s="3"/>
      <c r="H1125" s="3"/>
      <c r="I1125" s="3" t="s">
        <v>19</v>
      </c>
      <c r="J1125" s="3"/>
      <c r="K1125" s="4" t="n">
        <f aca="false">COUNTIF($B1125:$J1125, "NORMAL")</f>
        <v>0</v>
      </c>
      <c r="L1125" s="4" t="n">
        <f aca="false">COUNTIF($B1125:$J1125, "NON_SPECIFIC")</f>
        <v>2</v>
      </c>
      <c r="M1125" s="4" t="n">
        <f aca="false">COUNTIF($B1125:$J1125, "EARLY")</f>
        <v>1</v>
      </c>
      <c r="N1125" s="4" t="n">
        <f aca="false">COUNTIF($B1125:$J1125, "ACTIVE")</f>
        <v>0</v>
      </c>
      <c r="O1125" s="4" t="n">
        <f aca="false">COUNTIF($B1125:$J1125, "LATE")</f>
        <v>0</v>
      </c>
      <c r="P1125" s="4" t="n">
        <f aca="false">COUNTIF($B1125:$J1125, "UNGRADABLE_QUALITY")</f>
        <v>0</v>
      </c>
      <c r="Q1125" s="4" t="n">
        <f aca="false">COUNTIF($B1125:$J1125, "UNGRADABLE_CONDITION")</f>
        <v>0</v>
      </c>
      <c r="R1125" s="4" t="n">
        <f aca="false">SUM(K1125:Q1125)</f>
        <v>3</v>
      </c>
      <c r="S1125" s="5"/>
      <c r="T1125" s="3"/>
    </row>
    <row r="1126" customFormat="false" ht="13.8" hidden="false" customHeight="false" outlineLevel="0" collapsed="false">
      <c r="A1126" s="3" t="s">
        <v>1149</v>
      </c>
      <c r="B1126" s="3" t="s">
        <v>28</v>
      </c>
      <c r="C1126" s="3" t="s">
        <v>19</v>
      </c>
      <c r="D1126" s="3"/>
      <c r="E1126" s="3"/>
      <c r="F1126" s="3"/>
      <c r="G1126" s="3" t="s">
        <v>68</v>
      </c>
      <c r="H1126" s="3"/>
      <c r="I1126" s="3"/>
      <c r="J1126" s="3"/>
      <c r="K1126" s="4" t="n">
        <f aca="false">COUNTIF($B1126:$J1126, "NORMAL")</f>
        <v>0</v>
      </c>
      <c r="L1126" s="4" t="n">
        <f aca="false">COUNTIF($B1126:$J1126, "NON_SPECIFIC")</f>
        <v>1</v>
      </c>
      <c r="M1126" s="4" t="n">
        <f aca="false">COUNTIF($B1126:$J1126, "EARLY")</f>
        <v>0</v>
      </c>
      <c r="N1126" s="4" t="n">
        <f aca="false">COUNTIF($B1126:$J1126, "ACTIVE")</f>
        <v>0</v>
      </c>
      <c r="O1126" s="4" t="n">
        <f aca="false">COUNTIF($B1126:$J1126, "LATE")</f>
        <v>1</v>
      </c>
      <c r="P1126" s="4" t="n">
        <f aca="false">COUNTIF($B1126:$J1126, "UNGRADABLE_QUALITY")</f>
        <v>0</v>
      </c>
      <c r="Q1126" s="4" t="n">
        <f aca="false">COUNTIF($B1126:$J1126, "UNGRADABLE_CONDITION")</f>
        <v>1</v>
      </c>
      <c r="R1126" s="4" t="n">
        <f aca="false">SUM(K1126:Q1126)</f>
        <v>3</v>
      </c>
      <c r="S1126" s="3"/>
      <c r="T1126" s="3"/>
    </row>
    <row r="1127" customFormat="false" ht="13.8" hidden="false" customHeight="false" outlineLevel="0" collapsed="false">
      <c r="A1127" s="3" t="s">
        <v>1150</v>
      </c>
      <c r="B1127" s="3" t="s">
        <v>20</v>
      </c>
      <c r="C1127" s="3" t="s">
        <v>20</v>
      </c>
      <c r="D1127" s="3"/>
      <c r="E1127" s="3"/>
      <c r="F1127" s="3"/>
      <c r="G1127" s="3" t="s">
        <v>20</v>
      </c>
      <c r="H1127" s="3"/>
      <c r="I1127" s="3"/>
      <c r="J1127" s="3"/>
      <c r="K1127" s="4" t="n">
        <f aca="false">COUNTIF($B1127:$J1127, "NORMAL")</f>
        <v>3</v>
      </c>
      <c r="L1127" s="4" t="n">
        <f aca="false">COUNTIF($B1127:$J1127, "NON_SPECIFIC")</f>
        <v>0</v>
      </c>
      <c r="M1127" s="4" t="n">
        <f aca="false">COUNTIF($B1127:$J1127, "EARLY")</f>
        <v>0</v>
      </c>
      <c r="N1127" s="4" t="n">
        <f aca="false">COUNTIF($B1127:$J1127, "ACTIVE")</f>
        <v>0</v>
      </c>
      <c r="O1127" s="4" t="n">
        <f aca="false">COUNTIF($B1127:$J1127, "LATE")</f>
        <v>0</v>
      </c>
      <c r="P1127" s="4" t="n">
        <f aca="false">COUNTIF($B1127:$J1127, "UNGRADABLE_QUALITY")</f>
        <v>0</v>
      </c>
      <c r="Q1127" s="4" t="n">
        <f aca="false">COUNTIF($B1127:$J1127, "UNGRADABLE_CONDITION")</f>
        <v>0</v>
      </c>
      <c r="R1127" s="4" t="n">
        <f aca="false">SUM(K1127:Q1127)</f>
        <v>3</v>
      </c>
      <c r="S1127" s="3"/>
      <c r="T1127" s="3"/>
    </row>
    <row r="1128" customFormat="false" ht="13.8" hidden="false" customHeight="false" outlineLevel="0" collapsed="false">
      <c r="A1128" s="3" t="s">
        <v>1151</v>
      </c>
      <c r="B1128" s="3" t="s">
        <v>20</v>
      </c>
      <c r="C1128" s="3" t="s">
        <v>19</v>
      </c>
      <c r="D1128" s="3"/>
      <c r="E1128" s="3"/>
      <c r="F1128" s="3"/>
      <c r="G1128" s="3" t="s">
        <v>20</v>
      </c>
      <c r="H1128" s="3"/>
      <c r="I1128" s="3"/>
      <c r="J1128" s="3"/>
      <c r="K1128" s="4" t="n">
        <f aca="false">COUNTIF($B1128:$J1128, "NORMAL")</f>
        <v>2</v>
      </c>
      <c r="L1128" s="4" t="n">
        <f aca="false">COUNTIF($B1128:$J1128, "NON_SPECIFIC")</f>
        <v>1</v>
      </c>
      <c r="M1128" s="4" t="n">
        <f aca="false">COUNTIF($B1128:$J1128, "EARLY")</f>
        <v>0</v>
      </c>
      <c r="N1128" s="4" t="n">
        <f aca="false">COUNTIF($B1128:$J1128, "ACTIVE")</f>
        <v>0</v>
      </c>
      <c r="O1128" s="4" t="n">
        <f aca="false">COUNTIF($B1128:$J1128, "LATE")</f>
        <v>0</v>
      </c>
      <c r="P1128" s="4" t="n">
        <f aca="false">COUNTIF($B1128:$J1128, "UNGRADABLE_QUALITY")</f>
        <v>0</v>
      </c>
      <c r="Q1128" s="4" t="n">
        <f aca="false">COUNTIF($B1128:$J1128, "UNGRADABLE_CONDITION")</f>
        <v>0</v>
      </c>
      <c r="R1128" s="4" t="n">
        <f aca="false">SUM(K1128:Q1128)</f>
        <v>3</v>
      </c>
      <c r="S1128" s="3"/>
      <c r="T1128" s="3"/>
    </row>
    <row r="1129" customFormat="false" ht="13.8" hidden="false" customHeight="false" outlineLevel="0" collapsed="false">
      <c r="A1129" s="3" t="s">
        <v>1152</v>
      </c>
      <c r="B1129" s="3" t="s">
        <v>19</v>
      </c>
      <c r="C1129" s="3"/>
      <c r="D1129" s="3" t="s">
        <v>19</v>
      </c>
      <c r="E1129" s="3"/>
      <c r="F1129" s="3"/>
      <c r="G1129" s="3"/>
      <c r="H1129" s="3"/>
      <c r="I1129" s="3" t="s">
        <v>20</v>
      </c>
      <c r="J1129" s="3"/>
      <c r="K1129" s="4" t="n">
        <f aca="false">COUNTIF($B1129:$J1129, "NORMAL")</f>
        <v>1</v>
      </c>
      <c r="L1129" s="4" t="n">
        <f aca="false">COUNTIF($B1129:$J1129, "NON_SPECIFIC")</f>
        <v>2</v>
      </c>
      <c r="M1129" s="4" t="n">
        <f aca="false">COUNTIF($B1129:$J1129, "EARLY")</f>
        <v>0</v>
      </c>
      <c r="N1129" s="4" t="n">
        <f aca="false">COUNTIF($B1129:$J1129, "ACTIVE")</f>
        <v>0</v>
      </c>
      <c r="O1129" s="4" t="n">
        <f aca="false">COUNTIF($B1129:$J1129, "LATE")</f>
        <v>0</v>
      </c>
      <c r="P1129" s="4" t="n">
        <f aca="false">COUNTIF($B1129:$J1129, "UNGRADABLE_QUALITY")</f>
        <v>0</v>
      </c>
      <c r="Q1129" s="4" t="n">
        <f aca="false">COUNTIF($B1129:$J1129, "UNGRADABLE_CONDITION")</f>
        <v>0</v>
      </c>
      <c r="R1129" s="4" t="n">
        <f aca="false">SUM(K1129:Q1129)</f>
        <v>3</v>
      </c>
      <c r="S1129" s="5"/>
      <c r="T1129" s="3"/>
    </row>
    <row r="1130" customFormat="false" ht="13.8" hidden="false" customHeight="false" outlineLevel="0" collapsed="false">
      <c r="A1130" s="3" t="s">
        <v>1153</v>
      </c>
      <c r="B1130" s="3" t="s">
        <v>22</v>
      </c>
      <c r="C1130" s="3" t="s">
        <v>22</v>
      </c>
      <c r="D1130" s="3"/>
      <c r="E1130" s="3"/>
      <c r="F1130" s="3"/>
      <c r="G1130" s="3" t="s">
        <v>22</v>
      </c>
      <c r="H1130" s="3"/>
      <c r="I1130" s="3"/>
      <c r="J1130" s="3"/>
      <c r="K1130" s="4" t="n">
        <f aca="false">COUNTIF($B1130:$J1130, "NORMAL")</f>
        <v>0</v>
      </c>
      <c r="L1130" s="4" t="n">
        <f aca="false">COUNTIF($B1130:$J1130, "NON_SPECIFIC")</f>
        <v>0</v>
      </c>
      <c r="M1130" s="4" t="n">
        <f aca="false">COUNTIF($B1130:$J1130, "EARLY")</f>
        <v>3</v>
      </c>
      <c r="N1130" s="4" t="n">
        <f aca="false">COUNTIF($B1130:$J1130, "ACTIVE")</f>
        <v>0</v>
      </c>
      <c r="O1130" s="4" t="n">
        <f aca="false">COUNTIF($B1130:$J1130, "LATE")</f>
        <v>0</v>
      </c>
      <c r="P1130" s="4" t="n">
        <f aca="false">COUNTIF($B1130:$J1130, "UNGRADABLE_QUALITY")</f>
        <v>0</v>
      </c>
      <c r="Q1130" s="4" t="n">
        <f aca="false">COUNTIF($B1130:$J1130, "UNGRADABLE_CONDITION")</f>
        <v>0</v>
      </c>
      <c r="R1130" s="4" t="n">
        <f aca="false">SUM(K1130:Q1130)</f>
        <v>3</v>
      </c>
      <c r="S1130" s="3"/>
      <c r="T1130" s="3"/>
    </row>
    <row r="1131" customFormat="false" ht="13.8" hidden="false" customHeight="false" outlineLevel="0" collapsed="false">
      <c r="A1131" s="3" t="s">
        <v>1154</v>
      </c>
      <c r="B1131" s="3" t="s">
        <v>20</v>
      </c>
      <c r="C1131" s="3" t="s">
        <v>19</v>
      </c>
      <c r="D1131" s="3"/>
      <c r="E1131" s="3"/>
      <c r="F1131" s="3"/>
      <c r="G1131" s="3" t="s">
        <v>20</v>
      </c>
      <c r="H1131" s="3"/>
      <c r="I1131" s="3"/>
      <c r="J1131" s="3"/>
      <c r="K1131" s="4" t="n">
        <f aca="false">COUNTIF($B1131:$J1131, "NORMAL")</f>
        <v>2</v>
      </c>
      <c r="L1131" s="4" t="n">
        <f aca="false">COUNTIF($B1131:$J1131, "NON_SPECIFIC")</f>
        <v>1</v>
      </c>
      <c r="M1131" s="4" t="n">
        <f aca="false">COUNTIF($B1131:$J1131, "EARLY")</f>
        <v>0</v>
      </c>
      <c r="N1131" s="4" t="n">
        <f aca="false">COUNTIF($B1131:$J1131, "ACTIVE")</f>
        <v>0</v>
      </c>
      <c r="O1131" s="4" t="n">
        <f aca="false">COUNTIF($B1131:$J1131, "LATE")</f>
        <v>0</v>
      </c>
      <c r="P1131" s="4" t="n">
        <f aca="false">COUNTIF($B1131:$J1131, "UNGRADABLE_QUALITY")</f>
        <v>0</v>
      </c>
      <c r="Q1131" s="4" t="n">
        <f aca="false">COUNTIF($B1131:$J1131, "UNGRADABLE_CONDITION")</f>
        <v>0</v>
      </c>
      <c r="R1131" s="4" t="n">
        <f aca="false">SUM(K1131:Q1131)</f>
        <v>3</v>
      </c>
      <c r="S1131" s="3"/>
      <c r="T1131" s="3"/>
    </row>
    <row r="1132" customFormat="false" ht="13.8" hidden="false" customHeight="false" outlineLevel="0" collapsed="false">
      <c r="A1132" s="3" t="s">
        <v>1155</v>
      </c>
      <c r="B1132" s="3" t="s">
        <v>24</v>
      </c>
      <c r="C1132" s="3" t="s">
        <v>19</v>
      </c>
      <c r="D1132" s="3"/>
      <c r="E1132" s="3"/>
      <c r="F1132" s="3"/>
      <c r="G1132" s="3" t="s">
        <v>20</v>
      </c>
      <c r="H1132" s="3"/>
      <c r="I1132" s="3"/>
      <c r="J1132" s="3"/>
      <c r="K1132" s="4" t="n">
        <f aca="false">COUNTIF($B1132:$J1132, "NORMAL")</f>
        <v>1</v>
      </c>
      <c r="L1132" s="4" t="n">
        <f aca="false">COUNTIF($B1132:$J1132, "NON_SPECIFIC")</f>
        <v>1</v>
      </c>
      <c r="M1132" s="4" t="n">
        <f aca="false">COUNTIF($B1132:$J1132, "EARLY")</f>
        <v>0</v>
      </c>
      <c r="N1132" s="4" t="n">
        <f aca="false">COUNTIF($B1132:$J1132, "ACTIVE")</f>
        <v>0</v>
      </c>
      <c r="O1132" s="4" t="n">
        <f aca="false">COUNTIF($B1132:$J1132, "LATE")</f>
        <v>0</v>
      </c>
      <c r="P1132" s="4" t="n">
        <f aca="false">COUNTIF($B1132:$J1132, "UNGRADABLE_QUALITY")</f>
        <v>1</v>
      </c>
      <c r="Q1132" s="4" t="n">
        <f aca="false">COUNTIF($B1132:$J1132, "UNGRADABLE_CONDITION")</f>
        <v>0</v>
      </c>
      <c r="R1132" s="4" t="n">
        <f aca="false">SUM(K1132:Q1132)</f>
        <v>3</v>
      </c>
      <c r="S1132" s="3"/>
      <c r="T1132" s="3"/>
    </row>
    <row r="1133" customFormat="false" ht="13.8" hidden="false" customHeight="false" outlineLevel="0" collapsed="false">
      <c r="A1133" s="3" t="s">
        <v>1156</v>
      </c>
      <c r="B1133" s="3" t="s">
        <v>20</v>
      </c>
      <c r="C1133" s="3" t="s">
        <v>19</v>
      </c>
      <c r="D1133" s="3"/>
      <c r="E1133" s="3"/>
      <c r="F1133" s="3"/>
      <c r="G1133" s="3" t="s">
        <v>28</v>
      </c>
      <c r="H1133" s="3"/>
      <c r="I1133" s="3"/>
      <c r="J1133" s="3"/>
      <c r="K1133" s="4" t="n">
        <f aca="false">COUNTIF($B1133:$J1133, "NORMAL")</f>
        <v>1</v>
      </c>
      <c r="L1133" s="4" t="n">
        <f aca="false">COUNTIF($B1133:$J1133, "NON_SPECIFIC")</f>
        <v>1</v>
      </c>
      <c r="M1133" s="4" t="n">
        <f aca="false">COUNTIF($B1133:$J1133, "EARLY")</f>
        <v>0</v>
      </c>
      <c r="N1133" s="4" t="n">
        <f aca="false">COUNTIF($B1133:$J1133, "ACTIVE")</f>
        <v>0</v>
      </c>
      <c r="O1133" s="4" t="n">
        <f aca="false">COUNTIF($B1133:$J1133, "LATE")</f>
        <v>1</v>
      </c>
      <c r="P1133" s="4" t="n">
        <f aca="false">COUNTIF($B1133:$J1133, "UNGRADABLE_QUALITY")</f>
        <v>0</v>
      </c>
      <c r="Q1133" s="4" t="n">
        <f aca="false">COUNTIF($B1133:$J1133, "UNGRADABLE_CONDITION")</f>
        <v>0</v>
      </c>
      <c r="R1133" s="4" t="n">
        <f aca="false">SUM(K1133:Q1133)</f>
        <v>3</v>
      </c>
      <c r="S1133" s="3"/>
      <c r="T1133" s="3"/>
    </row>
    <row r="1134" customFormat="false" ht="13.8" hidden="false" customHeight="false" outlineLevel="0" collapsed="false">
      <c r="A1134" s="3" t="s">
        <v>1157</v>
      </c>
      <c r="B1134" s="3" t="s">
        <v>20</v>
      </c>
      <c r="C1134" s="3" t="s">
        <v>19</v>
      </c>
      <c r="D1134" s="3"/>
      <c r="E1134" s="3"/>
      <c r="F1134" s="3"/>
      <c r="G1134" s="3" t="s">
        <v>19</v>
      </c>
      <c r="H1134" s="3"/>
      <c r="I1134" s="3"/>
      <c r="J1134" s="3"/>
      <c r="K1134" s="4" t="n">
        <f aca="false">COUNTIF($B1134:$J1134, "NORMAL")</f>
        <v>1</v>
      </c>
      <c r="L1134" s="4" t="n">
        <f aca="false">COUNTIF($B1134:$J1134, "NON_SPECIFIC")</f>
        <v>2</v>
      </c>
      <c r="M1134" s="4" t="n">
        <f aca="false">COUNTIF($B1134:$J1134, "EARLY")</f>
        <v>0</v>
      </c>
      <c r="N1134" s="4" t="n">
        <f aca="false">COUNTIF($B1134:$J1134, "ACTIVE")</f>
        <v>0</v>
      </c>
      <c r="O1134" s="4" t="n">
        <f aca="false">COUNTIF($B1134:$J1134, "LATE")</f>
        <v>0</v>
      </c>
      <c r="P1134" s="4" t="n">
        <f aca="false">COUNTIF($B1134:$J1134, "UNGRADABLE_QUALITY")</f>
        <v>0</v>
      </c>
      <c r="Q1134" s="4" t="n">
        <f aca="false">COUNTIF($B1134:$J1134, "UNGRADABLE_CONDITION")</f>
        <v>0</v>
      </c>
      <c r="R1134" s="4" t="n">
        <f aca="false">SUM(K1134:Q1134)</f>
        <v>3</v>
      </c>
      <c r="S1134" s="3"/>
      <c r="T1134" s="3"/>
    </row>
    <row r="1135" customFormat="false" ht="13.8" hidden="false" customHeight="false" outlineLevel="0" collapsed="false">
      <c r="A1135" s="3" t="s">
        <v>1158</v>
      </c>
      <c r="B1135" s="3" t="s">
        <v>19</v>
      </c>
      <c r="C1135" s="3" t="s">
        <v>19</v>
      </c>
      <c r="D1135" s="3"/>
      <c r="E1135" s="3"/>
      <c r="F1135" s="3"/>
      <c r="G1135" s="3" t="s">
        <v>22</v>
      </c>
      <c r="H1135" s="3"/>
      <c r="I1135" s="3"/>
      <c r="J1135" s="3"/>
      <c r="K1135" s="4" t="n">
        <f aca="false">COUNTIF($B1135:$J1135, "NORMAL")</f>
        <v>0</v>
      </c>
      <c r="L1135" s="4" t="n">
        <f aca="false">COUNTIF($B1135:$J1135, "NON_SPECIFIC")</f>
        <v>2</v>
      </c>
      <c r="M1135" s="4" t="n">
        <f aca="false">COUNTIF($B1135:$J1135, "EARLY")</f>
        <v>1</v>
      </c>
      <c r="N1135" s="4" t="n">
        <f aca="false">COUNTIF($B1135:$J1135, "ACTIVE")</f>
        <v>0</v>
      </c>
      <c r="O1135" s="4" t="n">
        <f aca="false">COUNTIF($B1135:$J1135, "LATE")</f>
        <v>0</v>
      </c>
      <c r="P1135" s="4" t="n">
        <f aca="false">COUNTIF($B1135:$J1135, "UNGRADABLE_QUALITY")</f>
        <v>0</v>
      </c>
      <c r="Q1135" s="4" t="n">
        <f aca="false">COUNTIF($B1135:$J1135, "UNGRADABLE_CONDITION")</f>
        <v>0</v>
      </c>
      <c r="R1135" s="4" t="n">
        <f aca="false">SUM(K1135:Q1135)</f>
        <v>3</v>
      </c>
      <c r="S1135" s="3"/>
      <c r="T1135" s="3"/>
    </row>
    <row r="1136" customFormat="false" ht="13.8" hidden="false" customHeight="false" outlineLevel="0" collapsed="false">
      <c r="A1136" s="3" t="s">
        <v>1159</v>
      </c>
      <c r="B1136" s="3" t="s">
        <v>22</v>
      </c>
      <c r="C1136" s="3" t="s">
        <v>34</v>
      </c>
      <c r="D1136" s="3"/>
      <c r="E1136" s="3"/>
      <c r="F1136" s="3"/>
      <c r="G1136" s="3" t="s">
        <v>22</v>
      </c>
      <c r="H1136" s="3"/>
      <c r="I1136" s="3"/>
      <c r="J1136" s="3"/>
      <c r="K1136" s="4" t="n">
        <f aca="false">COUNTIF($B1136:$J1136, "NORMAL")</f>
        <v>0</v>
      </c>
      <c r="L1136" s="4" t="n">
        <f aca="false">COUNTIF($B1136:$J1136, "NON_SPECIFIC")</f>
        <v>0</v>
      </c>
      <c r="M1136" s="4" t="n">
        <f aca="false">COUNTIF($B1136:$J1136, "EARLY")</f>
        <v>2</v>
      </c>
      <c r="N1136" s="4" t="n">
        <f aca="false">COUNTIF($B1136:$J1136, "ACTIVE")</f>
        <v>1</v>
      </c>
      <c r="O1136" s="4" t="n">
        <f aca="false">COUNTIF($B1136:$J1136, "LATE")</f>
        <v>0</v>
      </c>
      <c r="P1136" s="4" t="n">
        <f aca="false">COUNTIF($B1136:$J1136, "UNGRADABLE_QUALITY")</f>
        <v>0</v>
      </c>
      <c r="Q1136" s="4" t="n">
        <f aca="false">COUNTIF($B1136:$J1136, "UNGRADABLE_CONDITION")</f>
        <v>0</v>
      </c>
      <c r="R1136" s="4" t="n">
        <f aca="false">SUM(K1136:Q1136)</f>
        <v>3</v>
      </c>
      <c r="S1136" s="3"/>
      <c r="T1136" s="3"/>
    </row>
    <row r="1137" customFormat="false" ht="13.8" hidden="false" customHeight="false" outlineLevel="0" collapsed="false">
      <c r="A1137" s="3" t="s">
        <v>1160</v>
      </c>
      <c r="B1137" s="3" t="s">
        <v>20</v>
      </c>
      <c r="C1137" s="3" t="s">
        <v>19</v>
      </c>
      <c r="D1137" s="3"/>
      <c r="E1137" s="3"/>
      <c r="F1137" s="3"/>
      <c r="G1137" s="3" t="s">
        <v>20</v>
      </c>
      <c r="H1137" s="3"/>
      <c r="I1137" s="3"/>
      <c r="J1137" s="3"/>
      <c r="K1137" s="4" t="n">
        <f aca="false">COUNTIF($B1137:$J1137, "NORMAL")</f>
        <v>2</v>
      </c>
      <c r="L1137" s="4" t="n">
        <f aca="false">COUNTIF($B1137:$J1137, "NON_SPECIFIC")</f>
        <v>1</v>
      </c>
      <c r="M1137" s="4" t="n">
        <f aca="false">COUNTIF($B1137:$J1137, "EARLY")</f>
        <v>0</v>
      </c>
      <c r="N1137" s="4" t="n">
        <f aca="false">COUNTIF($B1137:$J1137, "ACTIVE")</f>
        <v>0</v>
      </c>
      <c r="O1137" s="4" t="n">
        <f aca="false">COUNTIF($B1137:$J1137, "LATE")</f>
        <v>0</v>
      </c>
      <c r="P1137" s="4" t="n">
        <f aca="false">COUNTIF($B1137:$J1137, "UNGRADABLE_QUALITY")</f>
        <v>0</v>
      </c>
      <c r="Q1137" s="4" t="n">
        <f aca="false">COUNTIF($B1137:$J1137, "UNGRADABLE_CONDITION")</f>
        <v>0</v>
      </c>
      <c r="R1137" s="4" t="n">
        <f aca="false">SUM(K1137:Q1137)</f>
        <v>3</v>
      </c>
      <c r="S1137" s="3"/>
      <c r="T1137" s="3"/>
    </row>
    <row r="1138" customFormat="false" ht="13.8" hidden="false" customHeight="false" outlineLevel="0" collapsed="false">
      <c r="A1138" s="3" t="s">
        <v>1161</v>
      </c>
      <c r="B1138" s="3" t="s">
        <v>20</v>
      </c>
      <c r="C1138" s="3"/>
      <c r="D1138" s="3" t="s">
        <v>24</v>
      </c>
      <c r="E1138" s="3"/>
      <c r="F1138" s="3"/>
      <c r="G1138" s="3"/>
      <c r="H1138" s="3"/>
      <c r="I1138" s="3" t="s">
        <v>19</v>
      </c>
      <c r="J1138" s="3"/>
      <c r="K1138" s="4" t="n">
        <f aca="false">COUNTIF($B1138:$J1138, "NORMAL")</f>
        <v>1</v>
      </c>
      <c r="L1138" s="4" t="n">
        <f aca="false">COUNTIF($B1138:$J1138, "NON_SPECIFIC")</f>
        <v>1</v>
      </c>
      <c r="M1138" s="4" t="n">
        <f aca="false">COUNTIF($B1138:$J1138, "EARLY")</f>
        <v>0</v>
      </c>
      <c r="N1138" s="4" t="n">
        <f aca="false">COUNTIF($B1138:$J1138, "ACTIVE")</f>
        <v>0</v>
      </c>
      <c r="O1138" s="4" t="n">
        <f aca="false">COUNTIF($B1138:$J1138, "LATE")</f>
        <v>0</v>
      </c>
      <c r="P1138" s="4" t="n">
        <f aca="false">COUNTIF($B1138:$J1138, "UNGRADABLE_QUALITY")</f>
        <v>1</v>
      </c>
      <c r="Q1138" s="4" t="n">
        <f aca="false">COUNTIF($B1138:$J1138, "UNGRADABLE_CONDITION")</f>
        <v>0</v>
      </c>
      <c r="R1138" s="4" t="n">
        <f aca="false">SUM(K1138:Q1138)</f>
        <v>3</v>
      </c>
      <c r="S1138" s="5"/>
      <c r="T1138" s="3"/>
    </row>
    <row r="1139" customFormat="false" ht="13.8" hidden="false" customHeight="false" outlineLevel="0" collapsed="false">
      <c r="A1139" s="3" t="s">
        <v>1162</v>
      </c>
      <c r="B1139" s="3" t="s">
        <v>19</v>
      </c>
      <c r="C1139" s="3" t="s">
        <v>19</v>
      </c>
      <c r="D1139" s="3"/>
      <c r="E1139" s="3"/>
      <c r="F1139" s="3"/>
      <c r="G1139" s="3" t="s">
        <v>22</v>
      </c>
      <c r="H1139" s="3"/>
      <c r="I1139" s="3"/>
      <c r="J1139" s="3"/>
      <c r="K1139" s="4" t="n">
        <f aca="false">COUNTIF($B1139:$J1139, "NORMAL")</f>
        <v>0</v>
      </c>
      <c r="L1139" s="4" t="n">
        <f aca="false">COUNTIF($B1139:$J1139, "NON_SPECIFIC")</f>
        <v>2</v>
      </c>
      <c r="M1139" s="4" t="n">
        <f aca="false">COUNTIF($B1139:$J1139, "EARLY")</f>
        <v>1</v>
      </c>
      <c r="N1139" s="4" t="n">
        <f aca="false">COUNTIF($B1139:$J1139, "ACTIVE")</f>
        <v>0</v>
      </c>
      <c r="O1139" s="4" t="n">
        <f aca="false">COUNTIF($B1139:$J1139, "LATE")</f>
        <v>0</v>
      </c>
      <c r="P1139" s="4" t="n">
        <f aca="false">COUNTIF($B1139:$J1139, "UNGRADABLE_QUALITY")</f>
        <v>0</v>
      </c>
      <c r="Q1139" s="4" t="n">
        <f aca="false">COUNTIF($B1139:$J1139, "UNGRADABLE_CONDITION")</f>
        <v>0</v>
      </c>
      <c r="R1139" s="4" t="n">
        <f aca="false">SUM(K1139:Q1139)</f>
        <v>3</v>
      </c>
      <c r="S1139" s="3"/>
      <c r="T1139" s="3"/>
    </row>
    <row r="1140" customFormat="false" ht="13.8" hidden="false" customHeight="false" outlineLevel="0" collapsed="false">
      <c r="A1140" s="3" t="s">
        <v>1163</v>
      </c>
      <c r="B1140" s="3" t="s">
        <v>34</v>
      </c>
      <c r="C1140" s="3" t="s">
        <v>34</v>
      </c>
      <c r="D1140" s="3"/>
      <c r="E1140" s="3"/>
      <c r="F1140" s="3"/>
      <c r="G1140" s="3" t="s">
        <v>28</v>
      </c>
      <c r="H1140" s="3"/>
      <c r="I1140" s="3"/>
      <c r="J1140" s="3"/>
      <c r="K1140" s="4" t="n">
        <f aca="false">COUNTIF($B1140:$J1140, "NORMAL")</f>
        <v>0</v>
      </c>
      <c r="L1140" s="4" t="n">
        <f aca="false">COUNTIF($B1140:$J1140, "NON_SPECIFIC")</f>
        <v>0</v>
      </c>
      <c r="M1140" s="4" t="n">
        <f aca="false">COUNTIF($B1140:$J1140, "EARLY")</f>
        <v>0</v>
      </c>
      <c r="N1140" s="4" t="n">
        <f aca="false">COUNTIF($B1140:$J1140, "ACTIVE")</f>
        <v>2</v>
      </c>
      <c r="O1140" s="4" t="n">
        <f aca="false">COUNTIF($B1140:$J1140, "LATE")</f>
        <v>1</v>
      </c>
      <c r="P1140" s="4" t="n">
        <f aca="false">COUNTIF($B1140:$J1140, "UNGRADABLE_QUALITY")</f>
        <v>0</v>
      </c>
      <c r="Q1140" s="4" t="n">
        <f aca="false">COUNTIF($B1140:$J1140, "UNGRADABLE_CONDITION")</f>
        <v>0</v>
      </c>
      <c r="R1140" s="4" t="n">
        <f aca="false">SUM(K1140:Q1140)</f>
        <v>3</v>
      </c>
      <c r="S1140" s="3"/>
      <c r="T1140" s="3"/>
    </row>
    <row r="1141" customFormat="false" ht="13.8" hidden="false" customHeight="false" outlineLevel="0" collapsed="false">
      <c r="A1141" s="3" t="s">
        <v>1164</v>
      </c>
      <c r="B1141" s="3" t="s">
        <v>20</v>
      </c>
      <c r="C1141" s="3" t="s">
        <v>19</v>
      </c>
      <c r="D1141" s="3"/>
      <c r="E1141" s="3"/>
      <c r="F1141" s="3"/>
      <c r="G1141" s="3" t="s">
        <v>20</v>
      </c>
      <c r="H1141" s="3"/>
      <c r="I1141" s="3"/>
      <c r="J1141" s="3"/>
      <c r="K1141" s="4" t="n">
        <f aca="false">COUNTIF($B1141:$J1141, "NORMAL")</f>
        <v>2</v>
      </c>
      <c r="L1141" s="4" t="n">
        <f aca="false">COUNTIF($B1141:$J1141, "NON_SPECIFIC")</f>
        <v>1</v>
      </c>
      <c r="M1141" s="4" t="n">
        <f aca="false">COUNTIF($B1141:$J1141, "EARLY")</f>
        <v>0</v>
      </c>
      <c r="N1141" s="4" t="n">
        <f aca="false">COUNTIF($B1141:$J1141, "ACTIVE")</f>
        <v>0</v>
      </c>
      <c r="O1141" s="4" t="n">
        <f aca="false">COUNTIF($B1141:$J1141, "LATE")</f>
        <v>0</v>
      </c>
      <c r="P1141" s="4" t="n">
        <f aca="false">COUNTIF($B1141:$J1141, "UNGRADABLE_QUALITY")</f>
        <v>0</v>
      </c>
      <c r="Q1141" s="4" t="n">
        <f aca="false">COUNTIF($B1141:$J1141, "UNGRADABLE_CONDITION")</f>
        <v>0</v>
      </c>
      <c r="R1141" s="4" t="n">
        <f aca="false">SUM(K1141:Q1141)</f>
        <v>3</v>
      </c>
      <c r="S1141" s="3"/>
      <c r="T1141" s="3"/>
    </row>
    <row r="1142" customFormat="false" ht="13.8" hidden="false" customHeight="false" outlineLevel="0" collapsed="false">
      <c r="A1142" s="3" t="s">
        <v>1165</v>
      </c>
      <c r="B1142" s="3" t="s">
        <v>19</v>
      </c>
      <c r="C1142" s="3" t="s">
        <v>19</v>
      </c>
      <c r="D1142" s="3"/>
      <c r="E1142" s="3"/>
      <c r="F1142" s="3"/>
      <c r="G1142" s="3" t="s">
        <v>19</v>
      </c>
      <c r="H1142" s="3"/>
      <c r="I1142" s="3"/>
      <c r="J1142" s="3"/>
      <c r="K1142" s="4" t="n">
        <f aca="false">COUNTIF($B1142:$J1142, "NORMAL")</f>
        <v>0</v>
      </c>
      <c r="L1142" s="4" t="n">
        <f aca="false">COUNTIF($B1142:$J1142, "NON_SPECIFIC")</f>
        <v>3</v>
      </c>
      <c r="M1142" s="4" t="n">
        <f aca="false">COUNTIF($B1142:$J1142, "EARLY")</f>
        <v>0</v>
      </c>
      <c r="N1142" s="4" t="n">
        <f aca="false">COUNTIF($B1142:$J1142, "ACTIVE")</f>
        <v>0</v>
      </c>
      <c r="O1142" s="4" t="n">
        <f aca="false">COUNTIF($B1142:$J1142, "LATE")</f>
        <v>0</v>
      </c>
      <c r="P1142" s="4" t="n">
        <f aca="false">COUNTIF($B1142:$J1142, "UNGRADABLE_QUALITY")</f>
        <v>0</v>
      </c>
      <c r="Q1142" s="4" t="n">
        <f aca="false">COUNTIF($B1142:$J1142, "UNGRADABLE_CONDITION")</f>
        <v>0</v>
      </c>
      <c r="R1142" s="4" t="n">
        <f aca="false">SUM(K1142:Q1142)</f>
        <v>3</v>
      </c>
      <c r="S1142" s="3"/>
      <c r="T1142" s="3"/>
    </row>
    <row r="1143" customFormat="false" ht="13.8" hidden="false" customHeight="false" outlineLevel="0" collapsed="false">
      <c r="A1143" s="3" t="s">
        <v>1166</v>
      </c>
      <c r="B1143" s="3" t="s">
        <v>19</v>
      </c>
      <c r="C1143" s="3" t="s">
        <v>22</v>
      </c>
      <c r="D1143" s="3"/>
      <c r="E1143" s="3"/>
      <c r="F1143" s="3"/>
      <c r="G1143" s="3" t="s">
        <v>22</v>
      </c>
      <c r="H1143" s="3"/>
      <c r="I1143" s="3"/>
      <c r="J1143" s="3"/>
      <c r="K1143" s="4" t="n">
        <f aca="false">COUNTIF($B1143:$J1143, "NORMAL")</f>
        <v>0</v>
      </c>
      <c r="L1143" s="4" t="n">
        <f aca="false">COUNTIF($B1143:$J1143, "NON_SPECIFIC")</f>
        <v>1</v>
      </c>
      <c r="M1143" s="4" t="n">
        <f aca="false">COUNTIF($B1143:$J1143, "EARLY")</f>
        <v>2</v>
      </c>
      <c r="N1143" s="4" t="n">
        <f aca="false">COUNTIF($B1143:$J1143, "ACTIVE")</f>
        <v>0</v>
      </c>
      <c r="O1143" s="4" t="n">
        <f aca="false">COUNTIF($B1143:$J1143, "LATE")</f>
        <v>0</v>
      </c>
      <c r="P1143" s="4" t="n">
        <f aca="false">COUNTIF($B1143:$J1143, "UNGRADABLE_QUALITY")</f>
        <v>0</v>
      </c>
      <c r="Q1143" s="4" t="n">
        <f aca="false">COUNTIF($B1143:$J1143, "UNGRADABLE_CONDITION")</f>
        <v>0</v>
      </c>
      <c r="R1143" s="4" t="n">
        <f aca="false">SUM(K1143:Q1143)</f>
        <v>3</v>
      </c>
      <c r="S1143" s="3"/>
      <c r="T1143" s="3"/>
    </row>
    <row r="1144" customFormat="false" ht="13.8" hidden="false" customHeight="false" outlineLevel="0" collapsed="false">
      <c r="A1144" s="3" t="s">
        <v>1167</v>
      </c>
      <c r="B1144" s="3" t="s">
        <v>22</v>
      </c>
      <c r="C1144" s="3" t="s">
        <v>34</v>
      </c>
      <c r="D1144" s="3"/>
      <c r="E1144" s="3"/>
      <c r="F1144" s="3"/>
      <c r="G1144" s="3" t="s">
        <v>34</v>
      </c>
      <c r="H1144" s="3"/>
      <c r="I1144" s="3"/>
      <c r="J1144" s="3"/>
      <c r="K1144" s="4" t="n">
        <f aca="false">COUNTIF($B1144:$J1144, "NORMAL")</f>
        <v>0</v>
      </c>
      <c r="L1144" s="4" t="n">
        <f aca="false">COUNTIF($B1144:$J1144, "NON_SPECIFIC")</f>
        <v>0</v>
      </c>
      <c r="M1144" s="4" t="n">
        <f aca="false">COUNTIF($B1144:$J1144, "EARLY")</f>
        <v>1</v>
      </c>
      <c r="N1144" s="4" t="n">
        <f aca="false">COUNTIF($B1144:$J1144, "ACTIVE")</f>
        <v>2</v>
      </c>
      <c r="O1144" s="4" t="n">
        <f aca="false">COUNTIF($B1144:$J1144, "LATE")</f>
        <v>0</v>
      </c>
      <c r="P1144" s="4" t="n">
        <f aca="false">COUNTIF($B1144:$J1144, "UNGRADABLE_QUALITY")</f>
        <v>0</v>
      </c>
      <c r="Q1144" s="4" t="n">
        <f aca="false">COUNTIF($B1144:$J1144, "UNGRADABLE_CONDITION")</f>
        <v>0</v>
      </c>
      <c r="R1144" s="4" t="n">
        <f aca="false">SUM(K1144:Q1144)</f>
        <v>3</v>
      </c>
      <c r="S1144" s="3"/>
      <c r="T1144" s="3"/>
    </row>
    <row r="1145" customFormat="false" ht="13.8" hidden="false" customHeight="false" outlineLevel="0" collapsed="false">
      <c r="A1145" s="3" t="s">
        <v>1168</v>
      </c>
      <c r="B1145" s="3" t="s">
        <v>19</v>
      </c>
      <c r="C1145" s="3" t="s">
        <v>20</v>
      </c>
      <c r="D1145" s="3"/>
      <c r="E1145" s="3"/>
      <c r="F1145" s="3"/>
      <c r="G1145" s="3" t="s">
        <v>20</v>
      </c>
      <c r="H1145" s="3"/>
      <c r="I1145" s="3"/>
      <c r="J1145" s="3"/>
      <c r="K1145" s="4" t="n">
        <f aca="false">COUNTIF($B1145:$J1145, "NORMAL")</f>
        <v>2</v>
      </c>
      <c r="L1145" s="4" t="n">
        <f aca="false">COUNTIF($B1145:$J1145, "NON_SPECIFIC")</f>
        <v>1</v>
      </c>
      <c r="M1145" s="4" t="n">
        <f aca="false">COUNTIF($B1145:$J1145, "EARLY")</f>
        <v>0</v>
      </c>
      <c r="N1145" s="4" t="n">
        <f aca="false">COUNTIF($B1145:$J1145, "ACTIVE")</f>
        <v>0</v>
      </c>
      <c r="O1145" s="4" t="n">
        <f aca="false">COUNTIF($B1145:$J1145, "LATE")</f>
        <v>0</v>
      </c>
      <c r="P1145" s="4" t="n">
        <f aca="false">COUNTIF($B1145:$J1145, "UNGRADABLE_QUALITY")</f>
        <v>0</v>
      </c>
      <c r="Q1145" s="4" t="n">
        <f aca="false">COUNTIF($B1145:$J1145, "UNGRADABLE_CONDITION")</f>
        <v>0</v>
      </c>
      <c r="R1145" s="4" t="n">
        <f aca="false">SUM(K1145:Q1145)</f>
        <v>3</v>
      </c>
      <c r="S1145" s="3"/>
      <c r="T1145" s="3"/>
    </row>
    <row r="1146" customFormat="false" ht="13.8" hidden="false" customHeight="false" outlineLevel="0" collapsed="false">
      <c r="A1146" s="3" t="s">
        <v>1169</v>
      </c>
      <c r="B1146" s="3" t="s">
        <v>20</v>
      </c>
      <c r="C1146" s="3" t="s">
        <v>19</v>
      </c>
      <c r="D1146" s="3"/>
      <c r="E1146" s="3"/>
      <c r="F1146" s="3"/>
      <c r="G1146" s="3" t="s">
        <v>20</v>
      </c>
      <c r="H1146" s="3"/>
      <c r="I1146" s="3"/>
      <c r="J1146" s="3"/>
      <c r="K1146" s="4" t="n">
        <f aca="false">COUNTIF($B1146:$J1146, "NORMAL")</f>
        <v>2</v>
      </c>
      <c r="L1146" s="4" t="n">
        <f aca="false">COUNTIF($B1146:$J1146, "NON_SPECIFIC")</f>
        <v>1</v>
      </c>
      <c r="M1146" s="4" t="n">
        <f aca="false">COUNTIF($B1146:$J1146, "EARLY")</f>
        <v>0</v>
      </c>
      <c r="N1146" s="4" t="n">
        <f aca="false">COUNTIF($B1146:$J1146, "ACTIVE")</f>
        <v>0</v>
      </c>
      <c r="O1146" s="4" t="n">
        <f aca="false">COUNTIF($B1146:$J1146, "LATE")</f>
        <v>0</v>
      </c>
      <c r="P1146" s="4" t="n">
        <f aca="false">COUNTIF($B1146:$J1146, "UNGRADABLE_QUALITY")</f>
        <v>0</v>
      </c>
      <c r="Q1146" s="4" t="n">
        <f aca="false">COUNTIF($B1146:$J1146, "UNGRADABLE_CONDITION")</f>
        <v>0</v>
      </c>
      <c r="R1146" s="4" t="n">
        <f aca="false">SUM(K1146:Q1146)</f>
        <v>3</v>
      </c>
      <c r="S1146" s="3"/>
      <c r="T1146" s="3"/>
    </row>
    <row r="1147" customFormat="false" ht="13.8" hidden="false" customHeight="false" outlineLevel="0" collapsed="false">
      <c r="A1147" s="3" t="s">
        <v>1170</v>
      </c>
      <c r="B1147" s="3" t="s">
        <v>20</v>
      </c>
      <c r="C1147" s="3" t="s">
        <v>20</v>
      </c>
      <c r="D1147" s="3"/>
      <c r="E1147" s="3"/>
      <c r="F1147" s="3"/>
      <c r="G1147" s="3" t="s">
        <v>19</v>
      </c>
      <c r="H1147" s="3"/>
      <c r="I1147" s="3"/>
      <c r="J1147" s="3"/>
      <c r="K1147" s="4" t="n">
        <f aca="false">COUNTIF($B1147:$J1147, "NORMAL")</f>
        <v>2</v>
      </c>
      <c r="L1147" s="4" t="n">
        <f aca="false">COUNTIF($B1147:$J1147, "NON_SPECIFIC")</f>
        <v>1</v>
      </c>
      <c r="M1147" s="4" t="n">
        <f aca="false">COUNTIF($B1147:$J1147, "EARLY")</f>
        <v>0</v>
      </c>
      <c r="N1147" s="4" t="n">
        <f aca="false">COUNTIF($B1147:$J1147, "ACTIVE")</f>
        <v>0</v>
      </c>
      <c r="O1147" s="4" t="n">
        <f aca="false">COUNTIF($B1147:$J1147, "LATE")</f>
        <v>0</v>
      </c>
      <c r="P1147" s="4" t="n">
        <f aca="false">COUNTIF($B1147:$J1147, "UNGRADABLE_QUALITY")</f>
        <v>0</v>
      </c>
      <c r="Q1147" s="4" t="n">
        <f aca="false">COUNTIF($B1147:$J1147, "UNGRADABLE_CONDITION")</f>
        <v>0</v>
      </c>
      <c r="R1147" s="4" t="n">
        <f aca="false">SUM(K1147:Q1147)</f>
        <v>3</v>
      </c>
      <c r="S1147" s="3"/>
      <c r="T1147" s="3"/>
    </row>
    <row r="1148" customFormat="false" ht="13.8" hidden="false" customHeight="false" outlineLevel="0" collapsed="false">
      <c r="A1148" s="3" t="s">
        <v>1171</v>
      </c>
      <c r="B1148" s="3" t="s">
        <v>22</v>
      </c>
      <c r="C1148" s="3"/>
      <c r="D1148" s="3" t="s">
        <v>34</v>
      </c>
      <c r="E1148" s="3"/>
      <c r="F1148" s="3"/>
      <c r="G1148" s="3"/>
      <c r="H1148" s="3"/>
      <c r="I1148" s="3" t="s">
        <v>22</v>
      </c>
      <c r="J1148" s="3"/>
      <c r="K1148" s="4" t="n">
        <f aca="false">COUNTIF($B1148:$J1148, "NORMAL")</f>
        <v>0</v>
      </c>
      <c r="L1148" s="4" t="n">
        <f aca="false">COUNTIF($B1148:$J1148, "NON_SPECIFIC")</f>
        <v>0</v>
      </c>
      <c r="M1148" s="4" t="n">
        <f aca="false">COUNTIF($B1148:$J1148, "EARLY")</f>
        <v>2</v>
      </c>
      <c r="N1148" s="4" t="n">
        <f aca="false">COUNTIF($B1148:$J1148, "ACTIVE")</f>
        <v>1</v>
      </c>
      <c r="O1148" s="4" t="n">
        <f aca="false">COUNTIF($B1148:$J1148, "LATE")</f>
        <v>0</v>
      </c>
      <c r="P1148" s="4" t="n">
        <f aca="false">COUNTIF($B1148:$J1148, "UNGRADABLE_QUALITY")</f>
        <v>0</v>
      </c>
      <c r="Q1148" s="4" t="n">
        <f aca="false">COUNTIF($B1148:$J1148, "UNGRADABLE_CONDITION")</f>
        <v>0</v>
      </c>
      <c r="R1148" s="4" t="n">
        <f aca="false">SUM(K1148:Q1148)</f>
        <v>3</v>
      </c>
      <c r="S1148" s="5"/>
      <c r="T1148" s="3"/>
    </row>
    <row r="1149" customFormat="false" ht="13.8" hidden="false" customHeight="false" outlineLevel="0" collapsed="false">
      <c r="A1149" s="3" t="s">
        <v>1172</v>
      </c>
      <c r="B1149" s="3" t="s">
        <v>20</v>
      </c>
      <c r="C1149" s="3" t="s">
        <v>20</v>
      </c>
      <c r="D1149" s="3"/>
      <c r="E1149" s="3"/>
      <c r="F1149" s="3"/>
      <c r="G1149" s="3" t="s">
        <v>20</v>
      </c>
      <c r="H1149" s="3"/>
      <c r="I1149" s="3"/>
      <c r="J1149" s="3"/>
      <c r="K1149" s="4" t="n">
        <f aca="false">COUNTIF($B1149:$J1149, "NORMAL")</f>
        <v>3</v>
      </c>
      <c r="L1149" s="4" t="n">
        <f aca="false">COUNTIF($B1149:$J1149, "NON_SPECIFIC")</f>
        <v>0</v>
      </c>
      <c r="M1149" s="4" t="n">
        <f aca="false">COUNTIF($B1149:$J1149, "EARLY")</f>
        <v>0</v>
      </c>
      <c r="N1149" s="4" t="n">
        <f aca="false">COUNTIF($B1149:$J1149, "ACTIVE")</f>
        <v>0</v>
      </c>
      <c r="O1149" s="4" t="n">
        <f aca="false">COUNTIF($B1149:$J1149, "LATE")</f>
        <v>0</v>
      </c>
      <c r="P1149" s="4" t="n">
        <f aca="false">COUNTIF($B1149:$J1149, "UNGRADABLE_QUALITY")</f>
        <v>0</v>
      </c>
      <c r="Q1149" s="4" t="n">
        <f aca="false">COUNTIF($B1149:$J1149, "UNGRADABLE_CONDITION")</f>
        <v>0</v>
      </c>
      <c r="R1149" s="4" t="n">
        <f aca="false">SUM(K1149:Q1149)</f>
        <v>3</v>
      </c>
      <c r="S1149" s="3"/>
      <c r="T1149" s="3"/>
    </row>
    <row r="1150" customFormat="false" ht="13.8" hidden="false" customHeight="false" outlineLevel="0" collapsed="false">
      <c r="A1150" s="3" t="s">
        <v>1173</v>
      </c>
      <c r="B1150" s="3" t="s">
        <v>20</v>
      </c>
      <c r="C1150" s="3"/>
      <c r="D1150" s="3" t="s">
        <v>19</v>
      </c>
      <c r="E1150" s="3"/>
      <c r="F1150" s="3"/>
      <c r="G1150" s="3"/>
      <c r="H1150" s="3"/>
      <c r="I1150" s="3" t="s">
        <v>20</v>
      </c>
      <c r="J1150" s="3"/>
      <c r="K1150" s="4" t="n">
        <f aca="false">COUNTIF($B1150:$J1150, "NORMAL")</f>
        <v>2</v>
      </c>
      <c r="L1150" s="4" t="n">
        <f aca="false">COUNTIF($B1150:$J1150, "NON_SPECIFIC")</f>
        <v>1</v>
      </c>
      <c r="M1150" s="4" t="n">
        <f aca="false">COUNTIF($B1150:$J1150, "EARLY")</f>
        <v>0</v>
      </c>
      <c r="N1150" s="4" t="n">
        <f aca="false">COUNTIF($B1150:$J1150, "ACTIVE")</f>
        <v>0</v>
      </c>
      <c r="O1150" s="4" t="n">
        <f aca="false">COUNTIF($B1150:$J1150, "LATE")</f>
        <v>0</v>
      </c>
      <c r="P1150" s="4" t="n">
        <f aca="false">COUNTIF($B1150:$J1150, "UNGRADABLE_QUALITY")</f>
        <v>0</v>
      </c>
      <c r="Q1150" s="4" t="n">
        <f aca="false">COUNTIF($B1150:$J1150, "UNGRADABLE_CONDITION")</f>
        <v>0</v>
      </c>
      <c r="R1150" s="4" t="n">
        <f aca="false">SUM(K1150:Q1150)</f>
        <v>3</v>
      </c>
      <c r="S1150" s="5"/>
      <c r="T1150" s="3"/>
    </row>
    <row r="1151" customFormat="false" ht="13.8" hidden="false" customHeight="false" outlineLevel="0" collapsed="false">
      <c r="A1151" s="3" t="s">
        <v>1174</v>
      </c>
      <c r="B1151" s="3" t="s">
        <v>22</v>
      </c>
      <c r="C1151" s="3" t="s">
        <v>19</v>
      </c>
      <c r="D1151" s="3"/>
      <c r="E1151" s="3"/>
      <c r="F1151" s="3"/>
      <c r="G1151" s="3" t="s">
        <v>22</v>
      </c>
      <c r="H1151" s="3"/>
      <c r="I1151" s="3"/>
      <c r="J1151" s="3"/>
      <c r="K1151" s="4" t="n">
        <f aca="false">COUNTIF($B1151:$J1151, "NORMAL")</f>
        <v>0</v>
      </c>
      <c r="L1151" s="4" t="n">
        <f aca="false">COUNTIF($B1151:$J1151, "NON_SPECIFIC")</f>
        <v>1</v>
      </c>
      <c r="M1151" s="4" t="n">
        <f aca="false">COUNTIF($B1151:$J1151, "EARLY")</f>
        <v>2</v>
      </c>
      <c r="N1151" s="4" t="n">
        <f aca="false">COUNTIF($B1151:$J1151, "ACTIVE")</f>
        <v>0</v>
      </c>
      <c r="O1151" s="4" t="n">
        <f aca="false">COUNTIF($B1151:$J1151, "LATE")</f>
        <v>0</v>
      </c>
      <c r="P1151" s="4" t="n">
        <f aca="false">COUNTIF($B1151:$J1151, "UNGRADABLE_QUALITY")</f>
        <v>0</v>
      </c>
      <c r="Q1151" s="4" t="n">
        <f aca="false">COUNTIF($B1151:$J1151, "UNGRADABLE_CONDITION")</f>
        <v>0</v>
      </c>
      <c r="R1151" s="4" t="n">
        <f aca="false">SUM(K1151:Q1151)</f>
        <v>3</v>
      </c>
      <c r="S1151" s="3"/>
      <c r="T1151" s="3"/>
    </row>
    <row r="1152" customFormat="false" ht="13.8" hidden="false" customHeight="false" outlineLevel="0" collapsed="false">
      <c r="A1152" s="3" t="s">
        <v>1175</v>
      </c>
      <c r="B1152" s="3" t="s">
        <v>22</v>
      </c>
      <c r="C1152" s="3"/>
      <c r="D1152" s="3" t="s">
        <v>68</v>
      </c>
      <c r="E1152" s="3"/>
      <c r="F1152" s="3"/>
      <c r="G1152" s="3"/>
      <c r="H1152" s="3"/>
      <c r="I1152" s="3" t="s">
        <v>19</v>
      </c>
      <c r="J1152" s="3"/>
      <c r="K1152" s="4" t="n">
        <f aca="false">COUNTIF($B1152:$J1152, "NORMAL")</f>
        <v>0</v>
      </c>
      <c r="L1152" s="4" t="n">
        <f aca="false">COUNTIF($B1152:$J1152, "NON_SPECIFIC")</f>
        <v>1</v>
      </c>
      <c r="M1152" s="4" t="n">
        <f aca="false">COUNTIF($B1152:$J1152, "EARLY")</f>
        <v>1</v>
      </c>
      <c r="N1152" s="4" t="n">
        <f aca="false">COUNTIF($B1152:$J1152, "ACTIVE")</f>
        <v>0</v>
      </c>
      <c r="O1152" s="4" t="n">
        <f aca="false">COUNTIF($B1152:$J1152, "LATE")</f>
        <v>0</v>
      </c>
      <c r="P1152" s="4" t="n">
        <f aca="false">COUNTIF($B1152:$J1152, "UNGRADABLE_QUALITY")</f>
        <v>0</v>
      </c>
      <c r="Q1152" s="4" t="n">
        <f aca="false">COUNTIF($B1152:$J1152, "UNGRADABLE_CONDITION")</f>
        <v>1</v>
      </c>
      <c r="R1152" s="4" t="n">
        <f aca="false">SUM(K1152:Q1152)</f>
        <v>3</v>
      </c>
      <c r="S1152" s="5"/>
      <c r="T1152" s="3"/>
    </row>
    <row r="1153" customFormat="false" ht="13.8" hidden="false" customHeight="false" outlineLevel="0" collapsed="false">
      <c r="A1153" s="3" t="s">
        <v>1176</v>
      </c>
      <c r="B1153" s="3" t="s">
        <v>22</v>
      </c>
      <c r="C1153" s="3"/>
      <c r="D1153" s="3" t="s">
        <v>34</v>
      </c>
      <c r="E1153" s="3"/>
      <c r="F1153" s="3"/>
      <c r="G1153" s="3"/>
      <c r="H1153" s="3"/>
      <c r="I1153" s="3" t="s">
        <v>34</v>
      </c>
      <c r="J1153" s="3"/>
      <c r="K1153" s="4" t="n">
        <f aca="false">COUNTIF($B1153:$J1153, "NORMAL")</f>
        <v>0</v>
      </c>
      <c r="L1153" s="4" t="n">
        <f aca="false">COUNTIF($B1153:$J1153, "NON_SPECIFIC")</f>
        <v>0</v>
      </c>
      <c r="M1153" s="4" t="n">
        <f aca="false">COUNTIF($B1153:$J1153, "EARLY")</f>
        <v>1</v>
      </c>
      <c r="N1153" s="4" t="n">
        <f aca="false">COUNTIF($B1153:$J1153, "ACTIVE")</f>
        <v>2</v>
      </c>
      <c r="O1153" s="4" t="n">
        <f aca="false">COUNTIF($B1153:$J1153, "LATE")</f>
        <v>0</v>
      </c>
      <c r="P1153" s="4" t="n">
        <f aca="false">COUNTIF($B1153:$J1153, "UNGRADABLE_QUALITY")</f>
        <v>0</v>
      </c>
      <c r="Q1153" s="4" t="n">
        <f aca="false">COUNTIF($B1153:$J1153, "UNGRADABLE_CONDITION")</f>
        <v>0</v>
      </c>
      <c r="R1153" s="4" t="n">
        <f aca="false">SUM(K1153:Q1153)</f>
        <v>3</v>
      </c>
      <c r="S1153" s="5"/>
      <c r="T1153" s="3"/>
    </row>
    <row r="1154" customFormat="false" ht="13.8" hidden="false" customHeight="false" outlineLevel="0" collapsed="false">
      <c r="A1154" s="3" t="s">
        <v>1177</v>
      </c>
      <c r="B1154" s="3" t="s">
        <v>24</v>
      </c>
      <c r="C1154" s="3"/>
      <c r="D1154" s="3" t="s">
        <v>24</v>
      </c>
      <c r="E1154" s="3"/>
      <c r="F1154" s="3"/>
      <c r="G1154" s="3"/>
      <c r="H1154" s="3"/>
      <c r="I1154" s="3" t="s">
        <v>19</v>
      </c>
      <c r="J1154" s="3"/>
      <c r="K1154" s="4" t="n">
        <f aca="false">COUNTIF($B1154:$J1154, "NORMAL")</f>
        <v>0</v>
      </c>
      <c r="L1154" s="4" t="n">
        <f aca="false">COUNTIF($B1154:$J1154, "NON_SPECIFIC")</f>
        <v>1</v>
      </c>
      <c r="M1154" s="4" t="n">
        <f aca="false">COUNTIF($B1154:$J1154, "EARLY")</f>
        <v>0</v>
      </c>
      <c r="N1154" s="4" t="n">
        <f aca="false">COUNTIF($B1154:$J1154, "ACTIVE")</f>
        <v>0</v>
      </c>
      <c r="O1154" s="4" t="n">
        <f aca="false">COUNTIF($B1154:$J1154, "LATE")</f>
        <v>0</v>
      </c>
      <c r="P1154" s="4" t="n">
        <f aca="false">COUNTIF($B1154:$J1154, "UNGRADABLE_QUALITY")</f>
        <v>2</v>
      </c>
      <c r="Q1154" s="4" t="n">
        <f aca="false">COUNTIF($B1154:$J1154, "UNGRADABLE_CONDITION")</f>
        <v>0</v>
      </c>
      <c r="R1154" s="4" t="n">
        <f aca="false">SUM(K1154:Q1154)</f>
        <v>3</v>
      </c>
      <c r="S1154" s="5"/>
      <c r="T1154" s="3"/>
    </row>
    <row r="1155" customFormat="false" ht="13.8" hidden="false" customHeight="false" outlineLevel="0" collapsed="false">
      <c r="A1155" s="3" t="s">
        <v>1178</v>
      </c>
      <c r="B1155" s="3" t="s">
        <v>19</v>
      </c>
      <c r="C1155" s="3" t="s">
        <v>20</v>
      </c>
      <c r="D1155" s="3"/>
      <c r="E1155" s="3"/>
      <c r="F1155" s="3"/>
      <c r="G1155" s="3" t="s">
        <v>20</v>
      </c>
      <c r="H1155" s="3"/>
      <c r="I1155" s="3"/>
      <c r="J1155" s="3"/>
      <c r="K1155" s="4" t="n">
        <f aca="false">COUNTIF($B1155:$J1155, "NORMAL")</f>
        <v>2</v>
      </c>
      <c r="L1155" s="4" t="n">
        <f aca="false">COUNTIF($B1155:$J1155, "NON_SPECIFIC")</f>
        <v>1</v>
      </c>
      <c r="M1155" s="4" t="n">
        <f aca="false">COUNTIF($B1155:$J1155, "EARLY")</f>
        <v>0</v>
      </c>
      <c r="N1155" s="4" t="n">
        <f aca="false">COUNTIF($B1155:$J1155, "ACTIVE")</f>
        <v>0</v>
      </c>
      <c r="O1155" s="4" t="n">
        <f aca="false">COUNTIF($B1155:$J1155, "LATE")</f>
        <v>0</v>
      </c>
      <c r="P1155" s="4" t="n">
        <f aca="false">COUNTIF($B1155:$J1155, "UNGRADABLE_QUALITY")</f>
        <v>0</v>
      </c>
      <c r="Q1155" s="4" t="n">
        <f aca="false">COUNTIF($B1155:$J1155, "UNGRADABLE_CONDITION")</f>
        <v>0</v>
      </c>
      <c r="R1155" s="4" t="n">
        <f aca="false">SUM(K1155:Q1155)</f>
        <v>3</v>
      </c>
      <c r="S1155" s="3"/>
      <c r="T1155" s="3"/>
    </row>
    <row r="1156" customFormat="false" ht="13.8" hidden="false" customHeight="false" outlineLevel="0" collapsed="false">
      <c r="A1156" s="3" t="s">
        <v>1179</v>
      </c>
      <c r="B1156" s="3" t="s">
        <v>19</v>
      </c>
      <c r="C1156" s="3" t="s">
        <v>19</v>
      </c>
      <c r="D1156" s="3"/>
      <c r="E1156" s="3"/>
      <c r="F1156" s="3"/>
      <c r="G1156" s="3" t="s">
        <v>19</v>
      </c>
      <c r="H1156" s="3"/>
      <c r="I1156" s="3"/>
      <c r="J1156" s="3"/>
      <c r="K1156" s="4" t="n">
        <f aca="false">COUNTIF($B1156:$J1156, "NORMAL")</f>
        <v>0</v>
      </c>
      <c r="L1156" s="4" t="n">
        <f aca="false">COUNTIF($B1156:$J1156, "NON_SPECIFIC")</f>
        <v>3</v>
      </c>
      <c r="M1156" s="4" t="n">
        <f aca="false">COUNTIF($B1156:$J1156, "EARLY")</f>
        <v>0</v>
      </c>
      <c r="N1156" s="4" t="n">
        <f aca="false">COUNTIF($B1156:$J1156, "ACTIVE")</f>
        <v>0</v>
      </c>
      <c r="O1156" s="4" t="n">
        <f aca="false">COUNTIF($B1156:$J1156, "LATE")</f>
        <v>0</v>
      </c>
      <c r="P1156" s="4" t="n">
        <f aca="false">COUNTIF($B1156:$J1156, "UNGRADABLE_QUALITY")</f>
        <v>0</v>
      </c>
      <c r="Q1156" s="4" t="n">
        <f aca="false">COUNTIF($B1156:$J1156, "UNGRADABLE_CONDITION")</f>
        <v>0</v>
      </c>
      <c r="R1156" s="4" t="n">
        <f aca="false">SUM(K1156:Q1156)</f>
        <v>3</v>
      </c>
      <c r="S1156" s="3"/>
      <c r="T1156" s="3"/>
    </row>
    <row r="1157" customFormat="false" ht="13.8" hidden="false" customHeight="false" outlineLevel="0" collapsed="false">
      <c r="A1157" s="3" t="s">
        <v>1180</v>
      </c>
      <c r="B1157" s="3" t="s">
        <v>20</v>
      </c>
      <c r="C1157" s="3" t="s">
        <v>20</v>
      </c>
      <c r="D1157" s="3"/>
      <c r="E1157" s="3"/>
      <c r="F1157" s="3"/>
      <c r="G1157" s="3" t="s">
        <v>20</v>
      </c>
      <c r="H1157" s="3"/>
      <c r="I1157" s="3"/>
      <c r="J1157" s="3"/>
      <c r="K1157" s="4" t="n">
        <f aca="false">COUNTIF($B1157:$J1157, "NORMAL")</f>
        <v>3</v>
      </c>
      <c r="L1157" s="4" t="n">
        <f aca="false">COUNTIF($B1157:$J1157, "NON_SPECIFIC")</f>
        <v>0</v>
      </c>
      <c r="M1157" s="4" t="n">
        <f aca="false">COUNTIF($B1157:$J1157, "EARLY")</f>
        <v>0</v>
      </c>
      <c r="N1157" s="4" t="n">
        <f aca="false">COUNTIF($B1157:$J1157, "ACTIVE")</f>
        <v>0</v>
      </c>
      <c r="O1157" s="4" t="n">
        <f aca="false">COUNTIF($B1157:$J1157, "LATE")</f>
        <v>0</v>
      </c>
      <c r="P1157" s="4" t="n">
        <f aca="false">COUNTIF($B1157:$J1157, "UNGRADABLE_QUALITY")</f>
        <v>0</v>
      </c>
      <c r="Q1157" s="4" t="n">
        <f aca="false">COUNTIF($B1157:$J1157, "UNGRADABLE_CONDITION")</f>
        <v>0</v>
      </c>
      <c r="R1157" s="4" t="n">
        <f aca="false">SUM(K1157:Q1157)</f>
        <v>3</v>
      </c>
      <c r="S1157" s="3"/>
      <c r="T1157" s="3"/>
    </row>
    <row r="1158" customFormat="false" ht="13.8" hidden="false" customHeight="false" outlineLevel="0" collapsed="false">
      <c r="A1158" s="3" t="s">
        <v>1181</v>
      </c>
      <c r="B1158" s="3" t="s">
        <v>28</v>
      </c>
      <c r="C1158" s="3" t="s">
        <v>28</v>
      </c>
      <c r="D1158" s="3"/>
      <c r="E1158" s="3"/>
      <c r="F1158" s="3"/>
      <c r="G1158" s="3" t="s">
        <v>28</v>
      </c>
      <c r="H1158" s="3"/>
      <c r="I1158" s="3"/>
      <c r="J1158" s="3"/>
      <c r="K1158" s="4" t="n">
        <f aca="false">COUNTIF($B1158:$J1158, "NORMAL")</f>
        <v>0</v>
      </c>
      <c r="L1158" s="4" t="n">
        <f aca="false">COUNTIF($B1158:$J1158, "NON_SPECIFIC")</f>
        <v>0</v>
      </c>
      <c r="M1158" s="4" t="n">
        <f aca="false">COUNTIF($B1158:$J1158, "EARLY")</f>
        <v>0</v>
      </c>
      <c r="N1158" s="4" t="n">
        <f aca="false">COUNTIF($B1158:$J1158, "ACTIVE")</f>
        <v>0</v>
      </c>
      <c r="O1158" s="4" t="n">
        <f aca="false">COUNTIF($B1158:$J1158, "LATE")</f>
        <v>3</v>
      </c>
      <c r="P1158" s="4" t="n">
        <f aca="false">COUNTIF($B1158:$J1158, "UNGRADABLE_QUALITY")</f>
        <v>0</v>
      </c>
      <c r="Q1158" s="4" t="n">
        <f aca="false">COUNTIF($B1158:$J1158, "UNGRADABLE_CONDITION")</f>
        <v>0</v>
      </c>
      <c r="R1158" s="4" t="n">
        <f aca="false">SUM(K1158:Q1158)</f>
        <v>3</v>
      </c>
      <c r="S1158" s="3"/>
      <c r="T1158" s="3"/>
    </row>
    <row r="1159" customFormat="false" ht="13.8" hidden="false" customHeight="false" outlineLevel="0" collapsed="false">
      <c r="A1159" s="3" t="s">
        <v>1182</v>
      </c>
      <c r="B1159" s="3" t="s">
        <v>20</v>
      </c>
      <c r="C1159" s="3"/>
      <c r="D1159" s="3" t="s">
        <v>19</v>
      </c>
      <c r="E1159" s="3"/>
      <c r="F1159" s="3"/>
      <c r="G1159" s="3"/>
      <c r="H1159" s="3"/>
      <c r="I1159" s="3" t="s">
        <v>20</v>
      </c>
      <c r="J1159" s="3"/>
      <c r="K1159" s="4" t="n">
        <f aca="false">COUNTIF($B1159:$J1159, "NORMAL")</f>
        <v>2</v>
      </c>
      <c r="L1159" s="4" t="n">
        <f aca="false">COUNTIF($B1159:$J1159, "NON_SPECIFIC")</f>
        <v>1</v>
      </c>
      <c r="M1159" s="4" t="n">
        <f aca="false">COUNTIF($B1159:$J1159, "EARLY")</f>
        <v>0</v>
      </c>
      <c r="N1159" s="4" t="n">
        <f aca="false">COUNTIF($B1159:$J1159, "ACTIVE")</f>
        <v>0</v>
      </c>
      <c r="O1159" s="4" t="n">
        <f aca="false">COUNTIF($B1159:$J1159, "LATE")</f>
        <v>0</v>
      </c>
      <c r="P1159" s="4" t="n">
        <f aca="false">COUNTIF($B1159:$J1159, "UNGRADABLE_QUALITY")</f>
        <v>0</v>
      </c>
      <c r="Q1159" s="4" t="n">
        <f aca="false">COUNTIF($B1159:$J1159, "UNGRADABLE_CONDITION")</f>
        <v>0</v>
      </c>
      <c r="R1159" s="4" t="n">
        <f aca="false">SUM(K1159:Q1159)</f>
        <v>3</v>
      </c>
      <c r="S1159" s="5"/>
      <c r="T1159" s="3"/>
    </row>
    <row r="1160" customFormat="false" ht="13.8" hidden="false" customHeight="false" outlineLevel="0" collapsed="false">
      <c r="A1160" s="3" t="s">
        <v>1183</v>
      </c>
      <c r="B1160" s="3" t="s">
        <v>20</v>
      </c>
      <c r="C1160" s="3" t="s">
        <v>19</v>
      </c>
      <c r="D1160" s="3"/>
      <c r="E1160" s="3"/>
      <c r="F1160" s="3"/>
      <c r="G1160" s="3" t="s">
        <v>20</v>
      </c>
      <c r="H1160" s="3"/>
      <c r="I1160" s="3"/>
      <c r="J1160" s="3"/>
      <c r="K1160" s="4" t="n">
        <f aca="false">COUNTIF($B1160:$J1160, "NORMAL")</f>
        <v>2</v>
      </c>
      <c r="L1160" s="4" t="n">
        <f aca="false">COUNTIF($B1160:$J1160, "NON_SPECIFIC")</f>
        <v>1</v>
      </c>
      <c r="M1160" s="4" t="n">
        <f aca="false">COUNTIF($B1160:$J1160, "EARLY")</f>
        <v>0</v>
      </c>
      <c r="N1160" s="4" t="n">
        <f aca="false">COUNTIF($B1160:$J1160, "ACTIVE")</f>
        <v>0</v>
      </c>
      <c r="O1160" s="4" t="n">
        <f aca="false">COUNTIF($B1160:$J1160, "LATE")</f>
        <v>0</v>
      </c>
      <c r="P1160" s="4" t="n">
        <f aca="false">COUNTIF($B1160:$J1160, "UNGRADABLE_QUALITY")</f>
        <v>0</v>
      </c>
      <c r="Q1160" s="4" t="n">
        <f aca="false">COUNTIF($B1160:$J1160, "UNGRADABLE_CONDITION")</f>
        <v>0</v>
      </c>
      <c r="R1160" s="4" t="n">
        <f aca="false">SUM(K1160:Q1160)</f>
        <v>3</v>
      </c>
      <c r="S1160" s="3"/>
      <c r="T1160" s="3"/>
    </row>
    <row r="1161" customFormat="false" ht="13.8" hidden="false" customHeight="false" outlineLevel="0" collapsed="false">
      <c r="A1161" s="3" t="s">
        <v>1184</v>
      </c>
      <c r="B1161" s="3" t="s">
        <v>20</v>
      </c>
      <c r="C1161" s="3"/>
      <c r="D1161" s="3" t="s">
        <v>19</v>
      </c>
      <c r="E1161" s="3"/>
      <c r="F1161" s="3"/>
      <c r="G1161" s="3"/>
      <c r="H1161" s="3"/>
      <c r="I1161" s="3" t="s">
        <v>20</v>
      </c>
      <c r="J1161" s="3"/>
      <c r="K1161" s="4" t="n">
        <f aca="false">COUNTIF($B1161:$J1161, "NORMAL")</f>
        <v>2</v>
      </c>
      <c r="L1161" s="4" t="n">
        <f aca="false">COUNTIF($B1161:$J1161, "NON_SPECIFIC")</f>
        <v>1</v>
      </c>
      <c r="M1161" s="4" t="n">
        <f aca="false">COUNTIF($B1161:$J1161, "EARLY")</f>
        <v>0</v>
      </c>
      <c r="N1161" s="4" t="n">
        <f aca="false">COUNTIF($B1161:$J1161, "ACTIVE")</f>
        <v>0</v>
      </c>
      <c r="O1161" s="4" t="n">
        <f aca="false">COUNTIF($B1161:$J1161, "LATE")</f>
        <v>0</v>
      </c>
      <c r="P1161" s="4" t="n">
        <f aca="false">COUNTIF($B1161:$J1161, "UNGRADABLE_QUALITY")</f>
        <v>0</v>
      </c>
      <c r="Q1161" s="4" t="n">
        <f aca="false">COUNTIF($B1161:$J1161, "UNGRADABLE_CONDITION")</f>
        <v>0</v>
      </c>
      <c r="R1161" s="4" t="n">
        <f aca="false">SUM(K1161:Q1161)</f>
        <v>3</v>
      </c>
      <c r="S1161" s="5"/>
      <c r="T1161" s="3"/>
    </row>
    <row r="1162" customFormat="false" ht="13.8" hidden="false" customHeight="false" outlineLevel="0" collapsed="false">
      <c r="A1162" s="3" t="s">
        <v>1185</v>
      </c>
      <c r="B1162" s="3" t="s">
        <v>22</v>
      </c>
      <c r="C1162" s="3" t="s">
        <v>22</v>
      </c>
      <c r="D1162" s="3"/>
      <c r="E1162" s="3"/>
      <c r="F1162" s="3"/>
      <c r="G1162" s="3" t="s">
        <v>22</v>
      </c>
      <c r="H1162" s="3"/>
      <c r="I1162" s="3"/>
      <c r="J1162" s="3"/>
      <c r="K1162" s="4" t="n">
        <f aca="false">COUNTIF($B1162:$J1162, "NORMAL")</f>
        <v>0</v>
      </c>
      <c r="L1162" s="4" t="n">
        <f aca="false">COUNTIF($B1162:$J1162, "NON_SPECIFIC")</f>
        <v>0</v>
      </c>
      <c r="M1162" s="4" t="n">
        <f aca="false">COUNTIF($B1162:$J1162, "EARLY")</f>
        <v>3</v>
      </c>
      <c r="N1162" s="4" t="n">
        <f aca="false">COUNTIF($B1162:$J1162, "ACTIVE")</f>
        <v>0</v>
      </c>
      <c r="O1162" s="4" t="n">
        <f aca="false">COUNTIF($B1162:$J1162, "LATE")</f>
        <v>0</v>
      </c>
      <c r="P1162" s="4" t="n">
        <f aca="false">COUNTIF($B1162:$J1162, "UNGRADABLE_QUALITY")</f>
        <v>0</v>
      </c>
      <c r="Q1162" s="4" t="n">
        <f aca="false">COUNTIF($B1162:$J1162, "UNGRADABLE_CONDITION")</f>
        <v>0</v>
      </c>
      <c r="R1162" s="4" t="n">
        <f aca="false">SUM(K1162:Q1162)</f>
        <v>3</v>
      </c>
      <c r="S1162" s="3"/>
      <c r="T1162" s="3"/>
    </row>
    <row r="1163" customFormat="false" ht="13.8" hidden="false" customHeight="false" outlineLevel="0" collapsed="false">
      <c r="A1163" s="3" t="s">
        <v>1186</v>
      </c>
      <c r="B1163" s="3" t="s">
        <v>22</v>
      </c>
      <c r="C1163" s="3" t="s">
        <v>22</v>
      </c>
      <c r="D1163" s="3"/>
      <c r="E1163" s="3"/>
      <c r="F1163" s="3"/>
      <c r="G1163" s="3" t="s">
        <v>34</v>
      </c>
      <c r="H1163" s="3"/>
      <c r="I1163" s="3"/>
      <c r="J1163" s="3"/>
      <c r="K1163" s="4" t="n">
        <f aca="false">COUNTIF($B1163:$J1163, "NORMAL")</f>
        <v>0</v>
      </c>
      <c r="L1163" s="4" t="n">
        <f aca="false">COUNTIF($B1163:$J1163, "NON_SPECIFIC")</f>
        <v>0</v>
      </c>
      <c r="M1163" s="4" t="n">
        <f aca="false">COUNTIF($B1163:$J1163, "EARLY")</f>
        <v>2</v>
      </c>
      <c r="N1163" s="4" t="n">
        <f aca="false">COUNTIF($B1163:$J1163, "ACTIVE")</f>
        <v>1</v>
      </c>
      <c r="O1163" s="4" t="n">
        <f aca="false">COUNTIF($B1163:$J1163, "LATE")</f>
        <v>0</v>
      </c>
      <c r="P1163" s="4" t="n">
        <f aca="false">COUNTIF($B1163:$J1163, "UNGRADABLE_QUALITY")</f>
        <v>0</v>
      </c>
      <c r="Q1163" s="4" t="n">
        <f aca="false">COUNTIF($B1163:$J1163, "UNGRADABLE_CONDITION")</f>
        <v>0</v>
      </c>
      <c r="R1163" s="4" t="n">
        <f aca="false">SUM(K1163:Q1163)</f>
        <v>3</v>
      </c>
      <c r="S1163" s="3"/>
      <c r="T1163" s="3"/>
    </row>
    <row r="1164" customFormat="false" ht="13.8" hidden="false" customHeight="false" outlineLevel="0" collapsed="false">
      <c r="A1164" s="3" t="s">
        <v>1187</v>
      </c>
      <c r="B1164" s="3" t="s">
        <v>20</v>
      </c>
      <c r="C1164" s="3" t="s">
        <v>19</v>
      </c>
      <c r="D1164" s="3"/>
      <c r="E1164" s="3"/>
      <c r="F1164" s="3"/>
      <c r="G1164" s="3" t="s">
        <v>19</v>
      </c>
      <c r="H1164" s="3"/>
      <c r="I1164" s="3"/>
      <c r="J1164" s="3"/>
      <c r="K1164" s="4" t="n">
        <f aca="false">COUNTIF($B1164:$J1164, "NORMAL")</f>
        <v>1</v>
      </c>
      <c r="L1164" s="4" t="n">
        <f aca="false">COUNTIF($B1164:$J1164, "NON_SPECIFIC")</f>
        <v>2</v>
      </c>
      <c r="M1164" s="4" t="n">
        <f aca="false">COUNTIF($B1164:$J1164, "EARLY")</f>
        <v>0</v>
      </c>
      <c r="N1164" s="4" t="n">
        <f aca="false">COUNTIF($B1164:$J1164, "ACTIVE")</f>
        <v>0</v>
      </c>
      <c r="O1164" s="4" t="n">
        <f aca="false">COUNTIF($B1164:$J1164, "LATE")</f>
        <v>0</v>
      </c>
      <c r="P1164" s="4" t="n">
        <f aca="false">COUNTIF($B1164:$J1164, "UNGRADABLE_QUALITY")</f>
        <v>0</v>
      </c>
      <c r="Q1164" s="4" t="n">
        <f aca="false">COUNTIF($B1164:$J1164, "UNGRADABLE_CONDITION")</f>
        <v>0</v>
      </c>
      <c r="R1164" s="4" t="n">
        <f aca="false">SUM(K1164:Q1164)</f>
        <v>3</v>
      </c>
      <c r="S1164" s="3"/>
      <c r="T1164" s="3"/>
    </row>
    <row r="1165" customFormat="false" ht="13.8" hidden="false" customHeight="false" outlineLevel="0" collapsed="false">
      <c r="A1165" s="3" t="s">
        <v>1188</v>
      </c>
      <c r="B1165" s="3" t="s">
        <v>22</v>
      </c>
      <c r="C1165" s="3" t="s">
        <v>22</v>
      </c>
      <c r="D1165" s="3"/>
      <c r="E1165" s="3"/>
      <c r="F1165" s="3"/>
      <c r="G1165" s="3" t="s">
        <v>28</v>
      </c>
      <c r="H1165" s="3"/>
      <c r="I1165" s="3"/>
      <c r="J1165" s="3"/>
      <c r="K1165" s="4" t="n">
        <f aca="false">COUNTIF($B1165:$J1165, "NORMAL")</f>
        <v>0</v>
      </c>
      <c r="L1165" s="4" t="n">
        <f aca="false">COUNTIF($B1165:$J1165, "NON_SPECIFIC")</f>
        <v>0</v>
      </c>
      <c r="M1165" s="4" t="n">
        <f aca="false">COUNTIF($B1165:$J1165, "EARLY")</f>
        <v>2</v>
      </c>
      <c r="N1165" s="4" t="n">
        <f aca="false">COUNTIF($B1165:$J1165, "ACTIVE")</f>
        <v>0</v>
      </c>
      <c r="O1165" s="4" t="n">
        <f aca="false">COUNTIF($B1165:$J1165, "LATE")</f>
        <v>1</v>
      </c>
      <c r="P1165" s="4" t="n">
        <f aca="false">COUNTIF($B1165:$J1165, "UNGRADABLE_QUALITY")</f>
        <v>0</v>
      </c>
      <c r="Q1165" s="4" t="n">
        <f aca="false">COUNTIF($B1165:$J1165, "UNGRADABLE_CONDITION")</f>
        <v>0</v>
      </c>
      <c r="R1165" s="4" t="n">
        <f aca="false">SUM(K1165:Q1165)</f>
        <v>3</v>
      </c>
      <c r="S1165" s="3"/>
      <c r="T1165" s="3"/>
    </row>
    <row r="1166" customFormat="false" ht="13.8" hidden="false" customHeight="false" outlineLevel="0" collapsed="false">
      <c r="A1166" s="3" t="s">
        <v>1189</v>
      </c>
      <c r="B1166" s="3" t="s">
        <v>19</v>
      </c>
      <c r="C1166" s="3" t="s">
        <v>19</v>
      </c>
      <c r="D1166" s="3"/>
      <c r="E1166" s="3"/>
      <c r="F1166" s="3"/>
      <c r="G1166" s="3" t="s">
        <v>19</v>
      </c>
      <c r="H1166" s="3"/>
      <c r="I1166" s="3"/>
      <c r="J1166" s="3"/>
      <c r="K1166" s="4" t="n">
        <f aca="false">COUNTIF($B1166:$J1166, "NORMAL")</f>
        <v>0</v>
      </c>
      <c r="L1166" s="4" t="n">
        <f aca="false">COUNTIF($B1166:$J1166, "NON_SPECIFIC")</f>
        <v>3</v>
      </c>
      <c r="M1166" s="4" t="n">
        <f aca="false">COUNTIF($B1166:$J1166, "EARLY")</f>
        <v>0</v>
      </c>
      <c r="N1166" s="4" t="n">
        <f aca="false">COUNTIF($B1166:$J1166, "ACTIVE")</f>
        <v>0</v>
      </c>
      <c r="O1166" s="4" t="n">
        <f aca="false">COUNTIF($B1166:$J1166, "LATE")</f>
        <v>0</v>
      </c>
      <c r="P1166" s="4" t="n">
        <f aca="false">COUNTIF($B1166:$J1166, "UNGRADABLE_QUALITY")</f>
        <v>0</v>
      </c>
      <c r="Q1166" s="4" t="n">
        <f aca="false">COUNTIF($B1166:$J1166, "UNGRADABLE_CONDITION")</f>
        <v>0</v>
      </c>
      <c r="R1166" s="4" t="n">
        <f aca="false">SUM(K1166:Q1166)</f>
        <v>3</v>
      </c>
      <c r="S1166" s="3"/>
      <c r="T1166" s="3"/>
    </row>
    <row r="1167" customFormat="false" ht="13.8" hidden="false" customHeight="false" outlineLevel="0" collapsed="false">
      <c r="A1167" s="3" t="s">
        <v>1190</v>
      </c>
      <c r="B1167" s="3" t="s">
        <v>19</v>
      </c>
      <c r="C1167" s="3" t="s">
        <v>19</v>
      </c>
      <c r="D1167" s="3"/>
      <c r="E1167" s="3"/>
      <c r="F1167" s="3"/>
      <c r="G1167" s="3" t="s">
        <v>22</v>
      </c>
      <c r="H1167" s="3"/>
      <c r="I1167" s="3"/>
      <c r="J1167" s="3"/>
      <c r="K1167" s="4" t="n">
        <f aca="false">COUNTIF($B1167:$J1167, "NORMAL")</f>
        <v>0</v>
      </c>
      <c r="L1167" s="4" t="n">
        <f aca="false">COUNTIF($B1167:$J1167, "NON_SPECIFIC")</f>
        <v>2</v>
      </c>
      <c r="M1167" s="4" t="n">
        <f aca="false">COUNTIF($B1167:$J1167, "EARLY")</f>
        <v>1</v>
      </c>
      <c r="N1167" s="4" t="n">
        <f aca="false">COUNTIF($B1167:$J1167, "ACTIVE")</f>
        <v>0</v>
      </c>
      <c r="O1167" s="4" t="n">
        <f aca="false">COUNTIF($B1167:$J1167, "LATE")</f>
        <v>0</v>
      </c>
      <c r="P1167" s="4" t="n">
        <f aca="false">COUNTIF($B1167:$J1167, "UNGRADABLE_QUALITY")</f>
        <v>0</v>
      </c>
      <c r="Q1167" s="4" t="n">
        <f aca="false">COUNTIF($B1167:$J1167, "UNGRADABLE_CONDITION")</f>
        <v>0</v>
      </c>
      <c r="R1167" s="4" t="n">
        <f aca="false">SUM(K1167:Q1167)</f>
        <v>3</v>
      </c>
      <c r="S1167" s="3"/>
      <c r="T1167" s="3"/>
    </row>
    <row r="1168" customFormat="false" ht="13.8" hidden="false" customHeight="false" outlineLevel="0" collapsed="false">
      <c r="A1168" s="3" t="s">
        <v>1191</v>
      </c>
      <c r="B1168" s="3" t="s">
        <v>20</v>
      </c>
      <c r="C1168" s="3" t="s">
        <v>19</v>
      </c>
      <c r="D1168" s="3"/>
      <c r="E1168" s="3"/>
      <c r="F1168" s="3"/>
      <c r="G1168" s="3" t="s">
        <v>20</v>
      </c>
      <c r="H1168" s="3"/>
      <c r="I1168" s="3"/>
      <c r="J1168" s="3"/>
      <c r="K1168" s="4" t="n">
        <f aca="false">COUNTIF($B1168:$J1168, "NORMAL")</f>
        <v>2</v>
      </c>
      <c r="L1168" s="4" t="n">
        <f aca="false">COUNTIF($B1168:$J1168, "NON_SPECIFIC")</f>
        <v>1</v>
      </c>
      <c r="M1168" s="4" t="n">
        <f aca="false">COUNTIF($B1168:$J1168, "EARLY")</f>
        <v>0</v>
      </c>
      <c r="N1168" s="4" t="n">
        <f aca="false">COUNTIF($B1168:$J1168, "ACTIVE")</f>
        <v>0</v>
      </c>
      <c r="O1168" s="4" t="n">
        <f aca="false">COUNTIF($B1168:$J1168, "LATE")</f>
        <v>0</v>
      </c>
      <c r="P1168" s="4" t="n">
        <f aca="false">COUNTIF($B1168:$J1168, "UNGRADABLE_QUALITY")</f>
        <v>0</v>
      </c>
      <c r="Q1168" s="4" t="n">
        <f aca="false">COUNTIF($B1168:$J1168, "UNGRADABLE_CONDITION")</f>
        <v>0</v>
      </c>
      <c r="R1168" s="4" t="n">
        <f aca="false">SUM(K1168:Q1168)</f>
        <v>3</v>
      </c>
      <c r="S1168" s="3"/>
      <c r="T1168" s="3"/>
    </row>
    <row r="1169" customFormat="false" ht="13.8" hidden="false" customHeight="false" outlineLevel="0" collapsed="false">
      <c r="A1169" s="3" t="s">
        <v>1192</v>
      </c>
      <c r="B1169" s="3" t="s">
        <v>34</v>
      </c>
      <c r="C1169" s="3" t="s">
        <v>34</v>
      </c>
      <c r="D1169" s="3"/>
      <c r="E1169" s="3"/>
      <c r="F1169" s="3"/>
      <c r="G1169" s="3" t="s">
        <v>34</v>
      </c>
      <c r="H1169" s="3"/>
      <c r="I1169" s="3"/>
      <c r="J1169" s="3"/>
      <c r="K1169" s="4" t="n">
        <f aca="false">COUNTIF($B1169:$J1169, "NORMAL")</f>
        <v>0</v>
      </c>
      <c r="L1169" s="4" t="n">
        <f aca="false">COUNTIF($B1169:$J1169, "NON_SPECIFIC")</f>
        <v>0</v>
      </c>
      <c r="M1169" s="4" t="n">
        <f aca="false">COUNTIF($B1169:$J1169, "EARLY")</f>
        <v>0</v>
      </c>
      <c r="N1169" s="4" t="n">
        <f aca="false">COUNTIF($B1169:$J1169, "ACTIVE")</f>
        <v>3</v>
      </c>
      <c r="O1169" s="4" t="n">
        <f aca="false">COUNTIF($B1169:$J1169, "LATE")</f>
        <v>0</v>
      </c>
      <c r="P1169" s="4" t="n">
        <f aca="false">COUNTIF($B1169:$J1169, "UNGRADABLE_QUALITY")</f>
        <v>0</v>
      </c>
      <c r="Q1169" s="4" t="n">
        <f aca="false">COUNTIF($B1169:$J1169, "UNGRADABLE_CONDITION")</f>
        <v>0</v>
      </c>
      <c r="R1169" s="4" t="n">
        <f aca="false">SUM(K1169:Q1169)</f>
        <v>3</v>
      </c>
      <c r="S1169" s="3"/>
      <c r="T1169" s="3"/>
    </row>
    <row r="1170" customFormat="false" ht="13.8" hidden="false" customHeight="false" outlineLevel="0" collapsed="false">
      <c r="A1170" s="3" t="s">
        <v>1193</v>
      </c>
      <c r="B1170" s="3" t="s">
        <v>19</v>
      </c>
      <c r="C1170" s="3" t="s">
        <v>19</v>
      </c>
      <c r="D1170" s="3"/>
      <c r="E1170" s="3"/>
      <c r="F1170" s="3"/>
      <c r="G1170" s="3" t="s">
        <v>22</v>
      </c>
      <c r="H1170" s="3"/>
      <c r="I1170" s="3"/>
      <c r="J1170" s="3"/>
      <c r="K1170" s="4" t="n">
        <f aca="false">COUNTIF($B1170:$J1170, "NORMAL")</f>
        <v>0</v>
      </c>
      <c r="L1170" s="4" t="n">
        <f aca="false">COUNTIF($B1170:$J1170, "NON_SPECIFIC")</f>
        <v>2</v>
      </c>
      <c r="M1170" s="4" t="n">
        <f aca="false">COUNTIF($B1170:$J1170, "EARLY")</f>
        <v>1</v>
      </c>
      <c r="N1170" s="4" t="n">
        <f aca="false">COUNTIF($B1170:$J1170, "ACTIVE")</f>
        <v>0</v>
      </c>
      <c r="O1170" s="4" t="n">
        <f aca="false">COUNTIF($B1170:$J1170, "LATE")</f>
        <v>0</v>
      </c>
      <c r="P1170" s="4" t="n">
        <f aca="false">COUNTIF($B1170:$J1170, "UNGRADABLE_QUALITY")</f>
        <v>0</v>
      </c>
      <c r="Q1170" s="4" t="n">
        <f aca="false">COUNTIF($B1170:$J1170, "UNGRADABLE_CONDITION")</f>
        <v>0</v>
      </c>
      <c r="R1170" s="4" t="n">
        <f aca="false">SUM(K1170:Q1170)</f>
        <v>3</v>
      </c>
      <c r="S1170" s="3"/>
      <c r="T1170" s="3"/>
    </row>
    <row r="1171" customFormat="false" ht="13.8" hidden="false" customHeight="false" outlineLevel="0" collapsed="false">
      <c r="A1171" s="3" t="s">
        <v>1194</v>
      </c>
      <c r="B1171" s="3" t="s">
        <v>20</v>
      </c>
      <c r="C1171" s="3"/>
      <c r="D1171" s="3" t="s">
        <v>19</v>
      </c>
      <c r="E1171" s="3"/>
      <c r="F1171" s="3"/>
      <c r="G1171" s="3"/>
      <c r="H1171" s="3"/>
      <c r="I1171" s="3" t="s">
        <v>19</v>
      </c>
      <c r="J1171" s="3"/>
      <c r="K1171" s="4" t="n">
        <f aca="false">COUNTIF($B1171:$J1171, "NORMAL")</f>
        <v>1</v>
      </c>
      <c r="L1171" s="4" t="n">
        <f aca="false">COUNTIF($B1171:$J1171, "NON_SPECIFIC")</f>
        <v>2</v>
      </c>
      <c r="M1171" s="4" t="n">
        <f aca="false">COUNTIF($B1171:$J1171, "EARLY")</f>
        <v>0</v>
      </c>
      <c r="N1171" s="4" t="n">
        <f aca="false">COUNTIF($B1171:$J1171, "ACTIVE")</f>
        <v>0</v>
      </c>
      <c r="O1171" s="4" t="n">
        <f aca="false">COUNTIF($B1171:$J1171, "LATE")</f>
        <v>0</v>
      </c>
      <c r="P1171" s="4" t="n">
        <f aca="false">COUNTIF($B1171:$J1171, "UNGRADABLE_QUALITY")</f>
        <v>0</v>
      </c>
      <c r="Q1171" s="4" t="n">
        <f aca="false">COUNTIF($B1171:$J1171, "UNGRADABLE_CONDITION")</f>
        <v>0</v>
      </c>
      <c r="R1171" s="4" t="n">
        <f aca="false">SUM(K1171:Q1171)</f>
        <v>3</v>
      </c>
      <c r="S1171" s="5"/>
      <c r="T1171" s="3"/>
    </row>
    <row r="1172" customFormat="false" ht="13.8" hidden="false" customHeight="false" outlineLevel="0" collapsed="false">
      <c r="A1172" s="3" t="s">
        <v>1195</v>
      </c>
      <c r="B1172" s="3" t="s">
        <v>20</v>
      </c>
      <c r="C1172" s="3" t="s">
        <v>20</v>
      </c>
      <c r="D1172" s="3"/>
      <c r="E1172" s="3"/>
      <c r="F1172" s="3"/>
      <c r="G1172" s="3" t="s">
        <v>20</v>
      </c>
      <c r="H1172" s="3"/>
      <c r="I1172" s="3"/>
      <c r="J1172" s="3"/>
      <c r="K1172" s="4" t="n">
        <f aca="false">COUNTIF($B1172:$J1172, "NORMAL")</f>
        <v>3</v>
      </c>
      <c r="L1172" s="4" t="n">
        <f aca="false">COUNTIF($B1172:$J1172, "NON_SPECIFIC")</f>
        <v>0</v>
      </c>
      <c r="M1172" s="4" t="n">
        <f aca="false">COUNTIF($B1172:$J1172, "EARLY")</f>
        <v>0</v>
      </c>
      <c r="N1172" s="4" t="n">
        <f aca="false">COUNTIF($B1172:$J1172, "ACTIVE")</f>
        <v>0</v>
      </c>
      <c r="O1172" s="4" t="n">
        <f aca="false">COUNTIF($B1172:$J1172, "LATE")</f>
        <v>0</v>
      </c>
      <c r="P1172" s="4" t="n">
        <f aca="false">COUNTIF($B1172:$J1172, "UNGRADABLE_QUALITY")</f>
        <v>0</v>
      </c>
      <c r="Q1172" s="4" t="n">
        <f aca="false">COUNTIF($B1172:$J1172, "UNGRADABLE_CONDITION")</f>
        <v>0</v>
      </c>
      <c r="R1172" s="4" t="n">
        <f aca="false">SUM(K1172:Q1172)</f>
        <v>3</v>
      </c>
      <c r="S1172" s="3"/>
      <c r="T1172" s="3"/>
    </row>
    <row r="1173" customFormat="false" ht="13.8" hidden="false" customHeight="false" outlineLevel="0" collapsed="false">
      <c r="A1173" s="3" t="s">
        <v>1196</v>
      </c>
      <c r="B1173" s="3" t="s">
        <v>19</v>
      </c>
      <c r="C1173" s="3" t="s">
        <v>19</v>
      </c>
      <c r="D1173" s="3"/>
      <c r="E1173" s="3"/>
      <c r="F1173" s="3"/>
      <c r="G1173" s="3" t="s">
        <v>20</v>
      </c>
      <c r="H1173" s="3"/>
      <c r="I1173" s="3"/>
      <c r="J1173" s="3"/>
      <c r="K1173" s="4" t="n">
        <f aca="false">COUNTIF($B1173:$J1173, "NORMAL")</f>
        <v>1</v>
      </c>
      <c r="L1173" s="4" t="n">
        <f aca="false">COUNTIF($B1173:$J1173, "NON_SPECIFIC")</f>
        <v>2</v>
      </c>
      <c r="M1173" s="4" t="n">
        <f aca="false">COUNTIF($B1173:$J1173, "EARLY")</f>
        <v>0</v>
      </c>
      <c r="N1173" s="4" t="n">
        <f aca="false">COUNTIF($B1173:$J1173, "ACTIVE")</f>
        <v>0</v>
      </c>
      <c r="O1173" s="4" t="n">
        <f aca="false">COUNTIF($B1173:$J1173, "LATE")</f>
        <v>0</v>
      </c>
      <c r="P1173" s="4" t="n">
        <f aca="false">COUNTIF($B1173:$J1173, "UNGRADABLE_QUALITY")</f>
        <v>0</v>
      </c>
      <c r="Q1173" s="4" t="n">
        <f aca="false">COUNTIF($B1173:$J1173, "UNGRADABLE_CONDITION")</f>
        <v>0</v>
      </c>
      <c r="R1173" s="4" t="n">
        <f aca="false">SUM(K1173:Q1173)</f>
        <v>3</v>
      </c>
      <c r="S1173" s="3"/>
      <c r="T1173" s="3"/>
    </row>
    <row r="1174" customFormat="false" ht="13.8" hidden="false" customHeight="false" outlineLevel="0" collapsed="false">
      <c r="A1174" s="3" t="s">
        <v>1197</v>
      </c>
      <c r="B1174" s="3" t="s">
        <v>19</v>
      </c>
      <c r="C1174" s="3"/>
      <c r="D1174" s="3" t="s">
        <v>22</v>
      </c>
      <c r="E1174" s="3"/>
      <c r="F1174" s="3"/>
      <c r="G1174" s="3"/>
      <c r="H1174" s="3"/>
      <c r="I1174" s="3" t="s">
        <v>22</v>
      </c>
      <c r="J1174" s="3"/>
      <c r="K1174" s="4" t="n">
        <f aca="false">COUNTIF($B1174:$J1174, "NORMAL")</f>
        <v>0</v>
      </c>
      <c r="L1174" s="4" t="n">
        <f aca="false">COUNTIF($B1174:$J1174, "NON_SPECIFIC")</f>
        <v>1</v>
      </c>
      <c r="M1174" s="4" t="n">
        <f aca="false">COUNTIF($B1174:$J1174, "EARLY")</f>
        <v>2</v>
      </c>
      <c r="N1174" s="4" t="n">
        <f aca="false">COUNTIF($B1174:$J1174, "ACTIVE")</f>
        <v>0</v>
      </c>
      <c r="O1174" s="4" t="n">
        <f aca="false">COUNTIF($B1174:$J1174, "LATE")</f>
        <v>0</v>
      </c>
      <c r="P1174" s="4" t="n">
        <f aca="false">COUNTIF($B1174:$J1174, "UNGRADABLE_QUALITY")</f>
        <v>0</v>
      </c>
      <c r="Q1174" s="4" t="n">
        <f aca="false">COUNTIF($B1174:$J1174, "UNGRADABLE_CONDITION")</f>
        <v>0</v>
      </c>
      <c r="R1174" s="4" t="n">
        <f aca="false">SUM(K1174:Q1174)</f>
        <v>3</v>
      </c>
      <c r="S1174" s="5"/>
      <c r="T1174" s="3"/>
    </row>
    <row r="1175" customFormat="false" ht="13.8" hidden="false" customHeight="false" outlineLevel="0" collapsed="false">
      <c r="A1175" s="3" t="s">
        <v>1198</v>
      </c>
      <c r="B1175" s="3" t="s">
        <v>19</v>
      </c>
      <c r="C1175" s="3" t="s">
        <v>19</v>
      </c>
      <c r="D1175" s="3"/>
      <c r="E1175" s="3"/>
      <c r="F1175" s="3"/>
      <c r="G1175" s="3" t="s">
        <v>19</v>
      </c>
      <c r="H1175" s="3"/>
      <c r="I1175" s="3"/>
      <c r="J1175" s="3"/>
      <c r="K1175" s="4" t="n">
        <f aca="false">COUNTIF($B1175:$J1175, "NORMAL")</f>
        <v>0</v>
      </c>
      <c r="L1175" s="4" t="n">
        <f aca="false">COUNTIF($B1175:$J1175, "NON_SPECIFIC")</f>
        <v>3</v>
      </c>
      <c r="M1175" s="4" t="n">
        <f aca="false">COUNTIF($B1175:$J1175, "EARLY")</f>
        <v>0</v>
      </c>
      <c r="N1175" s="4" t="n">
        <f aca="false">COUNTIF($B1175:$J1175, "ACTIVE")</f>
        <v>0</v>
      </c>
      <c r="O1175" s="4" t="n">
        <f aca="false">COUNTIF($B1175:$J1175, "LATE")</f>
        <v>0</v>
      </c>
      <c r="P1175" s="4" t="n">
        <f aca="false">COUNTIF($B1175:$J1175, "UNGRADABLE_QUALITY")</f>
        <v>0</v>
      </c>
      <c r="Q1175" s="4" t="n">
        <f aca="false">COUNTIF($B1175:$J1175, "UNGRADABLE_CONDITION")</f>
        <v>0</v>
      </c>
      <c r="R1175" s="4" t="n">
        <f aca="false">SUM(K1175:Q1175)</f>
        <v>3</v>
      </c>
      <c r="S1175" s="3"/>
      <c r="T1175" s="3"/>
    </row>
    <row r="1176" customFormat="false" ht="13.8" hidden="false" customHeight="false" outlineLevel="0" collapsed="false">
      <c r="A1176" s="3" t="s">
        <v>1199</v>
      </c>
      <c r="B1176" s="3" t="s">
        <v>19</v>
      </c>
      <c r="C1176" s="3" t="s">
        <v>34</v>
      </c>
      <c r="D1176" s="3"/>
      <c r="E1176" s="3"/>
      <c r="F1176" s="3"/>
      <c r="G1176" s="3" t="s">
        <v>19</v>
      </c>
      <c r="H1176" s="3"/>
      <c r="I1176" s="3"/>
      <c r="J1176" s="3"/>
      <c r="K1176" s="4" t="n">
        <f aca="false">COUNTIF($B1176:$J1176, "NORMAL")</f>
        <v>0</v>
      </c>
      <c r="L1176" s="4" t="n">
        <f aca="false">COUNTIF($B1176:$J1176, "NON_SPECIFIC")</f>
        <v>2</v>
      </c>
      <c r="M1176" s="4" t="n">
        <f aca="false">COUNTIF($B1176:$J1176, "EARLY")</f>
        <v>0</v>
      </c>
      <c r="N1176" s="4" t="n">
        <f aca="false">COUNTIF($B1176:$J1176, "ACTIVE")</f>
        <v>1</v>
      </c>
      <c r="O1176" s="4" t="n">
        <f aca="false">COUNTIF($B1176:$J1176, "LATE")</f>
        <v>0</v>
      </c>
      <c r="P1176" s="4" t="n">
        <f aca="false">COUNTIF($B1176:$J1176, "UNGRADABLE_QUALITY")</f>
        <v>0</v>
      </c>
      <c r="Q1176" s="4" t="n">
        <f aca="false">COUNTIF($B1176:$J1176, "UNGRADABLE_CONDITION")</f>
        <v>0</v>
      </c>
      <c r="R1176" s="4" t="n">
        <f aca="false">SUM(K1176:Q1176)</f>
        <v>3</v>
      </c>
      <c r="S1176" s="3"/>
      <c r="T1176" s="3"/>
    </row>
    <row r="1177" customFormat="false" ht="13.8" hidden="false" customHeight="false" outlineLevel="0" collapsed="false">
      <c r="A1177" s="3" t="s">
        <v>1200</v>
      </c>
      <c r="B1177" s="3" t="s">
        <v>20</v>
      </c>
      <c r="C1177" s="3"/>
      <c r="D1177" s="3" t="s">
        <v>19</v>
      </c>
      <c r="E1177" s="3"/>
      <c r="F1177" s="3"/>
      <c r="G1177" s="3"/>
      <c r="H1177" s="3"/>
      <c r="I1177" s="3" t="s">
        <v>19</v>
      </c>
      <c r="J1177" s="3"/>
      <c r="K1177" s="4" t="n">
        <f aca="false">COUNTIF($B1177:$J1177, "NORMAL")</f>
        <v>1</v>
      </c>
      <c r="L1177" s="4" t="n">
        <f aca="false">COUNTIF($B1177:$J1177, "NON_SPECIFIC")</f>
        <v>2</v>
      </c>
      <c r="M1177" s="4" t="n">
        <f aca="false">COUNTIF($B1177:$J1177, "EARLY")</f>
        <v>0</v>
      </c>
      <c r="N1177" s="4" t="n">
        <f aca="false">COUNTIF($B1177:$J1177, "ACTIVE")</f>
        <v>0</v>
      </c>
      <c r="O1177" s="4" t="n">
        <f aca="false">COUNTIF($B1177:$J1177, "LATE")</f>
        <v>0</v>
      </c>
      <c r="P1177" s="4" t="n">
        <f aca="false">COUNTIF($B1177:$J1177, "UNGRADABLE_QUALITY")</f>
        <v>0</v>
      </c>
      <c r="Q1177" s="4" t="n">
        <f aca="false">COUNTIF($B1177:$J1177, "UNGRADABLE_CONDITION")</f>
        <v>0</v>
      </c>
      <c r="R1177" s="4" t="n">
        <f aca="false">SUM(K1177:Q1177)</f>
        <v>3</v>
      </c>
      <c r="S1177" s="5"/>
      <c r="T1177" s="3"/>
    </row>
    <row r="1178" customFormat="false" ht="13.8" hidden="false" customHeight="false" outlineLevel="0" collapsed="false">
      <c r="A1178" s="3" t="s">
        <v>1201</v>
      </c>
      <c r="B1178" s="3" t="s">
        <v>20</v>
      </c>
      <c r="C1178" s="3"/>
      <c r="D1178" s="3" t="s">
        <v>19</v>
      </c>
      <c r="E1178" s="3"/>
      <c r="F1178" s="3"/>
      <c r="G1178" s="3"/>
      <c r="H1178" s="3"/>
      <c r="I1178" s="3" t="s">
        <v>20</v>
      </c>
      <c r="J1178" s="3"/>
      <c r="K1178" s="4" t="n">
        <f aca="false">COUNTIF($B1178:$J1178, "NORMAL")</f>
        <v>2</v>
      </c>
      <c r="L1178" s="4" t="n">
        <f aca="false">COUNTIF($B1178:$J1178, "NON_SPECIFIC")</f>
        <v>1</v>
      </c>
      <c r="M1178" s="4" t="n">
        <f aca="false">COUNTIF($B1178:$J1178, "EARLY")</f>
        <v>0</v>
      </c>
      <c r="N1178" s="4" t="n">
        <f aca="false">COUNTIF($B1178:$J1178, "ACTIVE")</f>
        <v>0</v>
      </c>
      <c r="O1178" s="4" t="n">
        <f aca="false">COUNTIF($B1178:$J1178, "LATE")</f>
        <v>0</v>
      </c>
      <c r="P1178" s="4" t="n">
        <f aca="false">COUNTIF($B1178:$J1178, "UNGRADABLE_QUALITY")</f>
        <v>0</v>
      </c>
      <c r="Q1178" s="4" t="n">
        <f aca="false">COUNTIF($B1178:$J1178, "UNGRADABLE_CONDITION")</f>
        <v>0</v>
      </c>
      <c r="R1178" s="4" t="n">
        <f aca="false">SUM(K1178:Q1178)</f>
        <v>3</v>
      </c>
      <c r="S1178" s="5"/>
      <c r="T1178" s="3"/>
    </row>
    <row r="1179" customFormat="false" ht="13.8" hidden="false" customHeight="false" outlineLevel="0" collapsed="false">
      <c r="A1179" s="3" t="s">
        <v>1202</v>
      </c>
      <c r="B1179" s="3" t="s">
        <v>20</v>
      </c>
      <c r="C1179" s="3" t="s">
        <v>19</v>
      </c>
      <c r="D1179" s="3"/>
      <c r="E1179" s="3"/>
      <c r="F1179" s="3"/>
      <c r="G1179" s="3" t="s">
        <v>19</v>
      </c>
      <c r="H1179" s="3"/>
      <c r="I1179" s="3"/>
      <c r="J1179" s="3"/>
      <c r="K1179" s="4" t="n">
        <f aca="false">COUNTIF($B1179:$J1179, "NORMAL")</f>
        <v>1</v>
      </c>
      <c r="L1179" s="4" t="n">
        <f aca="false">COUNTIF($B1179:$J1179, "NON_SPECIFIC")</f>
        <v>2</v>
      </c>
      <c r="M1179" s="4" t="n">
        <f aca="false">COUNTIF($B1179:$J1179, "EARLY")</f>
        <v>0</v>
      </c>
      <c r="N1179" s="4" t="n">
        <f aca="false">COUNTIF($B1179:$J1179, "ACTIVE")</f>
        <v>0</v>
      </c>
      <c r="O1179" s="4" t="n">
        <f aca="false">COUNTIF($B1179:$J1179, "LATE")</f>
        <v>0</v>
      </c>
      <c r="P1179" s="4" t="n">
        <f aca="false">COUNTIF($B1179:$J1179, "UNGRADABLE_QUALITY")</f>
        <v>0</v>
      </c>
      <c r="Q1179" s="4" t="n">
        <f aca="false">COUNTIF($B1179:$J1179, "UNGRADABLE_CONDITION")</f>
        <v>0</v>
      </c>
      <c r="R1179" s="4" t="n">
        <f aca="false">SUM(K1179:Q1179)</f>
        <v>3</v>
      </c>
      <c r="S1179" s="3"/>
      <c r="T1179" s="3"/>
    </row>
    <row r="1180" customFormat="false" ht="13.8" hidden="false" customHeight="false" outlineLevel="0" collapsed="false">
      <c r="A1180" s="3" t="s">
        <v>1203</v>
      </c>
      <c r="B1180" s="3" t="s">
        <v>19</v>
      </c>
      <c r="C1180" s="3" t="s">
        <v>19</v>
      </c>
      <c r="D1180" s="3"/>
      <c r="E1180" s="3"/>
      <c r="F1180" s="3"/>
      <c r="G1180" s="3" t="s">
        <v>19</v>
      </c>
      <c r="H1180" s="3"/>
      <c r="I1180" s="3"/>
      <c r="J1180" s="3"/>
      <c r="K1180" s="4" t="n">
        <f aca="false">COUNTIF($B1180:$J1180, "NORMAL")</f>
        <v>0</v>
      </c>
      <c r="L1180" s="4" t="n">
        <f aca="false">COUNTIF($B1180:$J1180, "NON_SPECIFIC")</f>
        <v>3</v>
      </c>
      <c r="M1180" s="4" t="n">
        <f aca="false">COUNTIF($B1180:$J1180, "EARLY")</f>
        <v>0</v>
      </c>
      <c r="N1180" s="4" t="n">
        <f aca="false">COUNTIF($B1180:$J1180, "ACTIVE")</f>
        <v>0</v>
      </c>
      <c r="O1180" s="4" t="n">
        <f aca="false">COUNTIF($B1180:$J1180, "LATE")</f>
        <v>0</v>
      </c>
      <c r="P1180" s="4" t="n">
        <f aca="false">COUNTIF($B1180:$J1180, "UNGRADABLE_QUALITY")</f>
        <v>0</v>
      </c>
      <c r="Q1180" s="4" t="n">
        <f aca="false">COUNTIF($B1180:$J1180, "UNGRADABLE_CONDITION")</f>
        <v>0</v>
      </c>
      <c r="R1180" s="4" t="n">
        <f aca="false">SUM(K1180:Q1180)</f>
        <v>3</v>
      </c>
      <c r="S1180" s="3"/>
      <c r="T1180" s="3"/>
    </row>
    <row r="1181" customFormat="false" ht="13.8" hidden="false" customHeight="false" outlineLevel="0" collapsed="false">
      <c r="A1181" s="3" t="s">
        <v>1204</v>
      </c>
      <c r="B1181" s="3" t="s">
        <v>19</v>
      </c>
      <c r="C1181" s="3" t="s">
        <v>19</v>
      </c>
      <c r="D1181" s="3"/>
      <c r="E1181" s="3"/>
      <c r="F1181" s="3"/>
      <c r="G1181" s="3" t="s">
        <v>19</v>
      </c>
      <c r="H1181" s="3"/>
      <c r="I1181" s="3"/>
      <c r="J1181" s="3"/>
      <c r="K1181" s="4" t="n">
        <f aca="false">COUNTIF($B1181:$J1181, "NORMAL")</f>
        <v>0</v>
      </c>
      <c r="L1181" s="4" t="n">
        <f aca="false">COUNTIF($B1181:$J1181, "NON_SPECIFIC")</f>
        <v>3</v>
      </c>
      <c r="M1181" s="4" t="n">
        <f aca="false">COUNTIF($B1181:$J1181, "EARLY")</f>
        <v>0</v>
      </c>
      <c r="N1181" s="4" t="n">
        <f aca="false">COUNTIF($B1181:$J1181, "ACTIVE")</f>
        <v>0</v>
      </c>
      <c r="O1181" s="4" t="n">
        <f aca="false">COUNTIF($B1181:$J1181, "LATE")</f>
        <v>0</v>
      </c>
      <c r="P1181" s="4" t="n">
        <f aca="false">COUNTIF($B1181:$J1181, "UNGRADABLE_QUALITY")</f>
        <v>0</v>
      </c>
      <c r="Q1181" s="4" t="n">
        <f aca="false">COUNTIF($B1181:$J1181, "UNGRADABLE_CONDITION")</f>
        <v>0</v>
      </c>
      <c r="R1181" s="4" t="n">
        <f aca="false">SUM(K1181:Q1181)</f>
        <v>3</v>
      </c>
      <c r="S1181" s="3"/>
      <c r="T1181" s="3"/>
    </row>
    <row r="1182" customFormat="false" ht="13.8" hidden="false" customHeight="false" outlineLevel="0" collapsed="false">
      <c r="A1182" s="3" t="s">
        <v>1205</v>
      </c>
      <c r="B1182" s="3" t="s">
        <v>19</v>
      </c>
      <c r="C1182" s="3" t="s">
        <v>19</v>
      </c>
      <c r="D1182" s="3"/>
      <c r="E1182" s="3"/>
      <c r="F1182" s="3"/>
      <c r="G1182" s="3" t="s">
        <v>20</v>
      </c>
      <c r="H1182" s="3"/>
      <c r="I1182" s="3"/>
      <c r="J1182" s="3"/>
      <c r="K1182" s="4" t="n">
        <f aca="false">COUNTIF($B1182:$J1182, "NORMAL")</f>
        <v>1</v>
      </c>
      <c r="L1182" s="4" t="n">
        <f aca="false">COUNTIF($B1182:$J1182, "NON_SPECIFIC")</f>
        <v>2</v>
      </c>
      <c r="M1182" s="4" t="n">
        <f aca="false">COUNTIF($B1182:$J1182, "EARLY")</f>
        <v>0</v>
      </c>
      <c r="N1182" s="4" t="n">
        <f aca="false">COUNTIF($B1182:$J1182, "ACTIVE")</f>
        <v>0</v>
      </c>
      <c r="O1182" s="4" t="n">
        <f aca="false">COUNTIF($B1182:$J1182, "LATE")</f>
        <v>0</v>
      </c>
      <c r="P1182" s="4" t="n">
        <f aca="false">COUNTIF($B1182:$J1182, "UNGRADABLE_QUALITY")</f>
        <v>0</v>
      </c>
      <c r="Q1182" s="4" t="n">
        <f aca="false">COUNTIF($B1182:$J1182, "UNGRADABLE_CONDITION")</f>
        <v>0</v>
      </c>
      <c r="R1182" s="4" t="n">
        <f aca="false">SUM(K1182:Q1182)</f>
        <v>3</v>
      </c>
      <c r="S1182" s="3"/>
      <c r="T1182" s="3"/>
    </row>
    <row r="1183" customFormat="false" ht="13.8" hidden="false" customHeight="false" outlineLevel="0" collapsed="false">
      <c r="A1183" s="3" t="s">
        <v>1206</v>
      </c>
      <c r="B1183" s="3" t="s">
        <v>20</v>
      </c>
      <c r="C1183" s="3"/>
      <c r="D1183" s="3" t="s">
        <v>19</v>
      </c>
      <c r="E1183" s="3"/>
      <c r="F1183" s="3"/>
      <c r="G1183" s="3"/>
      <c r="H1183" s="3"/>
      <c r="I1183" s="3" t="s">
        <v>19</v>
      </c>
      <c r="J1183" s="3"/>
      <c r="K1183" s="4" t="n">
        <f aca="false">COUNTIF($B1183:$J1183, "NORMAL")</f>
        <v>1</v>
      </c>
      <c r="L1183" s="4" t="n">
        <f aca="false">COUNTIF($B1183:$J1183, "NON_SPECIFIC")</f>
        <v>2</v>
      </c>
      <c r="M1183" s="4" t="n">
        <f aca="false">COUNTIF($B1183:$J1183, "EARLY")</f>
        <v>0</v>
      </c>
      <c r="N1183" s="4" t="n">
        <f aca="false">COUNTIF($B1183:$J1183, "ACTIVE")</f>
        <v>0</v>
      </c>
      <c r="O1183" s="4" t="n">
        <f aca="false">COUNTIF($B1183:$J1183, "LATE")</f>
        <v>0</v>
      </c>
      <c r="P1183" s="4" t="n">
        <f aca="false">COUNTIF($B1183:$J1183, "UNGRADABLE_QUALITY")</f>
        <v>0</v>
      </c>
      <c r="Q1183" s="4" t="n">
        <f aca="false">COUNTIF($B1183:$J1183, "UNGRADABLE_CONDITION")</f>
        <v>0</v>
      </c>
      <c r="R1183" s="4" t="n">
        <f aca="false">SUM(K1183:Q1183)</f>
        <v>3</v>
      </c>
      <c r="S1183" s="5"/>
      <c r="T1183" s="3"/>
    </row>
    <row r="1184" customFormat="false" ht="13.8" hidden="false" customHeight="false" outlineLevel="0" collapsed="false">
      <c r="A1184" s="3" t="s">
        <v>1207</v>
      </c>
      <c r="B1184" s="3" t="s">
        <v>19</v>
      </c>
      <c r="C1184" s="3" t="s">
        <v>19</v>
      </c>
      <c r="D1184" s="3"/>
      <c r="E1184" s="3"/>
      <c r="F1184" s="3"/>
      <c r="G1184" s="3" t="s">
        <v>20</v>
      </c>
      <c r="H1184" s="3"/>
      <c r="I1184" s="3"/>
      <c r="J1184" s="3"/>
      <c r="K1184" s="4" t="n">
        <f aca="false">COUNTIF($B1184:$J1184, "NORMAL")</f>
        <v>1</v>
      </c>
      <c r="L1184" s="4" t="n">
        <f aca="false">COUNTIF($B1184:$J1184, "NON_SPECIFIC")</f>
        <v>2</v>
      </c>
      <c r="M1184" s="4" t="n">
        <f aca="false">COUNTIF($B1184:$J1184, "EARLY")</f>
        <v>0</v>
      </c>
      <c r="N1184" s="4" t="n">
        <f aca="false">COUNTIF($B1184:$J1184, "ACTIVE")</f>
        <v>0</v>
      </c>
      <c r="O1184" s="4" t="n">
        <f aca="false">COUNTIF($B1184:$J1184, "LATE")</f>
        <v>0</v>
      </c>
      <c r="P1184" s="4" t="n">
        <f aca="false">COUNTIF($B1184:$J1184, "UNGRADABLE_QUALITY")</f>
        <v>0</v>
      </c>
      <c r="Q1184" s="4" t="n">
        <f aca="false">COUNTIF($B1184:$J1184, "UNGRADABLE_CONDITION")</f>
        <v>0</v>
      </c>
      <c r="R1184" s="4" t="n">
        <f aca="false">SUM(K1184:Q1184)</f>
        <v>3</v>
      </c>
      <c r="S1184" s="3"/>
      <c r="T1184" s="3"/>
    </row>
    <row r="1185" customFormat="false" ht="13.8" hidden="false" customHeight="false" outlineLevel="0" collapsed="false">
      <c r="A1185" s="3" t="s">
        <v>1208</v>
      </c>
      <c r="B1185" s="3" t="s">
        <v>20</v>
      </c>
      <c r="C1185" s="3"/>
      <c r="D1185" s="3" t="s">
        <v>24</v>
      </c>
      <c r="E1185" s="3"/>
      <c r="F1185" s="3"/>
      <c r="G1185" s="3"/>
      <c r="H1185" s="3"/>
      <c r="I1185" s="3" t="s">
        <v>19</v>
      </c>
      <c r="J1185" s="3"/>
      <c r="K1185" s="4" t="n">
        <f aca="false">COUNTIF($B1185:$J1185, "NORMAL")</f>
        <v>1</v>
      </c>
      <c r="L1185" s="4" t="n">
        <f aca="false">COUNTIF($B1185:$J1185, "NON_SPECIFIC")</f>
        <v>1</v>
      </c>
      <c r="M1185" s="4" t="n">
        <f aca="false">COUNTIF($B1185:$J1185, "EARLY")</f>
        <v>0</v>
      </c>
      <c r="N1185" s="4" t="n">
        <f aca="false">COUNTIF($B1185:$J1185, "ACTIVE")</f>
        <v>0</v>
      </c>
      <c r="O1185" s="4" t="n">
        <f aca="false">COUNTIF($B1185:$J1185, "LATE")</f>
        <v>0</v>
      </c>
      <c r="P1185" s="4" t="n">
        <f aca="false">COUNTIF($B1185:$J1185, "UNGRADABLE_QUALITY")</f>
        <v>1</v>
      </c>
      <c r="Q1185" s="4" t="n">
        <f aca="false">COUNTIF($B1185:$J1185, "UNGRADABLE_CONDITION")</f>
        <v>0</v>
      </c>
      <c r="R1185" s="4" t="n">
        <f aca="false">SUM(K1185:Q1185)</f>
        <v>3</v>
      </c>
      <c r="S1185" s="5"/>
      <c r="T1185" s="3"/>
    </row>
    <row r="1186" customFormat="false" ht="13.8" hidden="false" customHeight="false" outlineLevel="0" collapsed="false">
      <c r="A1186" s="3" t="s">
        <v>1209</v>
      </c>
      <c r="B1186" s="3" t="s">
        <v>20</v>
      </c>
      <c r="C1186" s="3"/>
      <c r="D1186" s="3" t="s">
        <v>20</v>
      </c>
      <c r="E1186" s="3"/>
      <c r="F1186" s="3"/>
      <c r="G1186" s="3"/>
      <c r="H1186" s="3"/>
      <c r="I1186" s="3" t="s">
        <v>20</v>
      </c>
      <c r="J1186" s="3"/>
      <c r="K1186" s="4" t="n">
        <f aca="false">COUNTIF($B1186:$J1186, "NORMAL")</f>
        <v>3</v>
      </c>
      <c r="L1186" s="4" t="n">
        <f aca="false">COUNTIF($B1186:$J1186, "NON_SPECIFIC")</f>
        <v>0</v>
      </c>
      <c r="M1186" s="4" t="n">
        <f aca="false">COUNTIF($B1186:$J1186, "EARLY")</f>
        <v>0</v>
      </c>
      <c r="N1186" s="4" t="n">
        <f aca="false">COUNTIF($B1186:$J1186, "ACTIVE")</f>
        <v>0</v>
      </c>
      <c r="O1186" s="4" t="n">
        <f aca="false">COUNTIF($B1186:$J1186, "LATE")</f>
        <v>0</v>
      </c>
      <c r="P1186" s="4" t="n">
        <f aca="false">COUNTIF($B1186:$J1186, "UNGRADABLE_QUALITY")</f>
        <v>0</v>
      </c>
      <c r="Q1186" s="4" t="n">
        <f aca="false">COUNTIF($B1186:$J1186, "UNGRADABLE_CONDITION")</f>
        <v>0</v>
      </c>
      <c r="R1186" s="4" t="n">
        <f aca="false">SUM(K1186:Q1186)</f>
        <v>3</v>
      </c>
      <c r="S1186" s="5"/>
      <c r="T1186" s="3"/>
    </row>
    <row r="1187" customFormat="false" ht="13.8" hidden="false" customHeight="false" outlineLevel="0" collapsed="false">
      <c r="A1187" s="3" t="s">
        <v>1210</v>
      </c>
      <c r="B1187" s="3" t="s">
        <v>19</v>
      </c>
      <c r="C1187" s="3" t="s">
        <v>34</v>
      </c>
      <c r="D1187" s="3"/>
      <c r="E1187" s="3"/>
      <c r="F1187" s="3"/>
      <c r="G1187" s="3" t="s">
        <v>22</v>
      </c>
      <c r="H1187" s="3"/>
      <c r="I1187" s="3"/>
      <c r="J1187" s="3"/>
      <c r="K1187" s="4" t="n">
        <f aca="false">COUNTIF($B1187:$J1187, "NORMAL")</f>
        <v>0</v>
      </c>
      <c r="L1187" s="4" t="n">
        <f aca="false">COUNTIF($B1187:$J1187, "NON_SPECIFIC")</f>
        <v>1</v>
      </c>
      <c r="M1187" s="4" t="n">
        <f aca="false">COUNTIF($B1187:$J1187, "EARLY")</f>
        <v>1</v>
      </c>
      <c r="N1187" s="4" t="n">
        <f aca="false">COUNTIF($B1187:$J1187, "ACTIVE")</f>
        <v>1</v>
      </c>
      <c r="O1187" s="4" t="n">
        <f aca="false">COUNTIF($B1187:$J1187, "LATE")</f>
        <v>0</v>
      </c>
      <c r="P1187" s="4" t="n">
        <f aca="false">COUNTIF($B1187:$J1187, "UNGRADABLE_QUALITY")</f>
        <v>0</v>
      </c>
      <c r="Q1187" s="4" t="n">
        <f aca="false">COUNTIF($B1187:$J1187, "UNGRADABLE_CONDITION")</f>
        <v>0</v>
      </c>
      <c r="R1187" s="4" t="n">
        <f aca="false">SUM(K1187:Q1187)</f>
        <v>3</v>
      </c>
      <c r="S1187" s="3"/>
      <c r="T1187" s="3"/>
    </row>
    <row r="1188" customFormat="false" ht="13.8" hidden="false" customHeight="false" outlineLevel="0" collapsed="false">
      <c r="A1188" s="3" t="s">
        <v>1211</v>
      </c>
      <c r="B1188" s="3" t="s">
        <v>20</v>
      </c>
      <c r="C1188" s="3" t="s">
        <v>19</v>
      </c>
      <c r="D1188" s="3"/>
      <c r="E1188" s="3"/>
      <c r="F1188" s="3"/>
      <c r="G1188" s="3" t="s">
        <v>20</v>
      </c>
      <c r="H1188" s="3"/>
      <c r="I1188" s="3"/>
      <c r="J1188" s="3"/>
      <c r="K1188" s="4" t="n">
        <f aca="false">COUNTIF($B1188:$J1188, "NORMAL")</f>
        <v>2</v>
      </c>
      <c r="L1188" s="4" t="n">
        <f aca="false">COUNTIF($B1188:$J1188, "NON_SPECIFIC")</f>
        <v>1</v>
      </c>
      <c r="M1188" s="4" t="n">
        <f aca="false">COUNTIF($B1188:$J1188, "EARLY")</f>
        <v>0</v>
      </c>
      <c r="N1188" s="4" t="n">
        <f aca="false">COUNTIF($B1188:$J1188, "ACTIVE")</f>
        <v>0</v>
      </c>
      <c r="O1188" s="4" t="n">
        <f aca="false">COUNTIF($B1188:$J1188, "LATE")</f>
        <v>0</v>
      </c>
      <c r="P1188" s="4" t="n">
        <f aca="false">COUNTIF($B1188:$J1188, "UNGRADABLE_QUALITY")</f>
        <v>0</v>
      </c>
      <c r="Q1188" s="4" t="n">
        <f aca="false">COUNTIF($B1188:$J1188, "UNGRADABLE_CONDITION")</f>
        <v>0</v>
      </c>
      <c r="R1188" s="4" t="n">
        <f aca="false">SUM(K1188:Q1188)</f>
        <v>3</v>
      </c>
      <c r="S1188" s="3"/>
      <c r="T1188" s="3"/>
    </row>
    <row r="1189" customFormat="false" ht="13.8" hidden="false" customHeight="false" outlineLevel="0" collapsed="false">
      <c r="A1189" s="3" t="s">
        <v>1212</v>
      </c>
      <c r="B1189" s="3" t="s">
        <v>19</v>
      </c>
      <c r="C1189" s="3" t="s">
        <v>19</v>
      </c>
      <c r="D1189" s="3"/>
      <c r="E1189" s="3"/>
      <c r="F1189" s="3"/>
      <c r="G1189" s="3" t="s">
        <v>19</v>
      </c>
      <c r="H1189" s="3"/>
      <c r="I1189" s="3"/>
      <c r="J1189" s="3"/>
      <c r="K1189" s="4" t="n">
        <f aca="false">COUNTIF($B1189:$J1189, "NORMAL")</f>
        <v>0</v>
      </c>
      <c r="L1189" s="4" t="n">
        <f aca="false">COUNTIF($B1189:$J1189, "NON_SPECIFIC")</f>
        <v>3</v>
      </c>
      <c r="M1189" s="4" t="n">
        <f aca="false">COUNTIF($B1189:$J1189, "EARLY")</f>
        <v>0</v>
      </c>
      <c r="N1189" s="4" t="n">
        <f aca="false">COUNTIF($B1189:$J1189, "ACTIVE")</f>
        <v>0</v>
      </c>
      <c r="O1189" s="4" t="n">
        <f aca="false">COUNTIF($B1189:$J1189, "LATE")</f>
        <v>0</v>
      </c>
      <c r="P1189" s="4" t="n">
        <f aca="false">COUNTIF($B1189:$J1189, "UNGRADABLE_QUALITY")</f>
        <v>0</v>
      </c>
      <c r="Q1189" s="4" t="n">
        <f aca="false">COUNTIF($B1189:$J1189, "UNGRADABLE_CONDITION")</f>
        <v>0</v>
      </c>
      <c r="R1189" s="4" t="n">
        <f aca="false">SUM(K1189:Q1189)</f>
        <v>3</v>
      </c>
      <c r="S1189" s="3"/>
      <c r="T1189" s="3"/>
    </row>
    <row r="1190" customFormat="false" ht="13.8" hidden="false" customHeight="false" outlineLevel="0" collapsed="false">
      <c r="A1190" s="3" t="s">
        <v>1213</v>
      </c>
      <c r="B1190" s="3" t="s">
        <v>20</v>
      </c>
      <c r="C1190" s="3"/>
      <c r="D1190" s="3" t="s">
        <v>20</v>
      </c>
      <c r="E1190" s="3"/>
      <c r="F1190" s="3"/>
      <c r="G1190" s="3"/>
      <c r="H1190" s="3"/>
      <c r="I1190" s="3" t="s">
        <v>20</v>
      </c>
      <c r="J1190" s="3"/>
      <c r="K1190" s="4" t="n">
        <f aca="false">COUNTIF($B1190:$J1190, "NORMAL")</f>
        <v>3</v>
      </c>
      <c r="L1190" s="4" t="n">
        <f aca="false">COUNTIF($B1190:$J1190, "NON_SPECIFIC")</f>
        <v>0</v>
      </c>
      <c r="M1190" s="4" t="n">
        <f aca="false">COUNTIF($B1190:$J1190, "EARLY")</f>
        <v>0</v>
      </c>
      <c r="N1190" s="4" t="n">
        <f aca="false">COUNTIF($B1190:$J1190, "ACTIVE")</f>
        <v>0</v>
      </c>
      <c r="O1190" s="4" t="n">
        <f aca="false">COUNTIF($B1190:$J1190, "LATE")</f>
        <v>0</v>
      </c>
      <c r="P1190" s="4" t="n">
        <f aca="false">COUNTIF($B1190:$J1190, "UNGRADABLE_QUALITY")</f>
        <v>0</v>
      </c>
      <c r="Q1190" s="4" t="n">
        <f aca="false">COUNTIF($B1190:$J1190, "UNGRADABLE_CONDITION")</f>
        <v>0</v>
      </c>
      <c r="R1190" s="4" t="n">
        <f aca="false">SUM(K1190:Q1190)</f>
        <v>3</v>
      </c>
      <c r="S1190" s="5"/>
      <c r="T1190" s="3"/>
    </row>
    <row r="1191" customFormat="false" ht="13.8" hidden="false" customHeight="false" outlineLevel="0" collapsed="false">
      <c r="A1191" s="3" t="s">
        <v>1214</v>
      </c>
      <c r="B1191" s="3" t="s">
        <v>20</v>
      </c>
      <c r="C1191" s="3" t="s">
        <v>22</v>
      </c>
      <c r="D1191" s="3"/>
      <c r="E1191" s="3"/>
      <c r="F1191" s="3"/>
      <c r="G1191" s="3" t="s">
        <v>19</v>
      </c>
      <c r="H1191" s="3"/>
      <c r="I1191" s="3"/>
      <c r="J1191" s="3"/>
      <c r="K1191" s="4" t="n">
        <f aca="false">COUNTIF($B1191:$J1191, "NORMAL")</f>
        <v>1</v>
      </c>
      <c r="L1191" s="4" t="n">
        <f aca="false">COUNTIF($B1191:$J1191, "NON_SPECIFIC")</f>
        <v>1</v>
      </c>
      <c r="M1191" s="4" t="n">
        <f aca="false">COUNTIF($B1191:$J1191, "EARLY")</f>
        <v>1</v>
      </c>
      <c r="N1191" s="4" t="n">
        <f aca="false">COUNTIF($B1191:$J1191, "ACTIVE")</f>
        <v>0</v>
      </c>
      <c r="O1191" s="4" t="n">
        <f aca="false">COUNTIF($B1191:$J1191, "LATE")</f>
        <v>0</v>
      </c>
      <c r="P1191" s="4" t="n">
        <f aca="false">COUNTIF($B1191:$J1191, "UNGRADABLE_QUALITY")</f>
        <v>0</v>
      </c>
      <c r="Q1191" s="4" t="n">
        <f aca="false">COUNTIF($B1191:$J1191, "UNGRADABLE_CONDITION")</f>
        <v>0</v>
      </c>
      <c r="R1191" s="4" t="n">
        <f aca="false">SUM(K1191:Q1191)</f>
        <v>3</v>
      </c>
      <c r="S1191" s="3"/>
      <c r="T1191" s="3"/>
    </row>
    <row r="1192" customFormat="false" ht="13.8" hidden="false" customHeight="false" outlineLevel="0" collapsed="false">
      <c r="A1192" s="3" t="s">
        <v>1215</v>
      </c>
      <c r="B1192" s="3" t="s">
        <v>24</v>
      </c>
      <c r="C1192" s="3"/>
      <c r="D1192" s="3" t="s">
        <v>24</v>
      </c>
      <c r="E1192" s="3"/>
      <c r="F1192" s="3"/>
      <c r="G1192" s="3"/>
      <c r="H1192" s="3"/>
      <c r="I1192" s="3" t="s">
        <v>24</v>
      </c>
      <c r="J1192" s="3"/>
      <c r="K1192" s="4" t="n">
        <f aca="false">COUNTIF($B1192:$J1192, "NORMAL")</f>
        <v>0</v>
      </c>
      <c r="L1192" s="4" t="n">
        <f aca="false">COUNTIF($B1192:$J1192, "NON_SPECIFIC")</f>
        <v>0</v>
      </c>
      <c r="M1192" s="4" t="n">
        <f aca="false">COUNTIF($B1192:$J1192, "EARLY")</f>
        <v>0</v>
      </c>
      <c r="N1192" s="4" t="n">
        <f aca="false">COUNTIF($B1192:$J1192, "ACTIVE")</f>
        <v>0</v>
      </c>
      <c r="O1192" s="4" t="n">
        <f aca="false">COUNTIF($B1192:$J1192, "LATE")</f>
        <v>0</v>
      </c>
      <c r="P1192" s="4" t="n">
        <f aca="false">COUNTIF($B1192:$J1192, "UNGRADABLE_QUALITY")</f>
        <v>3</v>
      </c>
      <c r="Q1192" s="4" t="n">
        <f aca="false">COUNTIF($B1192:$J1192, "UNGRADABLE_CONDITION")</f>
        <v>0</v>
      </c>
      <c r="R1192" s="4" t="n">
        <f aca="false">SUM(K1192:Q1192)</f>
        <v>3</v>
      </c>
      <c r="S1192" s="5"/>
      <c r="T1192" s="3"/>
    </row>
    <row r="1193" customFormat="false" ht="13.8" hidden="false" customHeight="false" outlineLevel="0" collapsed="false">
      <c r="A1193" s="3" t="s">
        <v>1216</v>
      </c>
      <c r="B1193" s="3" t="s">
        <v>20</v>
      </c>
      <c r="C1193" s="3" t="s">
        <v>20</v>
      </c>
      <c r="D1193" s="3"/>
      <c r="E1193" s="3"/>
      <c r="F1193" s="3"/>
      <c r="G1193" s="3" t="s">
        <v>20</v>
      </c>
      <c r="H1193" s="3"/>
      <c r="I1193" s="3"/>
      <c r="J1193" s="3"/>
      <c r="K1193" s="4" t="n">
        <f aca="false">COUNTIF($B1193:$J1193, "NORMAL")</f>
        <v>3</v>
      </c>
      <c r="L1193" s="4" t="n">
        <f aca="false">COUNTIF($B1193:$J1193, "NON_SPECIFIC")</f>
        <v>0</v>
      </c>
      <c r="M1193" s="4" t="n">
        <f aca="false">COUNTIF($B1193:$J1193, "EARLY")</f>
        <v>0</v>
      </c>
      <c r="N1193" s="4" t="n">
        <f aca="false">COUNTIF($B1193:$J1193, "ACTIVE")</f>
        <v>0</v>
      </c>
      <c r="O1193" s="4" t="n">
        <f aca="false">COUNTIF($B1193:$J1193, "LATE")</f>
        <v>0</v>
      </c>
      <c r="P1193" s="4" t="n">
        <f aca="false">COUNTIF($B1193:$J1193, "UNGRADABLE_QUALITY")</f>
        <v>0</v>
      </c>
      <c r="Q1193" s="4" t="n">
        <f aca="false">COUNTIF($B1193:$J1193, "UNGRADABLE_CONDITION")</f>
        <v>0</v>
      </c>
      <c r="R1193" s="4" t="n">
        <f aca="false">SUM(K1193:Q1193)</f>
        <v>3</v>
      </c>
      <c r="S1193" s="3"/>
      <c r="T1193" s="3"/>
    </row>
    <row r="1194" customFormat="false" ht="13.8" hidden="false" customHeight="false" outlineLevel="0" collapsed="false">
      <c r="A1194" s="3" t="s">
        <v>1217</v>
      </c>
      <c r="B1194" s="3" t="s">
        <v>20</v>
      </c>
      <c r="C1194" s="3" t="s">
        <v>19</v>
      </c>
      <c r="D1194" s="3"/>
      <c r="E1194" s="3"/>
      <c r="F1194" s="3"/>
      <c r="G1194" s="3" t="s">
        <v>20</v>
      </c>
      <c r="H1194" s="3"/>
      <c r="I1194" s="3"/>
      <c r="J1194" s="3"/>
      <c r="K1194" s="4" t="n">
        <f aca="false">COUNTIF($B1194:$J1194, "NORMAL")</f>
        <v>2</v>
      </c>
      <c r="L1194" s="4" t="n">
        <f aca="false">COUNTIF($B1194:$J1194, "NON_SPECIFIC")</f>
        <v>1</v>
      </c>
      <c r="M1194" s="4" t="n">
        <f aca="false">COUNTIF($B1194:$J1194, "EARLY")</f>
        <v>0</v>
      </c>
      <c r="N1194" s="4" t="n">
        <f aca="false">COUNTIF($B1194:$J1194, "ACTIVE")</f>
        <v>0</v>
      </c>
      <c r="O1194" s="4" t="n">
        <f aca="false">COUNTIF($B1194:$J1194, "LATE")</f>
        <v>0</v>
      </c>
      <c r="P1194" s="4" t="n">
        <f aca="false">COUNTIF($B1194:$J1194, "UNGRADABLE_QUALITY")</f>
        <v>0</v>
      </c>
      <c r="Q1194" s="4" t="n">
        <f aca="false">COUNTIF($B1194:$J1194, "UNGRADABLE_CONDITION")</f>
        <v>0</v>
      </c>
      <c r="R1194" s="4" t="n">
        <f aca="false">SUM(K1194:Q1194)</f>
        <v>3</v>
      </c>
      <c r="S1194" s="3"/>
      <c r="T1194" s="3"/>
    </row>
    <row r="1195" customFormat="false" ht="13.8" hidden="false" customHeight="false" outlineLevel="0" collapsed="false">
      <c r="A1195" s="3" t="s">
        <v>1218</v>
      </c>
      <c r="B1195" s="3" t="s">
        <v>20</v>
      </c>
      <c r="C1195" s="3"/>
      <c r="D1195" s="3" t="s">
        <v>19</v>
      </c>
      <c r="E1195" s="3"/>
      <c r="F1195" s="3"/>
      <c r="G1195" s="3"/>
      <c r="H1195" s="3"/>
      <c r="I1195" s="3" t="s">
        <v>20</v>
      </c>
      <c r="J1195" s="3"/>
      <c r="K1195" s="4" t="n">
        <f aca="false">COUNTIF($B1195:$J1195, "NORMAL")</f>
        <v>2</v>
      </c>
      <c r="L1195" s="4" t="n">
        <f aca="false">COUNTIF($B1195:$J1195, "NON_SPECIFIC")</f>
        <v>1</v>
      </c>
      <c r="M1195" s="4" t="n">
        <f aca="false">COUNTIF($B1195:$J1195, "EARLY")</f>
        <v>0</v>
      </c>
      <c r="N1195" s="4" t="n">
        <f aca="false">COUNTIF($B1195:$J1195, "ACTIVE")</f>
        <v>0</v>
      </c>
      <c r="O1195" s="4" t="n">
        <f aca="false">COUNTIF($B1195:$J1195, "LATE")</f>
        <v>0</v>
      </c>
      <c r="P1195" s="4" t="n">
        <f aca="false">COUNTIF($B1195:$J1195, "UNGRADABLE_QUALITY")</f>
        <v>0</v>
      </c>
      <c r="Q1195" s="4" t="n">
        <f aca="false">COUNTIF($B1195:$J1195, "UNGRADABLE_CONDITION")</f>
        <v>0</v>
      </c>
      <c r="R1195" s="4" t="n">
        <f aca="false">SUM(K1195:Q1195)</f>
        <v>3</v>
      </c>
      <c r="S1195" s="5"/>
      <c r="T1195" s="3"/>
    </row>
    <row r="1196" customFormat="false" ht="13.8" hidden="false" customHeight="false" outlineLevel="0" collapsed="false">
      <c r="A1196" s="3" t="s">
        <v>1219</v>
      </c>
      <c r="B1196" s="3" t="s">
        <v>20</v>
      </c>
      <c r="C1196" s="3"/>
      <c r="D1196" s="3" t="s">
        <v>19</v>
      </c>
      <c r="E1196" s="3"/>
      <c r="F1196" s="3"/>
      <c r="G1196" s="3"/>
      <c r="H1196" s="3"/>
      <c r="I1196" s="3" t="s">
        <v>20</v>
      </c>
      <c r="J1196" s="3"/>
      <c r="K1196" s="4" t="n">
        <f aca="false">COUNTIF($B1196:$J1196, "NORMAL")</f>
        <v>2</v>
      </c>
      <c r="L1196" s="4" t="n">
        <f aca="false">COUNTIF($B1196:$J1196, "NON_SPECIFIC")</f>
        <v>1</v>
      </c>
      <c r="M1196" s="4" t="n">
        <f aca="false">COUNTIF($B1196:$J1196, "EARLY")</f>
        <v>0</v>
      </c>
      <c r="N1196" s="4" t="n">
        <f aca="false">COUNTIF($B1196:$J1196, "ACTIVE")</f>
        <v>0</v>
      </c>
      <c r="O1196" s="4" t="n">
        <f aca="false">COUNTIF($B1196:$J1196, "LATE")</f>
        <v>0</v>
      </c>
      <c r="P1196" s="4" t="n">
        <f aca="false">COUNTIF($B1196:$J1196, "UNGRADABLE_QUALITY")</f>
        <v>0</v>
      </c>
      <c r="Q1196" s="4" t="n">
        <f aca="false">COUNTIF($B1196:$J1196, "UNGRADABLE_CONDITION")</f>
        <v>0</v>
      </c>
      <c r="R1196" s="4" t="n">
        <f aca="false">SUM(K1196:Q1196)</f>
        <v>3</v>
      </c>
      <c r="S1196" s="5"/>
      <c r="T1196" s="3"/>
    </row>
    <row r="1197" customFormat="false" ht="13.8" hidden="false" customHeight="false" outlineLevel="0" collapsed="false">
      <c r="A1197" s="3" t="s">
        <v>1220</v>
      </c>
      <c r="B1197" s="3" t="s">
        <v>20</v>
      </c>
      <c r="C1197" s="3"/>
      <c r="D1197" s="3" t="s">
        <v>19</v>
      </c>
      <c r="E1197" s="3"/>
      <c r="F1197" s="3"/>
      <c r="G1197" s="3"/>
      <c r="H1197" s="3"/>
      <c r="I1197" s="3" t="s">
        <v>20</v>
      </c>
      <c r="J1197" s="3"/>
      <c r="K1197" s="4" t="n">
        <f aca="false">COUNTIF($B1197:$J1197, "NORMAL")</f>
        <v>2</v>
      </c>
      <c r="L1197" s="4" t="n">
        <f aca="false">COUNTIF($B1197:$J1197, "NON_SPECIFIC")</f>
        <v>1</v>
      </c>
      <c r="M1197" s="4" t="n">
        <f aca="false">COUNTIF($B1197:$J1197, "EARLY")</f>
        <v>0</v>
      </c>
      <c r="N1197" s="4" t="n">
        <f aca="false">COUNTIF($B1197:$J1197, "ACTIVE")</f>
        <v>0</v>
      </c>
      <c r="O1197" s="4" t="n">
        <f aca="false">COUNTIF($B1197:$J1197, "LATE")</f>
        <v>0</v>
      </c>
      <c r="P1197" s="4" t="n">
        <f aca="false">COUNTIF($B1197:$J1197, "UNGRADABLE_QUALITY")</f>
        <v>0</v>
      </c>
      <c r="Q1197" s="4" t="n">
        <f aca="false">COUNTIF($B1197:$J1197, "UNGRADABLE_CONDITION")</f>
        <v>0</v>
      </c>
      <c r="R1197" s="4" t="n">
        <f aca="false">SUM(K1197:Q1197)</f>
        <v>3</v>
      </c>
      <c r="S1197" s="5"/>
      <c r="T1197" s="3"/>
    </row>
    <row r="1198" customFormat="false" ht="13.8" hidden="false" customHeight="false" outlineLevel="0" collapsed="false">
      <c r="A1198" s="3" t="s">
        <v>1221</v>
      </c>
      <c r="B1198" s="3" t="s">
        <v>22</v>
      </c>
      <c r="C1198" s="3" t="s">
        <v>22</v>
      </c>
      <c r="D1198" s="3"/>
      <c r="E1198" s="3"/>
      <c r="F1198" s="3"/>
      <c r="G1198" s="3" t="s">
        <v>22</v>
      </c>
      <c r="H1198" s="3"/>
      <c r="I1198" s="3"/>
      <c r="J1198" s="3"/>
      <c r="K1198" s="4" t="n">
        <f aca="false">COUNTIF($B1198:$J1198, "NORMAL")</f>
        <v>0</v>
      </c>
      <c r="L1198" s="4" t="n">
        <f aca="false">COUNTIF($B1198:$J1198, "NON_SPECIFIC")</f>
        <v>0</v>
      </c>
      <c r="M1198" s="4" t="n">
        <f aca="false">COUNTIF($B1198:$J1198, "EARLY")</f>
        <v>3</v>
      </c>
      <c r="N1198" s="4" t="n">
        <f aca="false">COUNTIF($B1198:$J1198, "ACTIVE")</f>
        <v>0</v>
      </c>
      <c r="O1198" s="4" t="n">
        <f aca="false">COUNTIF($B1198:$J1198, "LATE")</f>
        <v>0</v>
      </c>
      <c r="P1198" s="4" t="n">
        <f aca="false">COUNTIF($B1198:$J1198, "UNGRADABLE_QUALITY")</f>
        <v>0</v>
      </c>
      <c r="Q1198" s="4" t="n">
        <f aca="false">COUNTIF($B1198:$J1198, "UNGRADABLE_CONDITION")</f>
        <v>0</v>
      </c>
      <c r="R1198" s="4" t="n">
        <f aca="false">SUM(K1198:Q1198)</f>
        <v>3</v>
      </c>
      <c r="S1198" s="3"/>
      <c r="T1198" s="3"/>
    </row>
    <row r="1199" customFormat="false" ht="13.8" hidden="false" customHeight="false" outlineLevel="0" collapsed="false">
      <c r="A1199" s="3" t="s">
        <v>1222</v>
      </c>
      <c r="B1199" s="3" t="s">
        <v>19</v>
      </c>
      <c r="C1199" s="3" t="s">
        <v>19</v>
      </c>
      <c r="D1199" s="3"/>
      <c r="E1199" s="3"/>
      <c r="F1199" s="3"/>
      <c r="G1199" s="3" t="s">
        <v>20</v>
      </c>
      <c r="H1199" s="3"/>
      <c r="I1199" s="3"/>
      <c r="J1199" s="3"/>
      <c r="K1199" s="4" t="n">
        <f aca="false">COUNTIF($B1199:$J1199, "NORMAL")</f>
        <v>1</v>
      </c>
      <c r="L1199" s="4" t="n">
        <f aca="false">COUNTIF($B1199:$J1199, "NON_SPECIFIC")</f>
        <v>2</v>
      </c>
      <c r="M1199" s="4" t="n">
        <f aca="false">COUNTIF($B1199:$J1199, "EARLY")</f>
        <v>0</v>
      </c>
      <c r="N1199" s="4" t="n">
        <f aca="false">COUNTIF($B1199:$J1199, "ACTIVE")</f>
        <v>0</v>
      </c>
      <c r="O1199" s="4" t="n">
        <f aca="false">COUNTIF($B1199:$J1199, "LATE")</f>
        <v>0</v>
      </c>
      <c r="P1199" s="4" t="n">
        <f aca="false">COUNTIF($B1199:$J1199, "UNGRADABLE_QUALITY")</f>
        <v>0</v>
      </c>
      <c r="Q1199" s="4" t="n">
        <f aca="false">COUNTIF($B1199:$J1199, "UNGRADABLE_CONDITION")</f>
        <v>0</v>
      </c>
      <c r="R1199" s="4" t="n">
        <f aca="false">SUM(K1199:Q1199)</f>
        <v>3</v>
      </c>
      <c r="S1199" s="3"/>
      <c r="T1199" s="3"/>
    </row>
    <row r="1200" customFormat="false" ht="13.8" hidden="false" customHeight="false" outlineLevel="0" collapsed="false">
      <c r="A1200" s="3" t="s">
        <v>1223</v>
      </c>
      <c r="B1200" s="3" t="s">
        <v>20</v>
      </c>
      <c r="C1200" s="3"/>
      <c r="D1200" s="3" t="s">
        <v>19</v>
      </c>
      <c r="E1200" s="3"/>
      <c r="F1200" s="3"/>
      <c r="G1200" s="3"/>
      <c r="H1200" s="3"/>
      <c r="I1200" s="3" t="s">
        <v>19</v>
      </c>
      <c r="J1200" s="3"/>
      <c r="K1200" s="4" t="n">
        <f aca="false">COUNTIF($B1200:$J1200, "NORMAL")</f>
        <v>1</v>
      </c>
      <c r="L1200" s="4" t="n">
        <f aca="false">COUNTIF($B1200:$J1200, "NON_SPECIFIC")</f>
        <v>2</v>
      </c>
      <c r="M1200" s="4" t="n">
        <f aca="false">COUNTIF($B1200:$J1200, "EARLY")</f>
        <v>0</v>
      </c>
      <c r="N1200" s="4" t="n">
        <f aca="false">COUNTIF($B1200:$J1200, "ACTIVE")</f>
        <v>0</v>
      </c>
      <c r="O1200" s="4" t="n">
        <f aca="false">COUNTIF($B1200:$J1200, "LATE")</f>
        <v>0</v>
      </c>
      <c r="P1200" s="4" t="n">
        <f aca="false">COUNTIF($B1200:$J1200, "UNGRADABLE_QUALITY")</f>
        <v>0</v>
      </c>
      <c r="Q1200" s="4" t="n">
        <f aca="false">COUNTIF($B1200:$J1200, "UNGRADABLE_CONDITION")</f>
        <v>0</v>
      </c>
      <c r="R1200" s="4" t="n">
        <f aca="false">SUM(K1200:Q1200)</f>
        <v>3</v>
      </c>
      <c r="S1200" s="5"/>
      <c r="T1200" s="3"/>
    </row>
    <row r="1201" customFormat="false" ht="13.8" hidden="false" customHeight="false" outlineLevel="0" collapsed="false">
      <c r="A1201" s="3" t="s">
        <v>1224</v>
      </c>
      <c r="B1201" s="3" t="s">
        <v>19</v>
      </c>
      <c r="C1201" s="3" t="s">
        <v>24</v>
      </c>
      <c r="D1201" s="3"/>
      <c r="E1201" s="3"/>
      <c r="F1201" s="3"/>
      <c r="G1201" s="3" t="s">
        <v>20</v>
      </c>
      <c r="H1201" s="3"/>
      <c r="I1201" s="3"/>
      <c r="J1201" s="3"/>
      <c r="K1201" s="4" t="n">
        <f aca="false">COUNTIF($B1201:$J1201, "NORMAL")</f>
        <v>1</v>
      </c>
      <c r="L1201" s="4" t="n">
        <f aca="false">COUNTIF($B1201:$J1201, "NON_SPECIFIC")</f>
        <v>1</v>
      </c>
      <c r="M1201" s="4" t="n">
        <f aca="false">COUNTIF($B1201:$J1201, "EARLY")</f>
        <v>0</v>
      </c>
      <c r="N1201" s="4" t="n">
        <f aca="false">COUNTIF($B1201:$J1201, "ACTIVE")</f>
        <v>0</v>
      </c>
      <c r="O1201" s="4" t="n">
        <f aca="false">COUNTIF($B1201:$J1201, "LATE")</f>
        <v>0</v>
      </c>
      <c r="P1201" s="4" t="n">
        <f aca="false">COUNTIF($B1201:$J1201, "UNGRADABLE_QUALITY")</f>
        <v>1</v>
      </c>
      <c r="Q1201" s="4" t="n">
        <f aca="false">COUNTIF($B1201:$J1201, "UNGRADABLE_CONDITION")</f>
        <v>0</v>
      </c>
      <c r="R1201" s="4" t="n">
        <f aca="false">SUM(K1201:Q1201)</f>
        <v>3</v>
      </c>
      <c r="S1201" s="3"/>
      <c r="T1201" s="3"/>
    </row>
    <row r="1202" customFormat="false" ht="13.8" hidden="false" customHeight="false" outlineLevel="0" collapsed="false">
      <c r="A1202" s="3" t="s">
        <v>1225</v>
      </c>
      <c r="B1202" s="3" t="s">
        <v>20</v>
      </c>
      <c r="C1202" s="3" t="s">
        <v>20</v>
      </c>
      <c r="D1202" s="3"/>
      <c r="E1202" s="3"/>
      <c r="F1202" s="3"/>
      <c r="G1202" s="3" t="s">
        <v>20</v>
      </c>
      <c r="H1202" s="3"/>
      <c r="I1202" s="3"/>
      <c r="J1202" s="3"/>
      <c r="K1202" s="4" t="n">
        <f aca="false">COUNTIF($B1202:$J1202, "NORMAL")</f>
        <v>3</v>
      </c>
      <c r="L1202" s="4" t="n">
        <f aca="false">COUNTIF($B1202:$J1202, "NON_SPECIFIC")</f>
        <v>0</v>
      </c>
      <c r="M1202" s="4" t="n">
        <f aca="false">COUNTIF($B1202:$J1202, "EARLY")</f>
        <v>0</v>
      </c>
      <c r="N1202" s="4" t="n">
        <f aca="false">COUNTIF($B1202:$J1202, "ACTIVE")</f>
        <v>0</v>
      </c>
      <c r="O1202" s="4" t="n">
        <f aca="false">COUNTIF($B1202:$J1202, "LATE")</f>
        <v>0</v>
      </c>
      <c r="P1202" s="4" t="n">
        <f aca="false">COUNTIF($B1202:$J1202, "UNGRADABLE_QUALITY")</f>
        <v>0</v>
      </c>
      <c r="Q1202" s="4" t="n">
        <f aca="false">COUNTIF($B1202:$J1202, "UNGRADABLE_CONDITION")</f>
        <v>0</v>
      </c>
      <c r="R1202" s="4" t="n">
        <f aca="false">SUM(K1202:Q1202)</f>
        <v>3</v>
      </c>
      <c r="S1202" s="3"/>
      <c r="T1202" s="3"/>
    </row>
    <row r="1203" customFormat="false" ht="13.8" hidden="false" customHeight="false" outlineLevel="0" collapsed="false">
      <c r="A1203" s="3" t="s">
        <v>1226</v>
      </c>
      <c r="B1203" s="3" t="s">
        <v>22</v>
      </c>
      <c r="C1203" s="3" t="s">
        <v>19</v>
      </c>
      <c r="D1203" s="3"/>
      <c r="E1203" s="3"/>
      <c r="F1203" s="3"/>
      <c r="G1203" s="3" t="s">
        <v>22</v>
      </c>
      <c r="H1203" s="3"/>
      <c r="I1203" s="3"/>
      <c r="J1203" s="3"/>
      <c r="K1203" s="4" t="n">
        <f aca="false">COUNTIF($B1203:$J1203, "NORMAL")</f>
        <v>0</v>
      </c>
      <c r="L1203" s="4" t="n">
        <f aca="false">COUNTIF($B1203:$J1203, "NON_SPECIFIC")</f>
        <v>1</v>
      </c>
      <c r="M1203" s="4" t="n">
        <f aca="false">COUNTIF($B1203:$J1203, "EARLY")</f>
        <v>2</v>
      </c>
      <c r="N1203" s="4" t="n">
        <f aca="false">COUNTIF($B1203:$J1203, "ACTIVE")</f>
        <v>0</v>
      </c>
      <c r="O1203" s="4" t="n">
        <f aca="false">COUNTIF($B1203:$J1203, "LATE")</f>
        <v>0</v>
      </c>
      <c r="P1203" s="4" t="n">
        <f aca="false">COUNTIF($B1203:$J1203, "UNGRADABLE_QUALITY")</f>
        <v>0</v>
      </c>
      <c r="Q1203" s="4" t="n">
        <f aca="false">COUNTIF($B1203:$J1203, "UNGRADABLE_CONDITION")</f>
        <v>0</v>
      </c>
      <c r="R1203" s="4" t="n">
        <f aca="false">SUM(K1203:Q1203)</f>
        <v>3</v>
      </c>
      <c r="S1203" s="3"/>
      <c r="T1203" s="3"/>
    </row>
    <row r="1204" customFormat="false" ht="13.8" hidden="false" customHeight="false" outlineLevel="0" collapsed="false">
      <c r="A1204" s="3" t="s">
        <v>1227</v>
      </c>
      <c r="B1204" s="3" t="s">
        <v>20</v>
      </c>
      <c r="C1204" s="3" t="s">
        <v>22</v>
      </c>
      <c r="D1204" s="3"/>
      <c r="E1204" s="3"/>
      <c r="F1204" s="3"/>
      <c r="G1204" s="3" t="s">
        <v>22</v>
      </c>
      <c r="H1204" s="3"/>
      <c r="I1204" s="3"/>
      <c r="J1204" s="3"/>
      <c r="K1204" s="4" t="n">
        <f aca="false">COUNTIF($B1204:$J1204, "NORMAL")</f>
        <v>1</v>
      </c>
      <c r="L1204" s="4" t="n">
        <f aca="false">COUNTIF($B1204:$J1204, "NON_SPECIFIC")</f>
        <v>0</v>
      </c>
      <c r="M1204" s="4" t="n">
        <f aca="false">COUNTIF($B1204:$J1204, "EARLY")</f>
        <v>2</v>
      </c>
      <c r="N1204" s="4" t="n">
        <f aca="false">COUNTIF($B1204:$J1204, "ACTIVE")</f>
        <v>0</v>
      </c>
      <c r="O1204" s="4" t="n">
        <f aca="false">COUNTIF($B1204:$J1204, "LATE")</f>
        <v>0</v>
      </c>
      <c r="P1204" s="4" t="n">
        <f aca="false">COUNTIF($B1204:$J1204, "UNGRADABLE_QUALITY")</f>
        <v>0</v>
      </c>
      <c r="Q1204" s="4" t="n">
        <f aca="false">COUNTIF($B1204:$J1204, "UNGRADABLE_CONDITION")</f>
        <v>0</v>
      </c>
      <c r="R1204" s="4" t="n">
        <f aca="false">SUM(K1204:Q1204)</f>
        <v>3</v>
      </c>
      <c r="S1204" s="3"/>
      <c r="T1204" s="3"/>
    </row>
    <row r="1205" customFormat="false" ht="13.8" hidden="false" customHeight="false" outlineLevel="0" collapsed="false">
      <c r="A1205" s="3" t="s">
        <v>1228</v>
      </c>
      <c r="B1205" s="3" t="s">
        <v>20</v>
      </c>
      <c r="C1205" s="3" t="s">
        <v>19</v>
      </c>
      <c r="D1205" s="3"/>
      <c r="E1205" s="3"/>
      <c r="F1205" s="3"/>
      <c r="G1205" s="3" t="s">
        <v>20</v>
      </c>
      <c r="H1205" s="3"/>
      <c r="I1205" s="3"/>
      <c r="J1205" s="3"/>
      <c r="K1205" s="4" t="n">
        <f aca="false">COUNTIF($B1205:$J1205, "NORMAL")</f>
        <v>2</v>
      </c>
      <c r="L1205" s="4" t="n">
        <f aca="false">COUNTIF($B1205:$J1205, "NON_SPECIFIC")</f>
        <v>1</v>
      </c>
      <c r="M1205" s="4" t="n">
        <f aca="false">COUNTIF($B1205:$J1205, "EARLY")</f>
        <v>0</v>
      </c>
      <c r="N1205" s="4" t="n">
        <f aca="false">COUNTIF($B1205:$J1205, "ACTIVE")</f>
        <v>0</v>
      </c>
      <c r="O1205" s="4" t="n">
        <f aca="false">COUNTIF($B1205:$J1205, "LATE")</f>
        <v>0</v>
      </c>
      <c r="P1205" s="4" t="n">
        <f aca="false">COUNTIF($B1205:$J1205, "UNGRADABLE_QUALITY")</f>
        <v>0</v>
      </c>
      <c r="Q1205" s="4" t="n">
        <f aca="false">COUNTIF($B1205:$J1205, "UNGRADABLE_CONDITION")</f>
        <v>0</v>
      </c>
      <c r="R1205" s="4" t="n">
        <f aca="false">SUM(K1205:Q1205)</f>
        <v>3</v>
      </c>
      <c r="S1205" s="3"/>
      <c r="T1205" s="3"/>
    </row>
    <row r="1206" customFormat="false" ht="13.8" hidden="false" customHeight="false" outlineLevel="0" collapsed="false">
      <c r="A1206" s="3" t="s">
        <v>1229</v>
      </c>
      <c r="B1206" s="3" t="s">
        <v>20</v>
      </c>
      <c r="C1206" s="3"/>
      <c r="D1206" s="3" t="s">
        <v>19</v>
      </c>
      <c r="E1206" s="3"/>
      <c r="F1206" s="3"/>
      <c r="G1206" s="3"/>
      <c r="H1206" s="3"/>
      <c r="I1206" s="3" t="s">
        <v>20</v>
      </c>
      <c r="J1206" s="3"/>
      <c r="K1206" s="4" t="n">
        <f aca="false">COUNTIF($B1206:$J1206, "NORMAL")</f>
        <v>2</v>
      </c>
      <c r="L1206" s="4" t="n">
        <f aca="false">COUNTIF($B1206:$J1206, "NON_SPECIFIC")</f>
        <v>1</v>
      </c>
      <c r="M1206" s="4" t="n">
        <f aca="false">COUNTIF($B1206:$J1206, "EARLY")</f>
        <v>0</v>
      </c>
      <c r="N1206" s="4" t="n">
        <f aca="false">COUNTIF($B1206:$J1206, "ACTIVE")</f>
        <v>0</v>
      </c>
      <c r="O1206" s="4" t="n">
        <f aca="false">COUNTIF($B1206:$J1206, "LATE")</f>
        <v>0</v>
      </c>
      <c r="P1206" s="4" t="n">
        <f aca="false">COUNTIF($B1206:$J1206, "UNGRADABLE_QUALITY")</f>
        <v>0</v>
      </c>
      <c r="Q1206" s="4" t="n">
        <f aca="false">COUNTIF($B1206:$J1206, "UNGRADABLE_CONDITION")</f>
        <v>0</v>
      </c>
      <c r="R1206" s="4" t="n">
        <f aca="false">SUM(K1206:Q1206)</f>
        <v>3</v>
      </c>
      <c r="S1206" s="5"/>
      <c r="T1206" s="3"/>
    </row>
    <row r="1207" customFormat="false" ht="13.8" hidden="false" customHeight="false" outlineLevel="0" collapsed="false">
      <c r="A1207" s="3" t="s">
        <v>1230</v>
      </c>
      <c r="B1207" s="3" t="s">
        <v>20</v>
      </c>
      <c r="C1207" s="3"/>
      <c r="D1207" s="3" t="s">
        <v>19</v>
      </c>
      <c r="E1207" s="3"/>
      <c r="F1207" s="3"/>
      <c r="G1207" s="3"/>
      <c r="H1207" s="3"/>
      <c r="I1207" s="3" t="s">
        <v>19</v>
      </c>
      <c r="J1207" s="3"/>
      <c r="K1207" s="4" t="n">
        <f aca="false">COUNTIF($B1207:$J1207, "NORMAL")</f>
        <v>1</v>
      </c>
      <c r="L1207" s="4" t="n">
        <f aca="false">COUNTIF($B1207:$J1207, "NON_SPECIFIC")</f>
        <v>2</v>
      </c>
      <c r="M1207" s="4" t="n">
        <f aca="false">COUNTIF($B1207:$J1207, "EARLY")</f>
        <v>0</v>
      </c>
      <c r="N1207" s="4" t="n">
        <f aca="false">COUNTIF($B1207:$J1207, "ACTIVE")</f>
        <v>0</v>
      </c>
      <c r="O1207" s="4" t="n">
        <f aca="false">COUNTIF($B1207:$J1207, "LATE")</f>
        <v>0</v>
      </c>
      <c r="P1207" s="4" t="n">
        <f aca="false">COUNTIF($B1207:$J1207, "UNGRADABLE_QUALITY")</f>
        <v>0</v>
      </c>
      <c r="Q1207" s="4" t="n">
        <f aca="false">COUNTIF($B1207:$J1207, "UNGRADABLE_CONDITION")</f>
        <v>0</v>
      </c>
      <c r="R1207" s="4" t="n">
        <f aca="false">SUM(K1207:Q1207)</f>
        <v>3</v>
      </c>
      <c r="S1207" s="5"/>
      <c r="T1207" s="3"/>
    </row>
    <row r="1208" customFormat="false" ht="13.8" hidden="false" customHeight="false" outlineLevel="0" collapsed="false">
      <c r="A1208" s="3" t="s">
        <v>1231</v>
      </c>
      <c r="B1208" s="3" t="s">
        <v>20</v>
      </c>
      <c r="C1208" s="3" t="s">
        <v>19</v>
      </c>
      <c r="D1208" s="3"/>
      <c r="E1208" s="3"/>
      <c r="F1208" s="3"/>
      <c r="G1208" s="3" t="s">
        <v>20</v>
      </c>
      <c r="H1208" s="3"/>
      <c r="I1208" s="3"/>
      <c r="J1208" s="3"/>
      <c r="K1208" s="4" t="n">
        <f aca="false">COUNTIF($B1208:$J1208, "NORMAL")</f>
        <v>2</v>
      </c>
      <c r="L1208" s="4" t="n">
        <f aca="false">COUNTIF($B1208:$J1208, "NON_SPECIFIC")</f>
        <v>1</v>
      </c>
      <c r="M1208" s="4" t="n">
        <f aca="false">COUNTIF($B1208:$J1208, "EARLY")</f>
        <v>0</v>
      </c>
      <c r="N1208" s="4" t="n">
        <f aca="false">COUNTIF($B1208:$J1208, "ACTIVE")</f>
        <v>0</v>
      </c>
      <c r="O1208" s="4" t="n">
        <f aca="false">COUNTIF($B1208:$J1208, "LATE")</f>
        <v>0</v>
      </c>
      <c r="P1208" s="4" t="n">
        <f aca="false">COUNTIF($B1208:$J1208, "UNGRADABLE_QUALITY")</f>
        <v>0</v>
      </c>
      <c r="Q1208" s="4" t="n">
        <f aca="false">COUNTIF($B1208:$J1208, "UNGRADABLE_CONDITION")</f>
        <v>0</v>
      </c>
      <c r="R1208" s="4" t="n">
        <f aca="false">SUM(K1208:Q1208)</f>
        <v>3</v>
      </c>
      <c r="S1208" s="3"/>
      <c r="T1208" s="3"/>
    </row>
    <row r="1209" customFormat="false" ht="13.8" hidden="false" customHeight="false" outlineLevel="0" collapsed="false">
      <c r="A1209" s="3" t="s">
        <v>1232</v>
      </c>
      <c r="B1209" s="3" t="s">
        <v>20</v>
      </c>
      <c r="C1209" s="3" t="s">
        <v>19</v>
      </c>
      <c r="D1209" s="3"/>
      <c r="E1209" s="3"/>
      <c r="F1209" s="3"/>
      <c r="G1209" s="3" t="s">
        <v>20</v>
      </c>
      <c r="H1209" s="3"/>
      <c r="I1209" s="3"/>
      <c r="J1209" s="3"/>
      <c r="K1209" s="4" t="n">
        <f aca="false">COUNTIF($B1209:$J1209, "NORMAL")</f>
        <v>2</v>
      </c>
      <c r="L1209" s="4" t="n">
        <f aca="false">COUNTIF($B1209:$J1209, "NON_SPECIFIC")</f>
        <v>1</v>
      </c>
      <c r="M1209" s="4" t="n">
        <f aca="false">COUNTIF($B1209:$J1209, "EARLY")</f>
        <v>0</v>
      </c>
      <c r="N1209" s="4" t="n">
        <f aca="false">COUNTIF($B1209:$J1209, "ACTIVE")</f>
        <v>0</v>
      </c>
      <c r="O1209" s="4" t="n">
        <f aca="false">COUNTIF($B1209:$J1209, "LATE")</f>
        <v>0</v>
      </c>
      <c r="P1209" s="4" t="n">
        <f aca="false">COUNTIF($B1209:$J1209, "UNGRADABLE_QUALITY")</f>
        <v>0</v>
      </c>
      <c r="Q1209" s="4" t="n">
        <f aca="false">COUNTIF($B1209:$J1209, "UNGRADABLE_CONDITION")</f>
        <v>0</v>
      </c>
      <c r="R1209" s="4" t="n">
        <f aca="false">SUM(K1209:Q1209)</f>
        <v>3</v>
      </c>
      <c r="S1209" s="3"/>
      <c r="T1209" s="3"/>
    </row>
    <row r="1210" customFormat="false" ht="13.8" hidden="false" customHeight="false" outlineLevel="0" collapsed="false">
      <c r="A1210" s="3" t="s">
        <v>1233</v>
      </c>
      <c r="B1210" s="3" t="s">
        <v>20</v>
      </c>
      <c r="C1210" s="3" t="s">
        <v>19</v>
      </c>
      <c r="D1210" s="3"/>
      <c r="E1210" s="3"/>
      <c r="F1210" s="3"/>
      <c r="G1210" s="3" t="s">
        <v>20</v>
      </c>
      <c r="H1210" s="3"/>
      <c r="I1210" s="3"/>
      <c r="J1210" s="3"/>
      <c r="K1210" s="4" t="n">
        <f aca="false">COUNTIF($B1210:$J1210, "NORMAL")</f>
        <v>2</v>
      </c>
      <c r="L1210" s="4" t="n">
        <f aca="false">COUNTIF($B1210:$J1210, "NON_SPECIFIC")</f>
        <v>1</v>
      </c>
      <c r="M1210" s="4" t="n">
        <f aca="false">COUNTIF($B1210:$J1210, "EARLY")</f>
        <v>0</v>
      </c>
      <c r="N1210" s="4" t="n">
        <f aca="false">COUNTIF($B1210:$J1210, "ACTIVE")</f>
        <v>0</v>
      </c>
      <c r="O1210" s="4" t="n">
        <f aca="false">COUNTIF($B1210:$J1210, "LATE")</f>
        <v>0</v>
      </c>
      <c r="P1210" s="4" t="n">
        <f aca="false">COUNTIF($B1210:$J1210, "UNGRADABLE_QUALITY")</f>
        <v>0</v>
      </c>
      <c r="Q1210" s="4" t="n">
        <f aca="false">COUNTIF($B1210:$J1210, "UNGRADABLE_CONDITION")</f>
        <v>0</v>
      </c>
      <c r="R1210" s="4" t="n">
        <f aca="false">SUM(K1210:Q1210)</f>
        <v>3</v>
      </c>
      <c r="S1210" s="3"/>
      <c r="T1210" s="3"/>
    </row>
    <row r="1211" customFormat="false" ht="13.8" hidden="false" customHeight="false" outlineLevel="0" collapsed="false">
      <c r="A1211" s="3" t="s">
        <v>1234</v>
      </c>
      <c r="B1211" s="3" t="s">
        <v>20</v>
      </c>
      <c r="C1211" s="3"/>
      <c r="D1211" s="3" t="s">
        <v>19</v>
      </c>
      <c r="E1211" s="3"/>
      <c r="F1211" s="3"/>
      <c r="G1211" s="3"/>
      <c r="H1211" s="3"/>
      <c r="I1211" s="3" t="s">
        <v>19</v>
      </c>
      <c r="J1211" s="3"/>
      <c r="K1211" s="4" t="n">
        <f aca="false">COUNTIF($B1211:$J1211, "NORMAL")</f>
        <v>1</v>
      </c>
      <c r="L1211" s="4" t="n">
        <f aca="false">COUNTIF($B1211:$J1211, "NON_SPECIFIC")</f>
        <v>2</v>
      </c>
      <c r="M1211" s="4" t="n">
        <f aca="false">COUNTIF($B1211:$J1211, "EARLY")</f>
        <v>0</v>
      </c>
      <c r="N1211" s="4" t="n">
        <f aca="false">COUNTIF($B1211:$J1211, "ACTIVE")</f>
        <v>0</v>
      </c>
      <c r="O1211" s="4" t="n">
        <f aca="false">COUNTIF($B1211:$J1211, "LATE")</f>
        <v>0</v>
      </c>
      <c r="P1211" s="4" t="n">
        <f aca="false">COUNTIF($B1211:$J1211, "UNGRADABLE_QUALITY")</f>
        <v>0</v>
      </c>
      <c r="Q1211" s="4" t="n">
        <f aca="false">COUNTIF($B1211:$J1211, "UNGRADABLE_CONDITION")</f>
        <v>0</v>
      </c>
      <c r="R1211" s="4" t="n">
        <f aca="false">SUM(K1211:Q1211)</f>
        <v>3</v>
      </c>
      <c r="S1211" s="5"/>
      <c r="T1211" s="3"/>
    </row>
    <row r="1212" customFormat="false" ht="13.8" hidden="false" customHeight="false" outlineLevel="0" collapsed="false">
      <c r="A1212" s="3" t="s">
        <v>1235</v>
      </c>
      <c r="B1212" s="3" t="s">
        <v>34</v>
      </c>
      <c r="C1212" s="3" t="s">
        <v>34</v>
      </c>
      <c r="D1212" s="3"/>
      <c r="E1212" s="3"/>
      <c r="F1212" s="3"/>
      <c r="G1212" s="3" t="s">
        <v>68</v>
      </c>
      <c r="H1212" s="3"/>
      <c r="I1212" s="3"/>
      <c r="J1212" s="3"/>
      <c r="K1212" s="4" t="n">
        <f aca="false">COUNTIF($B1212:$J1212, "NORMAL")</f>
        <v>0</v>
      </c>
      <c r="L1212" s="4" t="n">
        <f aca="false">COUNTIF($B1212:$J1212, "NON_SPECIFIC")</f>
        <v>0</v>
      </c>
      <c r="M1212" s="4" t="n">
        <f aca="false">COUNTIF($B1212:$J1212, "EARLY")</f>
        <v>0</v>
      </c>
      <c r="N1212" s="4" t="n">
        <f aca="false">COUNTIF($B1212:$J1212, "ACTIVE")</f>
        <v>2</v>
      </c>
      <c r="O1212" s="4" t="n">
        <f aca="false">COUNTIF($B1212:$J1212, "LATE")</f>
        <v>0</v>
      </c>
      <c r="P1212" s="4" t="n">
        <f aca="false">COUNTIF($B1212:$J1212, "UNGRADABLE_QUALITY")</f>
        <v>0</v>
      </c>
      <c r="Q1212" s="4" t="n">
        <f aca="false">COUNTIF($B1212:$J1212, "UNGRADABLE_CONDITION")</f>
        <v>1</v>
      </c>
      <c r="R1212" s="4" t="n">
        <f aca="false">SUM(K1212:Q1212)</f>
        <v>3</v>
      </c>
      <c r="S1212" s="3"/>
      <c r="T1212" s="3"/>
    </row>
    <row r="1213" customFormat="false" ht="13.8" hidden="false" customHeight="false" outlineLevel="0" collapsed="false">
      <c r="A1213" s="3" t="s">
        <v>1236</v>
      </c>
      <c r="B1213" s="3" t="s">
        <v>22</v>
      </c>
      <c r="C1213" s="3"/>
      <c r="D1213" s="3" t="s">
        <v>22</v>
      </c>
      <c r="E1213" s="3"/>
      <c r="F1213" s="3"/>
      <c r="G1213" s="3"/>
      <c r="H1213" s="3"/>
      <c r="I1213" s="3" t="s">
        <v>22</v>
      </c>
      <c r="J1213" s="3"/>
      <c r="K1213" s="4" t="n">
        <f aca="false">COUNTIF($B1213:$J1213, "NORMAL")</f>
        <v>0</v>
      </c>
      <c r="L1213" s="4" t="n">
        <f aca="false">COUNTIF($B1213:$J1213, "NON_SPECIFIC")</f>
        <v>0</v>
      </c>
      <c r="M1213" s="4" t="n">
        <f aca="false">COUNTIF($B1213:$J1213, "EARLY")</f>
        <v>3</v>
      </c>
      <c r="N1213" s="4" t="n">
        <f aca="false">COUNTIF($B1213:$J1213, "ACTIVE")</f>
        <v>0</v>
      </c>
      <c r="O1213" s="4" t="n">
        <f aca="false">COUNTIF($B1213:$J1213, "LATE")</f>
        <v>0</v>
      </c>
      <c r="P1213" s="4" t="n">
        <f aca="false">COUNTIF($B1213:$J1213, "UNGRADABLE_QUALITY")</f>
        <v>0</v>
      </c>
      <c r="Q1213" s="4" t="n">
        <f aca="false">COUNTIF($B1213:$J1213, "UNGRADABLE_CONDITION")</f>
        <v>0</v>
      </c>
      <c r="R1213" s="4" t="n">
        <f aca="false">SUM(K1213:Q1213)</f>
        <v>3</v>
      </c>
      <c r="S1213" s="5"/>
      <c r="T1213" s="3"/>
    </row>
    <row r="1214" customFormat="false" ht="13.8" hidden="false" customHeight="false" outlineLevel="0" collapsed="false">
      <c r="A1214" s="3" t="s">
        <v>1237</v>
      </c>
      <c r="B1214" s="3" t="s">
        <v>20</v>
      </c>
      <c r="C1214" s="3" t="s">
        <v>19</v>
      </c>
      <c r="D1214" s="3"/>
      <c r="E1214" s="3"/>
      <c r="F1214" s="3"/>
      <c r="G1214" s="3" t="s">
        <v>20</v>
      </c>
      <c r="H1214" s="3"/>
      <c r="I1214" s="3"/>
      <c r="J1214" s="3"/>
      <c r="K1214" s="4" t="n">
        <f aca="false">COUNTIF($B1214:$J1214, "NORMAL")</f>
        <v>2</v>
      </c>
      <c r="L1214" s="4" t="n">
        <f aca="false">COUNTIF($B1214:$J1214, "NON_SPECIFIC")</f>
        <v>1</v>
      </c>
      <c r="M1214" s="4" t="n">
        <f aca="false">COUNTIF($B1214:$J1214, "EARLY")</f>
        <v>0</v>
      </c>
      <c r="N1214" s="4" t="n">
        <f aca="false">COUNTIF($B1214:$J1214, "ACTIVE")</f>
        <v>0</v>
      </c>
      <c r="O1214" s="4" t="n">
        <f aca="false">COUNTIF($B1214:$J1214, "LATE")</f>
        <v>0</v>
      </c>
      <c r="P1214" s="4" t="n">
        <f aca="false">COUNTIF($B1214:$J1214, "UNGRADABLE_QUALITY")</f>
        <v>0</v>
      </c>
      <c r="Q1214" s="4" t="n">
        <f aca="false">COUNTIF($B1214:$J1214, "UNGRADABLE_CONDITION")</f>
        <v>0</v>
      </c>
      <c r="R1214" s="4" t="n">
        <f aca="false">SUM(K1214:Q1214)</f>
        <v>3</v>
      </c>
      <c r="S1214" s="3"/>
      <c r="T1214" s="3"/>
    </row>
    <row r="1215" customFormat="false" ht="13.8" hidden="false" customHeight="false" outlineLevel="0" collapsed="false">
      <c r="A1215" s="3" t="s">
        <v>1238</v>
      </c>
      <c r="B1215" s="3" t="s">
        <v>19</v>
      </c>
      <c r="C1215" s="3"/>
      <c r="D1215" s="3" t="s">
        <v>19</v>
      </c>
      <c r="E1215" s="3"/>
      <c r="F1215" s="3"/>
      <c r="G1215" s="3"/>
      <c r="H1215" s="3"/>
      <c r="I1215" s="3" t="s">
        <v>19</v>
      </c>
      <c r="J1215" s="3"/>
      <c r="K1215" s="4" t="n">
        <f aca="false">COUNTIF($B1215:$J1215, "NORMAL")</f>
        <v>0</v>
      </c>
      <c r="L1215" s="4" t="n">
        <f aca="false">COUNTIF($B1215:$J1215, "NON_SPECIFIC")</f>
        <v>3</v>
      </c>
      <c r="M1215" s="4" t="n">
        <f aca="false">COUNTIF($B1215:$J1215, "EARLY")</f>
        <v>0</v>
      </c>
      <c r="N1215" s="4" t="n">
        <f aca="false">COUNTIF($B1215:$J1215, "ACTIVE")</f>
        <v>0</v>
      </c>
      <c r="O1215" s="4" t="n">
        <f aca="false">COUNTIF($B1215:$J1215, "LATE")</f>
        <v>0</v>
      </c>
      <c r="P1215" s="4" t="n">
        <f aca="false">COUNTIF($B1215:$J1215, "UNGRADABLE_QUALITY")</f>
        <v>0</v>
      </c>
      <c r="Q1215" s="4" t="n">
        <f aca="false">COUNTIF($B1215:$J1215, "UNGRADABLE_CONDITION")</f>
        <v>0</v>
      </c>
      <c r="R1215" s="4" t="n">
        <f aca="false">SUM(K1215:Q1215)</f>
        <v>3</v>
      </c>
      <c r="S1215" s="5"/>
      <c r="T1215" s="3"/>
    </row>
    <row r="1216" customFormat="false" ht="13.8" hidden="false" customHeight="false" outlineLevel="0" collapsed="false">
      <c r="A1216" s="3" t="s">
        <v>1239</v>
      </c>
      <c r="B1216" s="3" t="s">
        <v>22</v>
      </c>
      <c r="C1216" s="3" t="s">
        <v>34</v>
      </c>
      <c r="D1216" s="3"/>
      <c r="E1216" s="3"/>
      <c r="F1216" s="3"/>
      <c r="G1216" s="3" t="s">
        <v>34</v>
      </c>
      <c r="H1216" s="3"/>
      <c r="I1216" s="3"/>
      <c r="J1216" s="3"/>
      <c r="K1216" s="4" t="n">
        <f aca="false">COUNTIF($B1216:$J1216, "NORMAL")</f>
        <v>0</v>
      </c>
      <c r="L1216" s="4" t="n">
        <f aca="false">COUNTIF($B1216:$J1216, "NON_SPECIFIC")</f>
        <v>0</v>
      </c>
      <c r="M1216" s="4" t="n">
        <f aca="false">COUNTIF($B1216:$J1216, "EARLY")</f>
        <v>1</v>
      </c>
      <c r="N1216" s="4" t="n">
        <f aca="false">COUNTIF($B1216:$J1216, "ACTIVE")</f>
        <v>2</v>
      </c>
      <c r="O1216" s="4" t="n">
        <f aca="false">COUNTIF($B1216:$J1216, "LATE")</f>
        <v>0</v>
      </c>
      <c r="P1216" s="4" t="n">
        <f aca="false">COUNTIF($B1216:$J1216, "UNGRADABLE_QUALITY")</f>
        <v>0</v>
      </c>
      <c r="Q1216" s="4" t="n">
        <f aca="false">COUNTIF($B1216:$J1216, "UNGRADABLE_CONDITION")</f>
        <v>0</v>
      </c>
      <c r="R1216" s="4" t="n">
        <f aca="false">SUM(K1216:Q1216)</f>
        <v>3</v>
      </c>
      <c r="S1216" s="3"/>
      <c r="T1216" s="3"/>
    </row>
    <row r="1217" customFormat="false" ht="13.8" hidden="false" customHeight="false" outlineLevel="0" collapsed="false">
      <c r="A1217" s="3" t="s">
        <v>1240</v>
      </c>
      <c r="B1217" s="3" t="s">
        <v>20</v>
      </c>
      <c r="C1217" s="3"/>
      <c r="D1217" s="3" t="s">
        <v>19</v>
      </c>
      <c r="E1217" s="3"/>
      <c r="F1217" s="3"/>
      <c r="G1217" s="3"/>
      <c r="H1217" s="3"/>
      <c r="I1217" s="3" t="s">
        <v>19</v>
      </c>
      <c r="J1217" s="3"/>
      <c r="K1217" s="4" t="n">
        <f aca="false">COUNTIF($B1217:$J1217, "NORMAL")</f>
        <v>1</v>
      </c>
      <c r="L1217" s="4" t="n">
        <f aca="false">COUNTIF($B1217:$J1217, "NON_SPECIFIC")</f>
        <v>2</v>
      </c>
      <c r="M1217" s="4" t="n">
        <f aca="false">COUNTIF($B1217:$J1217, "EARLY")</f>
        <v>0</v>
      </c>
      <c r="N1217" s="4" t="n">
        <f aca="false">COUNTIF($B1217:$J1217, "ACTIVE")</f>
        <v>0</v>
      </c>
      <c r="O1217" s="4" t="n">
        <f aca="false">COUNTIF($B1217:$J1217, "LATE")</f>
        <v>0</v>
      </c>
      <c r="P1217" s="4" t="n">
        <f aca="false">COUNTIF($B1217:$J1217, "UNGRADABLE_QUALITY")</f>
        <v>0</v>
      </c>
      <c r="Q1217" s="4" t="n">
        <f aca="false">COUNTIF($B1217:$J1217, "UNGRADABLE_CONDITION")</f>
        <v>0</v>
      </c>
      <c r="R1217" s="4" t="n">
        <f aca="false">SUM(K1217:Q1217)</f>
        <v>3</v>
      </c>
      <c r="S1217" s="5"/>
      <c r="T1217" s="3"/>
    </row>
    <row r="1218" customFormat="false" ht="13.8" hidden="false" customHeight="false" outlineLevel="0" collapsed="false">
      <c r="A1218" s="3" t="s">
        <v>1241</v>
      </c>
      <c r="B1218" s="3" t="s">
        <v>20</v>
      </c>
      <c r="C1218" s="3" t="s">
        <v>19</v>
      </c>
      <c r="D1218" s="3"/>
      <c r="E1218" s="3"/>
      <c r="F1218" s="3"/>
      <c r="G1218" s="3" t="s">
        <v>20</v>
      </c>
      <c r="H1218" s="3"/>
      <c r="I1218" s="3"/>
      <c r="J1218" s="3"/>
      <c r="K1218" s="4" t="n">
        <f aca="false">COUNTIF($B1218:$J1218, "NORMAL")</f>
        <v>2</v>
      </c>
      <c r="L1218" s="4" t="n">
        <f aca="false">COUNTIF($B1218:$J1218, "NON_SPECIFIC")</f>
        <v>1</v>
      </c>
      <c r="M1218" s="4" t="n">
        <f aca="false">COUNTIF($B1218:$J1218, "EARLY")</f>
        <v>0</v>
      </c>
      <c r="N1218" s="4" t="n">
        <f aca="false">COUNTIF($B1218:$J1218, "ACTIVE")</f>
        <v>0</v>
      </c>
      <c r="O1218" s="4" t="n">
        <f aca="false">COUNTIF($B1218:$J1218, "LATE")</f>
        <v>0</v>
      </c>
      <c r="P1218" s="4" t="n">
        <f aca="false">COUNTIF($B1218:$J1218, "UNGRADABLE_QUALITY")</f>
        <v>0</v>
      </c>
      <c r="Q1218" s="4" t="n">
        <f aca="false">COUNTIF($B1218:$J1218, "UNGRADABLE_CONDITION")</f>
        <v>0</v>
      </c>
      <c r="R1218" s="4" t="n">
        <f aca="false">SUM(K1218:Q1218)</f>
        <v>3</v>
      </c>
      <c r="S1218" s="3"/>
      <c r="T1218" s="3"/>
    </row>
    <row r="1219" customFormat="false" ht="13.8" hidden="false" customHeight="false" outlineLevel="0" collapsed="false">
      <c r="A1219" s="3" t="s">
        <v>1242</v>
      </c>
      <c r="B1219" s="3" t="s">
        <v>20</v>
      </c>
      <c r="C1219" s="3" t="s">
        <v>19</v>
      </c>
      <c r="D1219" s="3"/>
      <c r="E1219" s="3"/>
      <c r="F1219" s="3"/>
      <c r="G1219" s="3" t="s">
        <v>22</v>
      </c>
      <c r="H1219" s="3"/>
      <c r="I1219" s="3"/>
      <c r="J1219" s="3"/>
      <c r="K1219" s="4" t="n">
        <f aca="false">COUNTIF($B1219:$J1219, "NORMAL")</f>
        <v>1</v>
      </c>
      <c r="L1219" s="4" t="n">
        <f aca="false">COUNTIF($B1219:$J1219, "NON_SPECIFIC")</f>
        <v>1</v>
      </c>
      <c r="M1219" s="4" t="n">
        <f aca="false">COUNTIF($B1219:$J1219, "EARLY")</f>
        <v>1</v>
      </c>
      <c r="N1219" s="4" t="n">
        <f aca="false">COUNTIF($B1219:$J1219, "ACTIVE")</f>
        <v>0</v>
      </c>
      <c r="O1219" s="4" t="n">
        <f aca="false">COUNTIF($B1219:$J1219, "LATE")</f>
        <v>0</v>
      </c>
      <c r="P1219" s="4" t="n">
        <f aca="false">COUNTIF($B1219:$J1219, "UNGRADABLE_QUALITY")</f>
        <v>0</v>
      </c>
      <c r="Q1219" s="4" t="n">
        <f aca="false">COUNTIF($B1219:$J1219, "UNGRADABLE_CONDITION")</f>
        <v>0</v>
      </c>
      <c r="R1219" s="4" t="n">
        <f aca="false">SUM(K1219:Q1219)</f>
        <v>3</v>
      </c>
      <c r="S1219" s="3"/>
      <c r="T1219" s="3"/>
    </row>
    <row r="1220" customFormat="false" ht="13.8" hidden="false" customHeight="false" outlineLevel="0" collapsed="false">
      <c r="A1220" s="3" t="s">
        <v>1243</v>
      </c>
      <c r="B1220" s="3" t="s">
        <v>24</v>
      </c>
      <c r="C1220" s="3" t="s">
        <v>24</v>
      </c>
      <c r="D1220" s="3"/>
      <c r="E1220" s="3"/>
      <c r="F1220" s="3"/>
      <c r="G1220" s="3" t="s">
        <v>24</v>
      </c>
      <c r="H1220" s="3"/>
      <c r="I1220" s="3"/>
      <c r="J1220" s="3"/>
      <c r="K1220" s="4" t="n">
        <f aca="false">COUNTIF($B1220:$J1220, "NORMAL")</f>
        <v>0</v>
      </c>
      <c r="L1220" s="4" t="n">
        <f aca="false">COUNTIF($B1220:$J1220, "NON_SPECIFIC")</f>
        <v>0</v>
      </c>
      <c r="M1220" s="4" t="n">
        <f aca="false">COUNTIF($B1220:$J1220, "EARLY")</f>
        <v>0</v>
      </c>
      <c r="N1220" s="4" t="n">
        <f aca="false">COUNTIF($B1220:$J1220, "ACTIVE")</f>
        <v>0</v>
      </c>
      <c r="O1220" s="4" t="n">
        <f aca="false">COUNTIF($B1220:$J1220, "LATE")</f>
        <v>0</v>
      </c>
      <c r="P1220" s="4" t="n">
        <f aca="false">COUNTIF($B1220:$J1220, "UNGRADABLE_QUALITY")</f>
        <v>3</v>
      </c>
      <c r="Q1220" s="4" t="n">
        <f aca="false">COUNTIF($B1220:$J1220, "UNGRADABLE_CONDITION")</f>
        <v>0</v>
      </c>
      <c r="R1220" s="4" t="n">
        <f aca="false">SUM(K1220:Q1220)</f>
        <v>3</v>
      </c>
      <c r="S1220" s="3"/>
      <c r="T1220" s="3"/>
    </row>
    <row r="1221" customFormat="false" ht="13.8" hidden="false" customHeight="false" outlineLevel="0" collapsed="false">
      <c r="A1221" s="3" t="s">
        <v>1244</v>
      </c>
      <c r="B1221" s="3" t="s">
        <v>19</v>
      </c>
      <c r="C1221" s="3" t="s">
        <v>19</v>
      </c>
      <c r="D1221" s="3"/>
      <c r="E1221" s="3"/>
      <c r="F1221" s="3"/>
      <c r="G1221" s="3" t="s">
        <v>20</v>
      </c>
      <c r="H1221" s="3"/>
      <c r="I1221" s="3"/>
      <c r="J1221" s="3"/>
      <c r="K1221" s="4" t="n">
        <f aca="false">COUNTIF($B1221:$J1221, "NORMAL")</f>
        <v>1</v>
      </c>
      <c r="L1221" s="4" t="n">
        <f aca="false">COUNTIF($B1221:$J1221, "NON_SPECIFIC")</f>
        <v>2</v>
      </c>
      <c r="M1221" s="4" t="n">
        <f aca="false">COUNTIF($B1221:$J1221, "EARLY")</f>
        <v>0</v>
      </c>
      <c r="N1221" s="4" t="n">
        <f aca="false">COUNTIF($B1221:$J1221, "ACTIVE")</f>
        <v>0</v>
      </c>
      <c r="O1221" s="4" t="n">
        <f aca="false">COUNTIF($B1221:$J1221, "LATE")</f>
        <v>0</v>
      </c>
      <c r="P1221" s="4" t="n">
        <f aca="false">COUNTIF($B1221:$J1221, "UNGRADABLE_QUALITY")</f>
        <v>0</v>
      </c>
      <c r="Q1221" s="4" t="n">
        <f aca="false">COUNTIF($B1221:$J1221, "UNGRADABLE_CONDITION")</f>
        <v>0</v>
      </c>
      <c r="R1221" s="4" t="n">
        <f aca="false">SUM(K1221:Q1221)</f>
        <v>3</v>
      </c>
      <c r="S1221" s="3"/>
      <c r="T1221" s="3"/>
    </row>
    <row r="1222" customFormat="false" ht="13.8" hidden="false" customHeight="false" outlineLevel="0" collapsed="false">
      <c r="A1222" s="3" t="s">
        <v>1245</v>
      </c>
      <c r="B1222" s="3" t="s">
        <v>19</v>
      </c>
      <c r="C1222" s="3" t="s">
        <v>19</v>
      </c>
      <c r="D1222" s="3"/>
      <c r="E1222" s="3"/>
      <c r="F1222" s="3"/>
      <c r="G1222" s="3" t="s">
        <v>19</v>
      </c>
      <c r="H1222" s="3"/>
      <c r="I1222" s="3"/>
      <c r="J1222" s="3"/>
      <c r="K1222" s="4" t="n">
        <f aca="false">COUNTIF($B1222:$J1222, "NORMAL")</f>
        <v>0</v>
      </c>
      <c r="L1222" s="4" t="n">
        <f aca="false">COUNTIF($B1222:$J1222, "NON_SPECIFIC")</f>
        <v>3</v>
      </c>
      <c r="M1222" s="4" t="n">
        <f aca="false">COUNTIF($B1222:$J1222, "EARLY")</f>
        <v>0</v>
      </c>
      <c r="N1222" s="4" t="n">
        <f aca="false">COUNTIF($B1222:$J1222, "ACTIVE")</f>
        <v>0</v>
      </c>
      <c r="O1222" s="4" t="n">
        <f aca="false">COUNTIF($B1222:$J1222, "LATE")</f>
        <v>0</v>
      </c>
      <c r="P1222" s="4" t="n">
        <f aca="false">COUNTIF($B1222:$J1222, "UNGRADABLE_QUALITY")</f>
        <v>0</v>
      </c>
      <c r="Q1222" s="4" t="n">
        <f aca="false">COUNTIF($B1222:$J1222, "UNGRADABLE_CONDITION")</f>
        <v>0</v>
      </c>
      <c r="R1222" s="4" t="n">
        <f aca="false">SUM(K1222:Q1222)</f>
        <v>3</v>
      </c>
      <c r="S1222" s="3"/>
      <c r="T1222" s="3"/>
    </row>
    <row r="1223" customFormat="false" ht="13.8" hidden="false" customHeight="false" outlineLevel="0" collapsed="false">
      <c r="A1223" s="3" t="s">
        <v>1246</v>
      </c>
      <c r="B1223" s="3" t="s">
        <v>20</v>
      </c>
      <c r="C1223" s="3"/>
      <c r="D1223" s="3" t="s">
        <v>19</v>
      </c>
      <c r="E1223" s="3"/>
      <c r="F1223" s="3"/>
      <c r="G1223" s="3"/>
      <c r="H1223" s="3"/>
      <c r="I1223" s="3" t="s">
        <v>20</v>
      </c>
      <c r="J1223" s="3"/>
      <c r="K1223" s="4" t="n">
        <f aca="false">COUNTIF($B1223:$J1223, "NORMAL")</f>
        <v>2</v>
      </c>
      <c r="L1223" s="4" t="n">
        <f aca="false">COUNTIF($B1223:$J1223, "NON_SPECIFIC")</f>
        <v>1</v>
      </c>
      <c r="M1223" s="4" t="n">
        <f aca="false">COUNTIF($B1223:$J1223, "EARLY")</f>
        <v>0</v>
      </c>
      <c r="N1223" s="4" t="n">
        <f aca="false">COUNTIF($B1223:$J1223, "ACTIVE")</f>
        <v>0</v>
      </c>
      <c r="O1223" s="4" t="n">
        <f aca="false">COUNTIF($B1223:$J1223, "LATE")</f>
        <v>0</v>
      </c>
      <c r="P1223" s="4" t="n">
        <f aca="false">COUNTIF($B1223:$J1223, "UNGRADABLE_QUALITY")</f>
        <v>0</v>
      </c>
      <c r="Q1223" s="4" t="n">
        <f aca="false">COUNTIF($B1223:$J1223, "UNGRADABLE_CONDITION")</f>
        <v>0</v>
      </c>
      <c r="R1223" s="4" t="n">
        <f aca="false">SUM(K1223:Q1223)</f>
        <v>3</v>
      </c>
      <c r="S1223" s="5"/>
      <c r="T1223" s="3"/>
    </row>
    <row r="1224" customFormat="false" ht="13.8" hidden="false" customHeight="false" outlineLevel="0" collapsed="false">
      <c r="A1224" s="3" t="s">
        <v>1247</v>
      </c>
      <c r="B1224" s="3" t="s">
        <v>20</v>
      </c>
      <c r="C1224" s="3" t="s">
        <v>19</v>
      </c>
      <c r="D1224" s="3"/>
      <c r="E1224" s="3"/>
      <c r="F1224" s="3"/>
      <c r="G1224" s="3" t="s">
        <v>20</v>
      </c>
      <c r="H1224" s="3"/>
      <c r="I1224" s="3"/>
      <c r="J1224" s="3"/>
      <c r="K1224" s="4" t="n">
        <f aca="false">COUNTIF($B1224:$J1224, "NORMAL")</f>
        <v>2</v>
      </c>
      <c r="L1224" s="4" t="n">
        <f aca="false">COUNTIF($B1224:$J1224, "NON_SPECIFIC")</f>
        <v>1</v>
      </c>
      <c r="M1224" s="4" t="n">
        <f aca="false">COUNTIF($B1224:$J1224, "EARLY")</f>
        <v>0</v>
      </c>
      <c r="N1224" s="4" t="n">
        <f aca="false">COUNTIF($B1224:$J1224, "ACTIVE")</f>
        <v>0</v>
      </c>
      <c r="O1224" s="4" t="n">
        <f aca="false">COUNTIF($B1224:$J1224, "LATE")</f>
        <v>0</v>
      </c>
      <c r="P1224" s="4" t="n">
        <f aca="false">COUNTIF($B1224:$J1224, "UNGRADABLE_QUALITY")</f>
        <v>0</v>
      </c>
      <c r="Q1224" s="4" t="n">
        <f aca="false">COUNTIF($B1224:$J1224, "UNGRADABLE_CONDITION")</f>
        <v>0</v>
      </c>
      <c r="R1224" s="4" t="n">
        <f aca="false">SUM(K1224:Q1224)</f>
        <v>3</v>
      </c>
      <c r="S1224" s="3"/>
      <c r="T1224" s="3"/>
    </row>
    <row r="1225" customFormat="false" ht="13.8" hidden="false" customHeight="false" outlineLevel="0" collapsed="false">
      <c r="A1225" s="3" t="s">
        <v>1248</v>
      </c>
      <c r="B1225" s="3" t="s">
        <v>20</v>
      </c>
      <c r="C1225" s="3"/>
      <c r="D1225" s="3" t="s">
        <v>19</v>
      </c>
      <c r="E1225" s="3"/>
      <c r="F1225" s="3"/>
      <c r="G1225" s="3"/>
      <c r="H1225" s="3"/>
      <c r="I1225" s="3" t="s">
        <v>20</v>
      </c>
      <c r="J1225" s="3"/>
      <c r="K1225" s="4" t="n">
        <f aca="false">COUNTIF($B1225:$J1225, "NORMAL")</f>
        <v>2</v>
      </c>
      <c r="L1225" s="4" t="n">
        <f aca="false">COUNTIF($B1225:$J1225, "NON_SPECIFIC")</f>
        <v>1</v>
      </c>
      <c r="M1225" s="4" t="n">
        <f aca="false">COUNTIF($B1225:$J1225, "EARLY")</f>
        <v>0</v>
      </c>
      <c r="N1225" s="4" t="n">
        <f aca="false">COUNTIF($B1225:$J1225, "ACTIVE")</f>
        <v>0</v>
      </c>
      <c r="O1225" s="4" t="n">
        <f aca="false">COUNTIF($B1225:$J1225, "LATE")</f>
        <v>0</v>
      </c>
      <c r="P1225" s="4" t="n">
        <f aca="false">COUNTIF($B1225:$J1225, "UNGRADABLE_QUALITY")</f>
        <v>0</v>
      </c>
      <c r="Q1225" s="4" t="n">
        <f aca="false">COUNTIF($B1225:$J1225, "UNGRADABLE_CONDITION")</f>
        <v>0</v>
      </c>
      <c r="R1225" s="4" t="n">
        <f aca="false">SUM(K1225:Q1225)</f>
        <v>3</v>
      </c>
      <c r="S1225" s="5"/>
      <c r="T1225" s="3"/>
    </row>
    <row r="1226" customFormat="false" ht="13.8" hidden="false" customHeight="false" outlineLevel="0" collapsed="false">
      <c r="A1226" s="3" t="s">
        <v>1249</v>
      </c>
      <c r="B1226" s="3" t="s">
        <v>20</v>
      </c>
      <c r="C1226" s="3"/>
      <c r="D1226" s="3" t="s">
        <v>19</v>
      </c>
      <c r="E1226" s="3"/>
      <c r="F1226" s="3"/>
      <c r="G1226" s="3"/>
      <c r="H1226" s="3"/>
      <c r="I1226" s="3" t="s">
        <v>19</v>
      </c>
      <c r="J1226" s="3"/>
      <c r="K1226" s="4" t="n">
        <f aca="false">COUNTIF($B1226:$J1226, "NORMAL")</f>
        <v>1</v>
      </c>
      <c r="L1226" s="4" t="n">
        <f aca="false">COUNTIF($B1226:$J1226, "NON_SPECIFIC")</f>
        <v>2</v>
      </c>
      <c r="M1226" s="4" t="n">
        <f aca="false">COUNTIF($B1226:$J1226, "EARLY")</f>
        <v>0</v>
      </c>
      <c r="N1226" s="4" t="n">
        <f aca="false">COUNTIF($B1226:$J1226, "ACTIVE")</f>
        <v>0</v>
      </c>
      <c r="O1226" s="4" t="n">
        <f aca="false">COUNTIF($B1226:$J1226, "LATE")</f>
        <v>0</v>
      </c>
      <c r="P1226" s="4" t="n">
        <f aca="false">COUNTIF($B1226:$J1226, "UNGRADABLE_QUALITY")</f>
        <v>0</v>
      </c>
      <c r="Q1226" s="4" t="n">
        <f aca="false">COUNTIF($B1226:$J1226, "UNGRADABLE_CONDITION")</f>
        <v>0</v>
      </c>
      <c r="R1226" s="4" t="n">
        <f aca="false">SUM(K1226:Q1226)</f>
        <v>3</v>
      </c>
      <c r="S1226" s="5"/>
      <c r="T1226" s="3"/>
    </row>
    <row r="1227" customFormat="false" ht="13.8" hidden="false" customHeight="false" outlineLevel="0" collapsed="false">
      <c r="A1227" s="3" t="s">
        <v>1250</v>
      </c>
      <c r="B1227" s="3" t="s">
        <v>20</v>
      </c>
      <c r="C1227" s="3" t="s">
        <v>19</v>
      </c>
      <c r="D1227" s="3"/>
      <c r="E1227" s="3"/>
      <c r="F1227" s="3"/>
      <c r="G1227" s="3" t="s">
        <v>22</v>
      </c>
      <c r="H1227" s="3"/>
      <c r="I1227" s="3"/>
      <c r="J1227" s="3"/>
      <c r="K1227" s="4" t="n">
        <f aca="false">COUNTIF($B1227:$J1227, "NORMAL")</f>
        <v>1</v>
      </c>
      <c r="L1227" s="4" t="n">
        <f aca="false">COUNTIF($B1227:$J1227, "NON_SPECIFIC")</f>
        <v>1</v>
      </c>
      <c r="M1227" s="4" t="n">
        <f aca="false">COUNTIF($B1227:$J1227, "EARLY")</f>
        <v>1</v>
      </c>
      <c r="N1227" s="4" t="n">
        <f aca="false">COUNTIF($B1227:$J1227, "ACTIVE")</f>
        <v>0</v>
      </c>
      <c r="O1227" s="4" t="n">
        <f aca="false">COUNTIF($B1227:$J1227, "LATE")</f>
        <v>0</v>
      </c>
      <c r="P1227" s="4" t="n">
        <f aca="false">COUNTIF($B1227:$J1227, "UNGRADABLE_QUALITY")</f>
        <v>0</v>
      </c>
      <c r="Q1227" s="4" t="n">
        <f aca="false">COUNTIF($B1227:$J1227, "UNGRADABLE_CONDITION")</f>
        <v>0</v>
      </c>
      <c r="R1227" s="4" t="n">
        <f aca="false">SUM(K1227:Q1227)</f>
        <v>3</v>
      </c>
      <c r="S1227" s="3"/>
      <c r="T1227" s="3"/>
    </row>
    <row r="1228" customFormat="false" ht="13.8" hidden="false" customHeight="false" outlineLevel="0" collapsed="false">
      <c r="A1228" s="3" t="s">
        <v>1251</v>
      </c>
      <c r="B1228" s="3" t="s">
        <v>20</v>
      </c>
      <c r="C1228" s="3" t="s">
        <v>19</v>
      </c>
      <c r="D1228" s="3"/>
      <c r="E1228" s="3"/>
      <c r="F1228" s="3"/>
      <c r="G1228" s="3" t="s">
        <v>19</v>
      </c>
      <c r="H1228" s="3"/>
      <c r="I1228" s="3"/>
      <c r="J1228" s="3"/>
      <c r="K1228" s="4" t="n">
        <f aca="false">COUNTIF($B1228:$J1228, "NORMAL")</f>
        <v>1</v>
      </c>
      <c r="L1228" s="4" t="n">
        <f aca="false">COUNTIF($B1228:$J1228, "NON_SPECIFIC")</f>
        <v>2</v>
      </c>
      <c r="M1228" s="4" t="n">
        <f aca="false">COUNTIF($B1228:$J1228, "EARLY")</f>
        <v>0</v>
      </c>
      <c r="N1228" s="4" t="n">
        <f aca="false">COUNTIF($B1228:$J1228, "ACTIVE")</f>
        <v>0</v>
      </c>
      <c r="O1228" s="4" t="n">
        <f aca="false">COUNTIF($B1228:$J1228, "LATE")</f>
        <v>0</v>
      </c>
      <c r="P1228" s="4" t="n">
        <f aca="false">COUNTIF($B1228:$J1228, "UNGRADABLE_QUALITY")</f>
        <v>0</v>
      </c>
      <c r="Q1228" s="4" t="n">
        <f aca="false">COUNTIF($B1228:$J1228, "UNGRADABLE_CONDITION")</f>
        <v>0</v>
      </c>
      <c r="R1228" s="4" t="n">
        <f aca="false">SUM(K1228:Q1228)</f>
        <v>3</v>
      </c>
      <c r="S1228" s="3"/>
      <c r="T1228" s="3"/>
    </row>
    <row r="1229" customFormat="false" ht="13.8" hidden="false" customHeight="false" outlineLevel="0" collapsed="false">
      <c r="A1229" s="3" t="s">
        <v>1252</v>
      </c>
      <c r="B1229" s="3" t="s">
        <v>20</v>
      </c>
      <c r="C1229" s="3" t="s">
        <v>19</v>
      </c>
      <c r="D1229" s="3"/>
      <c r="E1229" s="3"/>
      <c r="F1229" s="3"/>
      <c r="G1229" s="3" t="s">
        <v>22</v>
      </c>
      <c r="H1229" s="3"/>
      <c r="I1229" s="3"/>
      <c r="J1229" s="3"/>
      <c r="K1229" s="4" t="n">
        <f aca="false">COUNTIF($B1229:$J1229, "NORMAL")</f>
        <v>1</v>
      </c>
      <c r="L1229" s="4" t="n">
        <f aca="false">COUNTIF($B1229:$J1229, "NON_SPECIFIC")</f>
        <v>1</v>
      </c>
      <c r="M1229" s="4" t="n">
        <f aca="false">COUNTIF($B1229:$J1229, "EARLY")</f>
        <v>1</v>
      </c>
      <c r="N1229" s="4" t="n">
        <f aca="false">COUNTIF($B1229:$J1229, "ACTIVE")</f>
        <v>0</v>
      </c>
      <c r="O1229" s="4" t="n">
        <f aca="false">COUNTIF($B1229:$J1229, "LATE")</f>
        <v>0</v>
      </c>
      <c r="P1229" s="4" t="n">
        <f aca="false">COUNTIF($B1229:$J1229, "UNGRADABLE_QUALITY")</f>
        <v>0</v>
      </c>
      <c r="Q1229" s="4" t="n">
        <f aca="false">COUNTIF($B1229:$J1229, "UNGRADABLE_CONDITION")</f>
        <v>0</v>
      </c>
      <c r="R1229" s="4" t="n">
        <f aca="false">SUM(K1229:Q1229)</f>
        <v>3</v>
      </c>
      <c r="S1229" s="3"/>
      <c r="T1229" s="3"/>
    </row>
    <row r="1230" customFormat="false" ht="13.8" hidden="false" customHeight="false" outlineLevel="0" collapsed="false">
      <c r="A1230" s="3" t="s">
        <v>1253</v>
      </c>
      <c r="B1230" s="3" t="s">
        <v>20</v>
      </c>
      <c r="C1230" s="3" t="s">
        <v>20</v>
      </c>
      <c r="D1230" s="3"/>
      <c r="E1230" s="3"/>
      <c r="F1230" s="3"/>
      <c r="G1230" s="3" t="s">
        <v>20</v>
      </c>
      <c r="H1230" s="3"/>
      <c r="I1230" s="3"/>
      <c r="J1230" s="3"/>
      <c r="K1230" s="4" t="n">
        <f aca="false">COUNTIF($B1230:$J1230, "NORMAL")</f>
        <v>3</v>
      </c>
      <c r="L1230" s="4" t="n">
        <f aca="false">COUNTIF($B1230:$J1230, "NON_SPECIFIC")</f>
        <v>0</v>
      </c>
      <c r="M1230" s="4" t="n">
        <f aca="false">COUNTIF($B1230:$J1230, "EARLY")</f>
        <v>0</v>
      </c>
      <c r="N1230" s="4" t="n">
        <f aca="false">COUNTIF($B1230:$J1230, "ACTIVE")</f>
        <v>0</v>
      </c>
      <c r="O1230" s="4" t="n">
        <f aca="false">COUNTIF($B1230:$J1230, "LATE")</f>
        <v>0</v>
      </c>
      <c r="P1230" s="4" t="n">
        <f aca="false">COUNTIF($B1230:$J1230, "UNGRADABLE_QUALITY")</f>
        <v>0</v>
      </c>
      <c r="Q1230" s="4" t="n">
        <f aca="false">COUNTIF($B1230:$J1230, "UNGRADABLE_CONDITION")</f>
        <v>0</v>
      </c>
      <c r="R1230" s="4" t="n">
        <f aca="false">SUM(K1230:Q1230)</f>
        <v>3</v>
      </c>
      <c r="S1230" s="3"/>
      <c r="T1230" s="3"/>
    </row>
    <row r="1231" customFormat="false" ht="13.8" hidden="false" customHeight="false" outlineLevel="0" collapsed="false">
      <c r="A1231" s="3" t="s">
        <v>1254</v>
      </c>
      <c r="B1231" s="3" t="s">
        <v>19</v>
      </c>
      <c r="C1231" s="3" t="s">
        <v>19</v>
      </c>
      <c r="D1231" s="3"/>
      <c r="E1231" s="3"/>
      <c r="F1231" s="3"/>
      <c r="G1231" s="3" t="s">
        <v>19</v>
      </c>
      <c r="H1231" s="3"/>
      <c r="I1231" s="3"/>
      <c r="J1231" s="3"/>
      <c r="K1231" s="4" t="n">
        <f aca="false">COUNTIF($B1231:$J1231, "NORMAL")</f>
        <v>0</v>
      </c>
      <c r="L1231" s="4" t="n">
        <f aca="false">COUNTIF($B1231:$J1231, "NON_SPECIFIC")</f>
        <v>3</v>
      </c>
      <c r="M1231" s="4" t="n">
        <f aca="false">COUNTIF($B1231:$J1231, "EARLY")</f>
        <v>0</v>
      </c>
      <c r="N1231" s="4" t="n">
        <f aca="false">COUNTIF($B1231:$J1231, "ACTIVE")</f>
        <v>0</v>
      </c>
      <c r="O1231" s="4" t="n">
        <f aca="false">COUNTIF($B1231:$J1231, "LATE")</f>
        <v>0</v>
      </c>
      <c r="P1231" s="4" t="n">
        <f aca="false">COUNTIF($B1231:$J1231, "UNGRADABLE_QUALITY")</f>
        <v>0</v>
      </c>
      <c r="Q1231" s="4" t="n">
        <f aca="false">COUNTIF($B1231:$J1231, "UNGRADABLE_CONDITION")</f>
        <v>0</v>
      </c>
      <c r="R1231" s="4" t="n">
        <f aca="false">SUM(K1231:Q1231)</f>
        <v>3</v>
      </c>
      <c r="S1231" s="3"/>
      <c r="T1231" s="3"/>
    </row>
    <row r="1232" customFormat="false" ht="13.8" hidden="false" customHeight="false" outlineLevel="0" collapsed="false">
      <c r="A1232" s="3" t="s">
        <v>1255</v>
      </c>
      <c r="B1232" s="3" t="s">
        <v>22</v>
      </c>
      <c r="C1232" s="3" t="s">
        <v>22</v>
      </c>
      <c r="D1232" s="3"/>
      <c r="E1232" s="3"/>
      <c r="F1232" s="3"/>
      <c r="G1232" s="3" t="s">
        <v>22</v>
      </c>
      <c r="H1232" s="3"/>
      <c r="I1232" s="3"/>
      <c r="J1232" s="3"/>
      <c r="K1232" s="4" t="n">
        <f aca="false">COUNTIF($B1232:$J1232, "NORMAL")</f>
        <v>0</v>
      </c>
      <c r="L1232" s="4" t="n">
        <f aca="false">COUNTIF($B1232:$J1232, "NON_SPECIFIC")</f>
        <v>0</v>
      </c>
      <c r="M1232" s="4" t="n">
        <f aca="false">COUNTIF($B1232:$J1232, "EARLY")</f>
        <v>3</v>
      </c>
      <c r="N1232" s="4" t="n">
        <f aca="false">COUNTIF($B1232:$J1232, "ACTIVE")</f>
        <v>0</v>
      </c>
      <c r="O1232" s="4" t="n">
        <f aca="false">COUNTIF($B1232:$J1232, "LATE")</f>
        <v>0</v>
      </c>
      <c r="P1232" s="4" t="n">
        <f aca="false">COUNTIF($B1232:$J1232, "UNGRADABLE_QUALITY")</f>
        <v>0</v>
      </c>
      <c r="Q1232" s="4" t="n">
        <f aca="false">COUNTIF($B1232:$J1232, "UNGRADABLE_CONDITION")</f>
        <v>0</v>
      </c>
      <c r="R1232" s="4" t="n">
        <f aca="false">SUM(K1232:Q1232)</f>
        <v>3</v>
      </c>
      <c r="S1232" s="3"/>
      <c r="T1232" s="3"/>
    </row>
    <row r="1233" customFormat="false" ht="13.8" hidden="false" customHeight="false" outlineLevel="0" collapsed="false">
      <c r="A1233" s="3" t="s">
        <v>1256</v>
      </c>
      <c r="B1233" s="3" t="s">
        <v>19</v>
      </c>
      <c r="C1233" s="3" t="s">
        <v>20</v>
      </c>
      <c r="D1233" s="3"/>
      <c r="E1233" s="3"/>
      <c r="F1233" s="3"/>
      <c r="G1233" s="3" t="s">
        <v>20</v>
      </c>
      <c r="H1233" s="3"/>
      <c r="I1233" s="3"/>
      <c r="J1233" s="3"/>
      <c r="K1233" s="4" t="n">
        <f aca="false">COUNTIF($B1233:$J1233, "NORMAL")</f>
        <v>2</v>
      </c>
      <c r="L1233" s="4" t="n">
        <f aca="false">COUNTIF($B1233:$J1233, "NON_SPECIFIC")</f>
        <v>1</v>
      </c>
      <c r="M1233" s="4" t="n">
        <f aca="false">COUNTIF($B1233:$J1233, "EARLY")</f>
        <v>0</v>
      </c>
      <c r="N1233" s="4" t="n">
        <f aca="false">COUNTIF($B1233:$J1233, "ACTIVE")</f>
        <v>0</v>
      </c>
      <c r="O1233" s="4" t="n">
        <f aca="false">COUNTIF($B1233:$J1233, "LATE")</f>
        <v>0</v>
      </c>
      <c r="P1233" s="4" t="n">
        <f aca="false">COUNTIF($B1233:$J1233, "UNGRADABLE_QUALITY")</f>
        <v>0</v>
      </c>
      <c r="Q1233" s="4" t="n">
        <f aca="false">COUNTIF($B1233:$J1233, "UNGRADABLE_CONDITION")</f>
        <v>0</v>
      </c>
      <c r="R1233" s="4" t="n">
        <f aca="false">SUM(K1233:Q1233)</f>
        <v>3</v>
      </c>
      <c r="S1233" s="3"/>
      <c r="T1233" s="3"/>
    </row>
    <row r="1234" customFormat="false" ht="13.8" hidden="false" customHeight="false" outlineLevel="0" collapsed="false">
      <c r="A1234" s="3" t="s">
        <v>1257</v>
      </c>
      <c r="B1234" s="3" t="s">
        <v>20</v>
      </c>
      <c r="C1234" s="3" t="s">
        <v>19</v>
      </c>
      <c r="D1234" s="3"/>
      <c r="E1234" s="3"/>
      <c r="F1234" s="3"/>
      <c r="G1234" s="3" t="s">
        <v>24</v>
      </c>
      <c r="H1234" s="3"/>
      <c r="I1234" s="3"/>
      <c r="J1234" s="3"/>
      <c r="K1234" s="4" t="n">
        <f aca="false">COUNTIF($B1234:$J1234, "NORMAL")</f>
        <v>1</v>
      </c>
      <c r="L1234" s="4" t="n">
        <f aca="false">COUNTIF($B1234:$J1234, "NON_SPECIFIC")</f>
        <v>1</v>
      </c>
      <c r="M1234" s="4" t="n">
        <f aca="false">COUNTIF($B1234:$J1234, "EARLY")</f>
        <v>0</v>
      </c>
      <c r="N1234" s="4" t="n">
        <f aca="false">COUNTIF($B1234:$J1234, "ACTIVE")</f>
        <v>0</v>
      </c>
      <c r="O1234" s="4" t="n">
        <f aca="false">COUNTIF($B1234:$J1234, "LATE")</f>
        <v>0</v>
      </c>
      <c r="P1234" s="4" t="n">
        <f aca="false">COUNTIF($B1234:$J1234, "UNGRADABLE_QUALITY")</f>
        <v>1</v>
      </c>
      <c r="Q1234" s="4" t="n">
        <f aca="false">COUNTIF($B1234:$J1234, "UNGRADABLE_CONDITION")</f>
        <v>0</v>
      </c>
      <c r="R1234" s="4" t="n">
        <f aca="false">SUM(K1234:Q1234)</f>
        <v>3</v>
      </c>
      <c r="S1234" s="3"/>
      <c r="T1234" s="3"/>
    </row>
    <row r="1235" customFormat="false" ht="13.8" hidden="false" customHeight="false" outlineLevel="0" collapsed="false">
      <c r="A1235" s="3" t="s">
        <v>1258</v>
      </c>
      <c r="B1235" s="3" t="s">
        <v>20</v>
      </c>
      <c r="C1235" s="3" t="s">
        <v>19</v>
      </c>
      <c r="D1235" s="3"/>
      <c r="E1235" s="3"/>
      <c r="F1235" s="3"/>
      <c r="G1235" s="3" t="s">
        <v>20</v>
      </c>
      <c r="H1235" s="3"/>
      <c r="I1235" s="3"/>
      <c r="J1235" s="3"/>
      <c r="K1235" s="4" t="n">
        <f aca="false">COUNTIF($B1235:$J1235, "NORMAL")</f>
        <v>2</v>
      </c>
      <c r="L1235" s="4" t="n">
        <f aca="false">COUNTIF($B1235:$J1235, "NON_SPECIFIC")</f>
        <v>1</v>
      </c>
      <c r="M1235" s="4" t="n">
        <f aca="false">COUNTIF($B1235:$J1235, "EARLY")</f>
        <v>0</v>
      </c>
      <c r="N1235" s="4" t="n">
        <f aca="false">COUNTIF($B1235:$J1235, "ACTIVE")</f>
        <v>0</v>
      </c>
      <c r="O1235" s="4" t="n">
        <f aca="false">COUNTIF($B1235:$J1235, "LATE")</f>
        <v>0</v>
      </c>
      <c r="P1235" s="4" t="n">
        <f aca="false">COUNTIF($B1235:$J1235, "UNGRADABLE_QUALITY")</f>
        <v>0</v>
      </c>
      <c r="Q1235" s="4" t="n">
        <f aca="false">COUNTIF($B1235:$J1235, "UNGRADABLE_CONDITION")</f>
        <v>0</v>
      </c>
      <c r="R1235" s="4" t="n">
        <f aca="false">SUM(K1235:Q1235)</f>
        <v>3</v>
      </c>
      <c r="S1235" s="3"/>
      <c r="T1235" s="3"/>
    </row>
    <row r="1236" customFormat="false" ht="13.8" hidden="false" customHeight="false" outlineLevel="0" collapsed="false">
      <c r="A1236" s="3" t="s">
        <v>1259</v>
      </c>
      <c r="B1236" s="3" t="s">
        <v>20</v>
      </c>
      <c r="C1236" s="3"/>
      <c r="D1236" s="3" t="s">
        <v>19</v>
      </c>
      <c r="E1236" s="3"/>
      <c r="F1236" s="3"/>
      <c r="G1236" s="3"/>
      <c r="H1236" s="3"/>
      <c r="I1236" s="3" t="s">
        <v>20</v>
      </c>
      <c r="J1236" s="3"/>
      <c r="K1236" s="4" t="n">
        <f aca="false">COUNTIF($B1236:$J1236, "NORMAL")</f>
        <v>2</v>
      </c>
      <c r="L1236" s="4" t="n">
        <f aca="false">COUNTIF($B1236:$J1236, "NON_SPECIFIC")</f>
        <v>1</v>
      </c>
      <c r="M1236" s="4" t="n">
        <f aca="false">COUNTIF($B1236:$J1236, "EARLY")</f>
        <v>0</v>
      </c>
      <c r="N1236" s="4" t="n">
        <f aca="false">COUNTIF($B1236:$J1236, "ACTIVE")</f>
        <v>0</v>
      </c>
      <c r="O1236" s="4" t="n">
        <f aca="false">COUNTIF($B1236:$J1236, "LATE")</f>
        <v>0</v>
      </c>
      <c r="P1236" s="4" t="n">
        <f aca="false">COUNTIF($B1236:$J1236, "UNGRADABLE_QUALITY")</f>
        <v>0</v>
      </c>
      <c r="Q1236" s="4" t="n">
        <f aca="false">COUNTIF($B1236:$J1236, "UNGRADABLE_CONDITION")</f>
        <v>0</v>
      </c>
      <c r="R1236" s="4" t="n">
        <f aca="false">SUM(K1236:Q1236)</f>
        <v>3</v>
      </c>
      <c r="S1236" s="5"/>
      <c r="T1236" s="3"/>
    </row>
    <row r="1237" customFormat="false" ht="13.8" hidden="false" customHeight="false" outlineLevel="0" collapsed="false">
      <c r="A1237" s="3" t="s">
        <v>1260</v>
      </c>
      <c r="B1237" s="3" t="s">
        <v>20</v>
      </c>
      <c r="C1237" s="3"/>
      <c r="D1237" s="3" t="s">
        <v>19</v>
      </c>
      <c r="E1237" s="3"/>
      <c r="F1237" s="3"/>
      <c r="G1237" s="3"/>
      <c r="H1237" s="3"/>
      <c r="I1237" s="3" t="s">
        <v>19</v>
      </c>
      <c r="J1237" s="3"/>
      <c r="K1237" s="4" t="n">
        <f aca="false">COUNTIF($B1237:$J1237, "NORMAL")</f>
        <v>1</v>
      </c>
      <c r="L1237" s="4" t="n">
        <f aca="false">COUNTIF($B1237:$J1237, "NON_SPECIFIC")</f>
        <v>2</v>
      </c>
      <c r="M1237" s="4" t="n">
        <f aca="false">COUNTIF($B1237:$J1237, "EARLY")</f>
        <v>0</v>
      </c>
      <c r="N1237" s="4" t="n">
        <f aca="false">COUNTIF($B1237:$J1237, "ACTIVE")</f>
        <v>0</v>
      </c>
      <c r="O1237" s="4" t="n">
        <f aca="false">COUNTIF($B1237:$J1237, "LATE")</f>
        <v>0</v>
      </c>
      <c r="P1237" s="4" t="n">
        <f aca="false">COUNTIF($B1237:$J1237, "UNGRADABLE_QUALITY")</f>
        <v>0</v>
      </c>
      <c r="Q1237" s="4" t="n">
        <f aca="false">COUNTIF($B1237:$J1237, "UNGRADABLE_CONDITION")</f>
        <v>0</v>
      </c>
      <c r="R1237" s="4" t="n">
        <f aca="false">SUM(K1237:Q1237)</f>
        <v>3</v>
      </c>
      <c r="S1237" s="5"/>
      <c r="T1237" s="3"/>
    </row>
    <row r="1238" customFormat="false" ht="13.8" hidden="false" customHeight="false" outlineLevel="0" collapsed="false">
      <c r="A1238" s="3" t="s">
        <v>1261</v>
      </c>
      <c r="B1238" s="3" t="s">
        <v>20</v>
      </c>
      <c r="C1238" s="3" t="s">
        <v>20</v>
      </c>
      <c r="D1238" s="3"/>
      <c r="E1238" s="3"/>
      <c r="F1238" s="3"/>
      <c r="G1238" s="3" t="s">
        <v>20</v>
      </c>
      <c r="H1238" s="3"/>
      <c r="I1238" s="3"/>
      <c r="J1238" s="3"/>
      <c r="K1238" s="4" t="n">
        <f aca="false">COUNTIF($B1238:$J1238, "NORMAL")</f>
        <v>3</v>
      </c>
      <c r="L1238" s="4" t="n">
        <f aca="false">COUNTIF($B1238:$J1238, "NON_SPECIFIC")</f>
        <v>0</v>
      </c>
      <c r="M1238" s="4" t="n">
        <f aca="false">COUNTIF($B1238:$J1238, "EARLY")</f>
        <v>0</v>
      </c>
      <c r="N1238" s="4" t="n">
        <f aca="false">COUNTIF($B1238:$J1238, "ACTIVE")</f>
        <v>0</v>
      </c>
      <c r="O1238" s="4" t="n">
        <f aca="false">COUNTIF($B1238:$J1238, "LATE")</f>
        <v>0</v>
      </c>
      <c r="P1238" s="4" t="n">
        <f aca="false">COUNTIF($B1238:$J1238, "UNGRADABLE_QUALITY")</f>
        <v>0</v>
      </c>
      <c r="Q1238" s="4" t="n">
        <f aca="false">COUNTIF($B1238:$J1238, "UNGRADABLE_CONDITION")</f>
        <v>0</v>
      </c>
      <c r="R1238" s="4" t="n">
        <f aca="false">SUM(K1238:Q1238)</f>
        <v>3</v>
      </c>
      <c r="S1238" s="3"/>
      <c r="T1238" s="3"/>
    </row>
    <row r="1239" customFormat="false" ht="13.8" hidden="false" customHeight="false" outlineLevel="0" collapsed="false">
      <c r="A1239" s="3" t="s">
        <v>1262</v>
      </c>
      <c r="B1239" s="3" t="s">
        <v>34</v>
      </c>
      <c r="C1239" s="3" t="s">
        <v>34</v>
      </c>
      <c r="D1239" s="3"/>
      <c r="E1239" s="3"/>
      <c r="F1239" s="3"/>
      <c r="G1239" s="3" t="s">
        <v>28</v>
      </c>
      <c r="H1239" s="3"/>
      <c r="I1239" s="3"/>
      <c r="J1239" s="3"/>
      <c r="K1239" s="4" t="n">
        <f aca="false">COUNTIF($B1239:$J1239, "NORMAL")</f>
        <v>0</v>
      </c>
      <c r="L1239" s="4" t="n">
        <f aca="false">COUNTIF($B1239:$J1239, "NON_SPECIFIC")</f>
        <v>0</v>
      </c>
      <c r="M1239" s="4" t="n">
        <f aca="false">COUNTIF($B1239:$J1239, "EARLY")</f>
        <v>0</v>
      </c>
      <c r="N1239" s="4" t="n">
        <f aca="false">COUNTIF($B1239:$J1239, "ACTIVE")</f>
        <v>2</v>
      </c>
      <c r="O1239" s="4" t="n">
        <f aca="false">COUNTIF($B1239:$J1239, "LATE")</f>
        <v>1</v>
      </c>
      <c r="P1239" s="4" t="n">
        <f aca="false">COUNTIF($B1239:$J1239, "UNGRADABLE_QUALITY")</f>
        <v>0</v>
      </c>
      <c r="Q1239" s="4" t="n">
        <f aca="false">COUNTIF($B1239:$J1239, "UNGRADABLE_CONDITION")</f>
        <v>0</v>
      </c>
      <c r="R1239" s="4" t="n">
        <f aca="false">SUM(K1239:Q1239)</f>
        <v>3</v>
      </c>
      <c r="S1239" s="3"/>
      <c r="T1239" s="3"/>
    </row>
    <row r="1240" customFormat="false" ht="13.8" hidden="false" customHeight="false" outlineLevel="0" collapsed="false">
      <c r="A1240" s="3" t="s">
        <v>1263</v>
      </c>
      <c r="B1240" s="3" t="s">
        <v>34</v>
      </c>
      <c r="C1240" s="3" t="s">
        <v>34</v>
      </c>
      <c r="D1240" s="3"/>
      <c r="E1240" s="3"/>
      <c r="F1240" s="3"/>
      <c r="G1240" s="3" t="s">
        <v>34</v>
      </c>
      <c r="H1240" s="3"/>
      <c r="I1240" s="3"/>
      <c r="J1240" s="3"/>
      <c r="K1240" s="4" t="n">
        <f aca="false">COUNTIF($B1240:$J1240, "NORMAL")</f>
        <v>0</v>
      </c>
      <c r="L1240" s="4" t="n">
        <f aca="false">COUNTIF($B1240:$J1240, "NON_SPECIFIC")</f>
        <v>0</v>
      </c>
      <c r="M1240" s="4" t="n">
        <f aca="false">COUNTIF($B1240:$J1240, "EARLY")</f>
        <v>0</v>
      </c>
      <c r="N1240" s="4" t="n">
        <f aca="false">COUNTIF($B1240:$J1240, "ACTIVE")</f>
        <v>3</v>
      </c>
      <c r="O1240" s="4" t="n">
        <f aca="false">COUNTIF($B1240:$J1240, "LATE")</f>
        <v>0</v>
      </c>
      <c r="P1240" s="4" t="n">
        <f aca="false">COUNTIF($B1240:$J1240, "UNGRADABLE_QUALITY")</f>
        <v>0</v>
      </c>
      <c r="Q1240" s="4" t="n">
        <f aca="false">COUNTIF($B1240:$J1240, "UNGRADABLE_CONDITION")</f>
        <v>0</v>
      </c>
      <c r="R1240" s="4" t="n">
        <f aca="false">SUM(K1240:Q1240)</f>
        <v>3</v>
      </c>
      <c r="S1240" s="3"/>
      <c r="T1240" s="3"/>
    </row>
    <row r="1241" customFormat="false" ht="13.8" hidden="false" customHeight="false" outlineLevel="0" collapsed="false">
      <c r="A1241" s="3" t="s">
        <v>1264</v>
      </c>
      <c r="B1241" s="3" t="s">
        <v>20</v>
      </c>
      <c r="C1241" s="3" t="s">
        <v>22</v>
      </c>
      <c r="D1241" s="3"/>
      <c r="E1241" s="3"/>
      <c r="F1241" s="3"/>
      <c r="G1241" s="3" t="s">
        <v>22</v>
      </c>
      <c r="H1241" s="3"/>
      <c r="I1241" s="3"/>
      <c r="J1241" s="3"/>
      <c r="K1241" s="4" t="n">
        <f aca="false">COUNTIF($B1241:$J1241, "NORMAL")</f>
        <v>1</v>
      </c>
      <c r="L1241" s="4" t="n">
        <f aca="false">COUNTIF($B1241:$J1241, "NON_SPECIFIC")</f>
        <v>0</v>
      </c>
      <c r="M1241" s="4" t="n">
        <f aca="false">COUNTIF($B1241:$J1241, "EARLY")</f>
        <v>2</v>
      </c>
      <c r="N1241" s="4" t="n">
        <f aca="false">COUNTIF($B1241:$J1241, "ACTIVE")</f>
        <v>0</v>
      </c>
      <c r="O1241" s="4" t="n">
        <f aca="false">COUNTIF($B1241:$J1241, "LATE")</f>
        <v>0</v>
      </c>
      <c r="P1241" s="4" t="n">
        <f aca="false">COUNTIF($B1241:$J1241, "UNGRADABLE_QUALITY")</f>
        <v>0</v>
      </c>
      <c r="Q1241" s="4" t="n">
        <f aca="false">COUNTIF($B1241:$J1241, "UNGRADABLE_CONDITION")</f>
        <v>0</v>
      </c>
      <c r="R1241" s="4" t="n">
        <f aca="false">SUM(K1241:Q1241)</f>
        <v>3</v>
      </c>
      <c r="S1241" s="3"/>
      <c r="T1241" s="3"/>
    </row>
    <row r="1242" customFormat="false" ht="13.8" hidden="false" customHeight="false" outlineLevel="0" collapsed="false">
      <c r="A1242" s="3" t="s">
        <v>1265</v>
      </c>
      <c r="B1242" s="3" t="s">
        <v>20</v>
      </c>
      <c r="C1242" s="3" t="s">
        <v>19</v>
      </c>
      <c r="D1242" s="3"/>
      <c r="E1242" s="3"/>
      <c r="F1242" s="3"/>
      <c r="G1242" s="3" t="s">
        <v>19</v>
      </c>
      <c r="H1242" s="3"/>
      <c r="I1242" s="3"/>
      <c r="J1242" s="3"/>
      <c r="K1242" s="4" t="n">
        <f aca="false">COUNTIF($B1242:$J1242, "NORMAL")</f>
        <v>1</v>
      </c>
      <c r="L1242" s="4" t="n">
        <f aca="false">COUNTIF($B1242:$J1242, "NON_SPECIFIC")</f>
        <v>2</v>
      </c>
      <c r="M1242" s="4" t="n">
        <f aca="false">COUNTIF($B1242:$J1242, "EARLY")</f>
        <v>0</v>
      </c>
      <c r="N1242" s="4" t="n">
        <f aca="false">COUNTIF($B1242:$J1242, "ACTIVE")</f>
        <v>0</v>
      </c>
      <c r="O1242" s="4" t="n">
        <f aca="false">COUNTIF($B1242:$J1242, "LATE")</f>
        <v>0</v>
      </c>
      <c r="P1242" s="4" t="n">
        <f aca="false">COUNTIF($B1242:$J1242, "UNGRADABLE_QUALITY")</f>
        <v>0</v>
      </c>
      <c r="Q1242" s="4" t="n">
        <f aca="false">COUNTIF($B1242:$J1242, "UNGRADABLE_CONDITION")</f>
        <v>0</v>
      </c>
      <c r="R1242" s="4" t="n">
        <f aca="false">SUM(K1242:Q1242)</f>
        <v>3</v>
      </c>
      <c r="S1242" s="3"/>
      <c r="T1242" s="3"/>
    </row>
    <row r="1243" customFormat="false" ht="13.8" hidden="false" customHeight="false" outlineLevel="0" collapsed="false">
      <c r="A1243" s="3" t="s">
        <v>1266</v>
      </c>
      <c r="B1243" s="3" t="s">
        <v>20</v>
      </c>
      <c r="C1243" s="3" t="s">
        <v>19</v>
      </c>
      <c r="D1243" s="3"/>
      <c r="E1243" s="3"/>
      <c r="F1243" s="3"/>
      <c r="G1243" s="3" t="s">
        <v>20</v>
      </c>
      <c r="H1243" s="3"/>
      <c r="I1243" s="3"/>
      <c r="J1243" s="3"/>
      <c r="K1243" s="4" t="n">
        <f aca="false">COUNTIF($B1243:$J1243, "NORMAL")</f>
        <v>2</v>
      </c>
      <c r="L1243" s="4" t="n">
        <f aca="false">COUNTIF($B1243:$J1243, "NON_SPECIFIC")</f>
        <v>1</v>
      </c>
      <c r="M1243" s="4" t="n">
        <f aca="false">COUNTIF($B1243:$J1243, "EARLY")</f>
        <v>0</v>
      </c>
      <c r="N1243" s="4" t="n">
        <f aca="false">COUNTIF($B1243:$J1243, "ACTIVE")</f>
        <v>0</v>
      </c>
      <c r="O1243" s="4" t="n">
        <f aca="false">COUNTIF($B1243:$J1243, "LATE")</f>
        <v>0</v>
      </c>
      <c r="P1243" s="4" t="n">
        <f aca="false">COUNTIF($B1243:$J1243, "UNGRADABLE_QUALITY")</f>
        <v>0</v>
      </c>
      <c r="Q1243" s="4" t="n">
        <f aca="false">COUNTIF($B1243:$J1243, "UNGRADABLE_CONDITION")</f>
        <v>0</v>
      </c>
      <c r="R1243" s="4" t="n">
        <f aca="false">SUM(K1243:Q1243)</f>
        <v>3</v>
      </c>
      <c r="S1243" s="3"/>
      <c r="T1243" s="3"/>
    </row>
    <row r="1244" customFormat="false" ht="13.8" hidden="false" customHeight="false" outlineLevel="0" collapsed="false">
      <c r="A1244" s="3" t="s">
        <v>1267</v>
      </c>
      <c r="B1244" s="3" t="s">
        <v>19</v>
      </c>
      <c r="C1244" s="3" t="s">
        <v>20</v>
      </c>
      <c r="D1244" s="3"/>
      <c r="E1244" s="3"/>
      <c r="F1244" s="3"/>
      <c r="G1244" s="3" t="s">
        <v>20</v>
      </c>
      <c r="H1244" s="3"/>
      <c r="I1244" s="3"/>
      <c r="J1244" s="3"/>
      <c r="K1244" s="4" t="n">
        <f aca="false">COUNTIF($B1244:$J1244, "NORMAL")</f>
        <v>2</v>
      </c>
      <c r="L1244" s="4" t="n">
        <f aca="false">COUNTIF($B1244:$J1244, "NON_SPECIFIC")</f>
        <v>1</v>
      </c>
      <c r="M1244" s="4" t="n">
        <f aca="false">COUNTIF($B1244:$J1244, "EARLY")</f>
        <v>0</v>
      </c>
      <c r="N1244" s="4" t="n">
        <f aca="false">COUNTIF($B1244:$J1244, "ACTIVE")</f>
        <v>0</v>
      </c>
      <c r="O1244" s="4" t="n">
        <f aca="false">COUNTIF($B1244:$J1244, "LATE")</f>
        <v>0</v>
      </c>
      <c r="P1244" s="4" t="n">
        <f aca="false">COUNTIF($B1244:$J1244, "UNGRADABLE_QUALITY")</f>
        <v>0</v>
      </c>
      <c r="Q1244" s="4" t="n">
        <f aca="false">COUNTIF($B1244:$J1244, "UNGRADABLE_CONDITION")</f>
        <v>0</v>
      </c>
      <c r="R1244" s="4" t="n">
        <f aca="false">SUM(K1244:Q1244)</f>
        <v>3</v>
      </c>
      <c r="S1244" s="3"/>
      <c r="T1244" s="3"/>
    </row>
    <row r="1245" customFormat="false" ht="13.8" hidden="false" customHeight="false" outlineLevel="0" collapsed="false">
      <c r="A1245" s="3" t="s">
        <v>1268</v>
      </c>
      <c r="B1245" s="3" t="s">
        <v>20</v>
      </c>
      <c r="C1245" s="3"/>
      <c r="D1245" s="3" t="s">
        <v>19</v>
      </c>
      <c r="E1245" s="3"/>
      <c r="F1245" s="3"/>
      <c r="G1245" s="3"/>
      <c r="H1245" s="3"/>
      <c r="I1245" s="3" t="s">
        <v>20</v>
      </c>
      <c r="J1245" s="3"/>
      <c r="K1245" s="4" t="n">
        <f aca="false">COUNTIF($B1245:$J1245, "NORMAL")</f>
        <v>2</v>
      </c>
      <c r="L1245" s="4" t="n">
        <f aca="false">COUNTIF($B1245:$J1245, "NON_SPECIFIC")</f>
        <v>1</v>
      </c>
      <c r="M1245" s="4" t="n">
        <f aca="false">COUNTIF($B1245:$J1245, "EARLY")</f>
        <v>0</v>
      </c>
      <c r="N1245" s="4" t="n">
        <f aca="false">COUNTIF($B1245:$J1245, "ACTIVE")</f>
        <v>0</v>
      </c>
      <c r="O1245" s="4" t="n">
        <f aca="false">COUNTIF($B1245:$J1245, "LATE")</f>
        <v>0</v>
      </c>
      <c r="P1245" s="4" t="n">
        <f aca="false">COUNTIF($B1245:$J1245, "UNGRADABLE_QUALITY")</f>
        <v>0</v>
      </c>
      <c r="Q1245" s="4" t="n">
        <f aca="false">COUNTIF($B1245:$J1245, "UNGRADABLE_CONDITION")</f>
        <v>0</v>
      </c>
      <c r="R1245" s="4" t="n">
        <f aca="false">SUM(K1245:Q1245)</f>
        <v>3</v>
      </c>
      <c r="S1245" s="5"/>
      <c r="T1245" s="3"/>
    </row>
    <row r="1246" customFormat="false" ht="13.8" hidden="false" customHeight="false" outlineLevel="0" collapsed="false">
      <c r="A1246" s="3" t="s">
        <v>1269</v>
      </c>
      <c r="B1246" s="3" t="s">
        <v>20</v>
      </c>
      <c r="C1246" s="3" t="s">
        <v>20</v>
      </c>
      <c r="D1246" s="3"/>
      <c r="E1246" s="3"/>
      <c r="F1246" s="3"/>
      <c r="G1246" s="3" t="s">
        <v>20</v>
      </c>
      <c r="H1246" s="3"/>
      <c r="I1246" s="3"/>
      <c r="J1246" s="3"/>
      <c r="K1246" s="4" t="n">
        <f aca="false">COUNTIF($B1246:$J1246, "NORMAL")</f>
        <v>3</v>
      </c>
      <c r="L1246" s="4" t="n">
        <f aca="false">COUNTIF($B1246:$J1246, "NON_SPECIFIC")</f>
        <v>0</v>
      </c>
      <c r="M1246" s="4" t="n">
        <f aca="false">COUNTIF($B1246:$J1246, "EARLY")</f>
        <v>0</v>
      </c>
      <c r="N1246" s="4" t="n">
        <f aca="false">COUNTIF($B1246:$J1246, "ACTIVE")</f>
        <v>0</v>
      </c>
      <c r="O1246" s="4" t="n">
        <f aca="false">COUNTIF($B1246:$J1246, "LATE")</f>
        <v>0</v>
      </c>
      <c r="P1246" s="4" t="n">
        <f aca="false">COUNTIF($B1246:$J1246, "UNGRADABLE_QUALITY")</f>
        <v>0</v>
      </c>
      <c r="Q1246" s="4" t="n">
        <f aca="false">COUNTIF($B1246:$J1246, "UNGRADABLE_CONDITION")</f>
        <v>0</v>
      </c>
      <c r="R1246" s="4" t="n">
        <f aca="false">SUM(K1246:Q1246)</f>
        <v>3</v>
      </c>
      <c r="S1246" s="3"/>
      <c r="T1246" s="3"/>
    </row>
    <row r="1247" customFormat="false" ht="13.8" hidden="false" customHeight="false" outlineLevel="0" collapsed="false">
      <c r="A1247" s="3" t="s">
        <v>1270</v>
      </c>
      <c r="B1247" s="3" t="s">
        <v>20</v>
      </c>
      <c r="C1247" s="3" t="s">
        <v>20</v>
      </c>
      <c r="D1247" s="3"/>
      <c r="E1247" s="3"/>
      <c r="F1247" s="3"/>
      <c r="G1247" s="3" t="s">
        <v>20</v>
      </c>
      <c r="H1247" s="3"/>
      <c r="I1247" s="3"/>
      <c r="J1247" s="3"/>
      <c r="K1247" s="4" t="n">
        <f aca="false">COUNTIF($B1247:$J1247, "NORMAL")</f>
        <v>3</v>
      </c>
      <c r="L1247" s="4" t="n">
        <f aca="false">COUNTIF($B1247:$J1247, "NON_SPECIFIC")</f>
        <v>0</v>
      </c>
      <c r="M1247" s="4" t="n">
        <f aca="false">COUNTIF($B1247:$J1247, "EARLY")</f>
        <v>0</v>
      </c>
      <c r="N1247" s="4" t="n">
        <f aca="false">COUNTIF($B1247:$J1247, "ACTIVE")</f>
        <v>0</v>
      </c>
      <c r="O1247" s="4" t="n">
        <f aca="false">COUNTIF($B1247:$J1247, "LATE")</f>
        <v>0</v>
      </c>
      <c r="P1247" s="4" t="n">
        <f aca="false">COUNTIF($B1247:$J1247, "UNGRADABLE_QUALITY")</f>
        <v>0</v>
      </c>
      <c r="Q1247" s="4" t="n">
        <f aca="false">COUNTIF($B1247:$J1247, "UNGRADABLE_CONDITION")</f>
        <v>0</v>
      </c>
      <c r="R1247" s="4" t="n">
        <f aca="false">SUM(K1247:Q1247)</f>
        <v>3</v>
      </c>
      <c r="S1247" s="3"/>
      <c r="T1247" s="3"/>
    </row>
    <row r="1248" customFormat="false" ht="13.8" hidden="false" customHeight="false" outlineLevel="0" collapsed="false">
      <c r="A1248" s="3" t="s">
        <v>1271</v>
      </c>
      <c r="B1248" s="3" t="s">
        <v>20</v>
      </c>
      <c r="C1248" s="3" t="s">
        <v>20</v>
      </c>
      <c r="D1248" s="3"/>
      <c r="E1248" s="3"/>
      <c r="F1248" s="3"/>
      <c r="G1248" s="3" t="s">
        <v>20</v>
      </c>
      <c r="H1248" s="3"/>
      <c r="I1248" s="3"/>
      <c r="J1248" s="3"/>
      <c r="K1248" s="4" t="n">
        <f aca="false">COUNTIF($B1248:$J1248, "NORMAL")</f>
        <v>3</v>
      </c>
      <c r="L1248" s="4" t="n">
        <f aca="false">COUNTIF($B1248:$J1248, "NON_SPECIFIC")</f>
        <v>0</v>
      </c>
      <c r="M1248" s="4" t="n">
        <f aca="false">COUNTIF($B1248:$J1248, "EARLY")</f>
        <v>0</v>
      </c>
      <c r="N1248" s="4" t="n">
        <f aca="false">COUNTIF($B1248:$J1248, "ACTIVE")</f>
        <v>0</v>
      </c>
      <c r="O1248" s="4" t="n">
        <f aca="false">COUNTIF($B1248:$J1248, "LATE")</f>
        <v>0</v>
      </c>
      <c r="P1248" s="4" t="n">
        <f aca="false">COUNTIF($B1248:$J1248, "UNGRADABLE_QUALITY")</f>
        <v>0</v>
      </c>
      <c r="Q1248" s="4" t="n">
        <f aca="false">COUNTIF($B1248:$J1248, "UNGRADABLE_CONDITION")</f>
        <v>0</v>
      </c>
      <c r="R1248" s="4" t="n">
        <f aca="false">SUM(K1248:Q1248)</f>
        <v>3</v>
      </c>
      <c r="S1248" s="3"/>
      <c r="T1248" s="3"/>
    </row>
    <row r="1249" customFormat="false" ht="13.8" hidden="false" customHeight="false" outlineLevel="0" collapsed="false">
      <c r="A1249" s="3" t="s">
        <v>1272</v>
      </c>
      <c r="B1249" s="3" t="s">
        <v>34</v>
      </c>
      <c r="C1249" s="3"/>
      <c r="D1249" s="3" t="s">
        <v>28</v>
      </c>
      <c r="E1249" s="3"/>
      <c r="F1249" s="3"/>
      <c r="G1249" s="3"/>
      <c r="H1249" s="3"/>
      <c r="I1249" s="3" t="s">
        <v>28</v>
      </c>
      <c r="J1249" s="3"/>
      <c r="K1249" s="4" t="n">
        <f aca="false">COUNTIF($B1249:$J1249, "NORMAL")</f>
        <v>0</v>
      </c>
      <c r="L1249" s="4" t="n">
        <f aca="false">COUNTIF($B1249:$J1249, "NON_SPECIFIC")</f>
        <v>0</v>
      </c>
      <c r="M1249" s="4" t="n">
        <f aca="false">COUNTIF($B1249:$J1249, "EARLY")</f>
        <v>0</v>
      </c>
      <c r="N1249" s="4" t="n">
        <f aca="false">COUNTIF($B1249:$J1249, "ACTIVE")</f>
        <v>1</v>
      </c>
      <c r="O1249" s="4" t="n">
        <f aca="false">COUNTIF($B1249:$J1249, "LATE")</f>
        <v>2</v>
      </c>
      <c r="P1249" s="4" t="n">
        <f aca="false">COUNTIF($B1249:$J1249, "UNGRADABLE_QUALITY")</f>
        <v>0</v>
      </c>
      <c r="Q1249" s="4" t="n">
        <f aca="false">COUNTIF($B1249:$J1249, "UNGRADABLE_CONDITION")</f>
        <v>0</v>
      </c>
      <c r="R1249" s="4" t="n">
        <f aca="false">SUM(K1249:Q1249)</f>
        <v>3</v>
      </c>
      <c r="S1249" s="5"/>
      <c r="T1249" s="3"/>
    </row>
    <row r="1250" customFormat="false" ht="13.8" hidden="false" customHeight="false" outlineLevel="0" collapsed="false">
      <c r="A1250" s="3" t="s">
        <v>1273</v>
      </c>
      <c r="B1250" s="3" t="s">
        <v>19</v>
      </c>
      <c r="C1250" s="3" t="s">
        <v>22</v>
      </c>
      <c r="D1250" s="3"/>
      <c r="E1250" s="3"/>
      <c r="F1250" s="3"/>
      <c r="G1250" s="3" t="s">
        <v>22</v>
      </c>
      <c r="H1250" s="3"/>
      <c r="I1250" s="3"/>
      <c r="J1250" s="3"/>
      <c r="K1250" s="4" t="n">
        <f aca="false">COUNTIF($B1250:$J1250, "NORMAL")</f>
        <v>0</v>
      </c>
      <c r="L1250" s="4" t="n">
        <f aca="false">COUNTIF($B1250:$J1250, "NON_SPECIFIC")</f>
        <v>1</v>
      </c>
      <c r="M1250" s="4" t="n">
        <f aca="false">COUNTIF($B1250:$J1250, "EARLY")</f>
        <v>2</v>
      </c>
      <c r="N1250" s="4" t="n">
        <f aca="false">COUNTIF($B1250:$J1250, "ACTIVE")</f>
        <v>0</v>
      </c>
      <c r="O1250" s="4" t="n">
        <f aca="false">COUNTIF($B1250:$J1250, "LATE")</f>
        <v>0</v>
      </c>
      <c r="P1250" s="4" t="n">
        <f aca="false">COUNTIF($B1250:$J1250, "UNGRADABLE_QUALITY")</f>
        <v>0</v>
      </c>
      <c r="Q1250" s="4" t="n">
        <f aca="false">COUNTIF($B1250:$J1250, "UNGRADABLE_CONDITION")</f>
        <v>0</v>
      </c>
      <c r="R1250" s="4" t="n">
        <f aca="false">SUM(K1250:Q1250)</f>
        <v>3</v>
      </c>
      <c r="S1250" s="3"/>
      <c r="T1250" s="3"/>
    </row>
    <row r="1251" customFormat="false" ht="13.8" hidden="false" customHeight="false" outlineLevel="0" collapsed="false">
      <c r="A1251" s="3" t="s">
        <v>1274</v>
      </c>
      <c r="B1251" s="3" t="s">
        <v>24</v>
      </c>
      <c r="C1251" s="3"/>
      <c r="D1251" s="3" t="s">
        <v>24</v>
      </c>
      <c r="E1251" s="3"/>
      <c r="F1251" s="3"/>
      <c r="G1251" s="3"/>
      <c r="H1251" s="3"/>
      <c r="I1251" s="3" t="s">
        <v>24</v>
      </c>
      <c r="J1251" s="3"/>
      <c r="K1251" s="4" t="n">
        <f aca="false">COUNTIF($B1251:$J1251, "NORMAL")</f>
        <v>0</v>
      </c>
      <c r="L1251" s="4" t="n">
        <f aca="false">COUNTIF($B1251:$J1251, "NON_SPECIFIC")</f>
        <v>0</v>
      </c>
      <c r="M1251" s="4" t="n">
        <f aca="false">COUNTIF($B1251:$J1251, "EARLY")</f>
        <v>0</v>
      </c>
      <c r="N1251" s="4" t="n">
        <f aca="false">COUNTIF($B1251:$J1251, "ACTIVE")</f>
        <v>0</v>
      </c>
      <c r="O1251" s="4" t="n">
        <f aca="false">COUNTIF($B1251:$J1251, "LATE")</f>
        <v>0</v>
      </c>
      <c r="P1251" s="4" t="n">
        <f aca="false">COUNTIF($B1251:$J1251, "UNGRADABLE_QUALITY")</f>
        <v>3</v>
      </c>
      <c r="Q1251" s="4" t="n">
        <f aca="false">COUNTIF($B1251:$J1251, "UNGRADABLE_CONDITION")</f>
        <v>0</v>
      </c>
      <c r="R1251" s="4" t="n">
        <f aca="false">SUM(K1251:Q1251)</f>
        <v>3</v>
      </c>
      <c r="S1251" s="5"/>
      <c r="T1251" s="3"/>
    </row>
    <row r="1252" customFormat="false" ht="13.8" hidden="false" customHeight="false" outlineLevel="0" collapsed="false">
      <c r="A1252" s="3" t="s">
        <v>1275</v>
      </c>
      <c r="B1252" s="3" t="s">
        <v>22</v>
      </c>
      <c r="C1252" s="3" t="s">
        <v>22</v>
      </c>
      <c r="D1252" s="3"/>
      <c r="E1252" s="3"/>
      <c r="F1252" s="3"/>
      <c r="G1252" s="3" t="s">
        <v>22</v>
      </c>
      <c r="H1252" s="3"/>
      <c r="I1252" s="3"/>
      <c r="J1252" s="3"/>
      <c r="K1252" s="4" t="n">
        <f aca="false">COUNTIF($B1252:$J1252, "NORMAL")</f>
        <v>0</v>
      </c>
      <c r="L1252" s="4" t="n">
        <f aca="false">COUNTIF($B1252:$J1252, "NON_SPECIFIC")</f>
        <v>0</v>
      </c>
      <c r="M1252" s="4" t="n">
        <f aca="false">COUNTIF($B1252:$J1252, "EARLY")</f>
        <v>3</v>
      </c>
      <c r="N1252" s="4" t="n">
        <f aca="false">COUNTIF($B1252:$J1252, "ACTIVE")</f>
        <v>0</v>
      </c>
      <c r="O1252" s="4" t="n">
        <f aca="false">COUNTIF($B1252:$J1252, "LATE")</f>
        <v>0</v>
      </c>
      <c r="P1252" s="4" t="n">
        <f aca="false">COUNTIF($B1252:$J1252, "UNGRADABLE_QUALITY")</f>
        <v>0</v>
      </c>
      <c r="Q1252" s="4" t="n">
        <f aca="false">COUNTIF($B1252:$J1252, "UNGRADABLE_CONDITION")</f>
        <v>0</v>
      </c>
      <c r="R1252" s="4" t="n">
        <f aca="false">SUM(K1252:Q1252)</f>
        <v>3</v>
      </c>
      <c r="S1252" s="3"/>
      <c r="T1252" s="3"/>
    </row>
    <row r="1253" customFormat="false" ht="13.8" hidden="false" customHeight="false" outlineLevel="0" collapsed="false">
      <c r="A1253" s="3" t="s">
        <v>1276</v>
      </c>
      <c r="B1253" s="3" t="s">
        <v>19</v>
      </c>
      <c r="C1253" s="3" t="s">
        <v>19</v>
      </c>
      <c r="D1253" s="3"/>
      <c r="E1253" s="3"/>
      <c r="F1253" s="3"/>
      <c r="G1253" s="3" t="s">
        <v>19</v>
      </c>
      <c r="H1253" s="3"/>
      <c r="I1253" s="3"/>
      <c r="J1253" s="3"/>
      <c r="K1253" s="4" t="n">
        <f aca="false">COUNTIF($B1253:$J1253, "NORMAL")</f>
        <v>0</v>
      </c>
      <c r="L1253" s="4" t="n">
        <f aca="false">COUNTIF($B1253:$J1253, "NON_SPECIFIC")</f>
        <v>3</v>
      </c>
      <c r="M1253" s="4" t="n">
        <f aca="false">COUNTIF($B1253:$J1253, "EARLY")</f>
        <v>0</v>
      </c>
      <c r="N1253" s="4" t="n">
        <f aca="false">COUNTIF($B1253:$J1253, "ACTIVE")</f>
        <v>0</v>
      </c>
      <c r="O1253" s="4" t="n">
        <f aca="false">COUNTIF($B1253:$J1253, "LATE")</f>
        <v>0</v>
      </c>
      <c r="P1253" s="4" t="n">
        <f aca="false">COUNTIF($B1253:$J1253, "UNGRADABLE_QUALITY")</f>
        <v>0</v>
      </c>
      <c r="Q1253" s="4" t="n">
        <f aca="false">COUNTIF($B1253:$J1253, "UNGRADABLE_CONDITION")</f>
        <v>0</v>
      </c>
      <c r="R1253" s="4" t="n">
        <f aca="false">SUM(K1253:Q1253)</f>
        <v>3</v>
      </c>
      <c r="S1253" s="3"/>
      <c r="T1253" s="3"/>
    </row>
    <row r="1254" customFormat="false" ht="13.8" hidden="false" customHeight="false" outlineLevel="0" collapsed="false">
      <c r="A1254" s="3" t="s">
        <v>1277</v>
      </c>
      <c r="B1254" s="3" t="s">
        <v>20</v>
      </c>
      <c r="C1254" s="3" t="s">
        <v>20</v>
      </c>
      <c r="D1254" s="3"/>
      <c r="E1254" s="3"/>
      <c r="F1254" s="3"/>
      <c r="G1254" s="3" t="s">
        <v>20</v>
      </c>
      <c r="H1254" s="3"/>
      <c r="I1254" s="3"/>
      <c r="J1254" s="3"/>
      <c r="K1254" s="4" t="n">
        <f aca="false">COUNTIF($B1254:$J1254, "NORMAL")</f>
        <v>3</v>
      </c>
      <c r="L1254" s="4" t="n">
        <f aca="false">COUNTIF($B1254:$J1254, "NON_SPECIFIC")</f>
        <v>0</v>
      </c>
      <c r="M1254" s="4" t="n">
        <f aca="false">COUNTIF($B1254:$J1254, "EARLY")</f>
        <v>0</v>
      </c>
      <c r="N1254" s="4" t="n">
        <f aca="false">COUNTIF($B1254:$J1254, "ACTIVE")</f>
        <v>0</v>
      </c>
      <c r="O1254" s="4" t="n">
        <f aca="false">COUNTIF($B1254:$J1254, "LATE")</f>
        <v>0</v>
      </c>
      <c r="P1254" s="4" t="n">
        <f aca="false">COUNTIF($B1254:$J1254, "UNGRADABLE_QUALITY")</f>
        <v>0</v>
      </c>
      <c r="Q1254" s="4" t="n">
        <f aca="false">COUNTIF($B1254:$J1254, "UNGRADABLE_CONDITION")</f>
        <v>0</v>
      </c>
      <c r="R1254" s="4" t="n">
        <f aca="false">SUM(K1254:Q1254)</f>
        <v>3</v>
      </c>
      <c r="S1254" s="3"/>
      <c r="T1254" s="3"/>
    </row>
    <row r="1255" customFormat="false" ht="13.8" hidden="false" customHeight="false" outlineLevel="0" collapsed="false">
      <c r="A1255" s="3" t="s">
        <v>1278</v>
      </c>
      <c r="B1255" s="3" t="s">
        <v>20</v>
      </c>
      <c r="C1255" s="3" t="s">
        <v>20</v>
      </c>
      <c r="D1255" s="3"/>
      <c r="E1255" s="3"/>
      <c r="F1255" s="3"/>
      <c r="G1255" s="3" t="s">
        <v>20</v>
      </c>
      <c r="H1255" s="3"/>
      <c r="I1255" s="3"/>
      <c r="J1255" s="3"/>
      <c r="K1255" s="4" t="n">
        <f aca="false">COUNTIF($B1255:$J1255, "NORMAL")</f>
        <v>3</v>
      </c>
      <c r="L1255" s="4" t="n">
        <f aca="false">COUNTIF($B1255:$J1255, "NON_SPECIFIC")</f>
        <v>0</v>
      </c>
      <c r="M1255" s="4" t="n">
        <f aca="false">COUNTIF($B1255:$J1255, "EARLY")</f>
        <v>0</v>
      </c>
      <c r="N1255" s="4" t="n">
        <f aca="false">COUNTIF($B1255:$J1255, "ACTIVE")</f>
        <v>0</v>
      </c>
      <c r="O1255" s="4" t="n">
        <f aca="false">COUNTIF($B1255:$J1255, "LATE")</f>
        <v>0</v>
      </c>
      <c r="P1255" s="4" t="n">
        <f aca="false">COUNTIF($B1255:$J1255, "UNGRADABLE_QUALITY")</f>
        <v>0</v>
      </c>
      <c r="Q1255" s="4" t="n">
        <f aca="false">COUNTIF($B1255:$J1255, "UNGRADABLE_CONDITION")</f>
        <v>0</v>
      </c>
      <c r="R1255" s="4" t="n">
        <f aca="false">SUM(K1255:Q1255)</f>
        <v>3</v>
      </c>
      <c r="S1255" s="3"/>
      <c r="T1255" s="3"/>
    </row>
    <row r="1256" customFormat="false" ht="13.8" hidden="false" customHeight="false" outlineLevel="0" collapsed="false">
      <c r="A1256" s="3" t="s">
        <v>1279</v>
      </c>
      <c r="B1256" s="3" t="s">
        <v>20</v>
      </c>
      <c r="C1256" s="3"/>
      <c r="D1256" s="3" t="s">
        <v>22</v>
      </c>
      <c r="E1256" s="3"/>
      <c r="F1256" s="3"/>
      <c r="G1256" s="3"/>
      <c r="H1256" s="3"/>
      <c r="I1256" s="3" t="s">
        <v>20</v>
      </c>
      <c r="J1256" s="3"/>
      <c r="K1256" s="4" t="n">
        <f aca="false">COUNTIF($B1256:$J1256, "NORMAL")</f>
        <v>2</v>
      </c>
      <c r="L1256" s="4" t="n">
        <f aca="false">COUNTIF($B1256:$J1256, "NON_SPECIFIC")</f>
        <v>0</v>
      </c>
      <c r="M1256" s="4" t="n">
        <f aca="false">COUNTIF($B1256:$J1256, "EARLY")</f>
        <v>1</v>
      </c>
      <c r="N1256" s="4" t="n">
        <f aca="false">COUNTIF($B1256:$J1256, "ACTIVE")</f>
        <v>0</v>
      </c>
      <c r="O1256" s="4" t="n">
        <f aca="false">COUNTIF($B1256:$J1256, "LATE")</f>
        <v>0</v>
      </c>
      <c r="P1256" s="4" t="n">
        <f aca="false">COUNTIF($B1256:$J1256, "UNGRADABLE_QUALITY")</f>
        <v>0</v>
      </c>
      <c r="Q1256" s="4" t="n">
        <f aca="false">COUNTIF($B1256:$J1256, "UNGRADABLE_CONDITION")</f>
        <v>0</v>
      </c>
      <c r="R1256" s="4" t="n">
        <f aca="false">SUM(K1256:Q1256)</f>
        <v>3</v>
      </c>
      <c r="S1256" s="5"/>
      <c r="T1256" s="3"/>
    </row>
    <row r="1257" customFormat="false" ht="13.8" hidden="false" customHeight="false" outlineLevel="0" collapsed="false">
      <c r="A1257" s="3" t="s">
        <v>1280</v>
      </c>
      <c r="B1257" s="3" t="s">
        <v>19</v>
      </c>
      <c r="C1257" s="3" t="s">
        <v>22</v>
      </c>
      <c r="D1257" s="3"/>
      <c r="E1257" s="3"/>
      <c r="F1257" s="3"/>
      <c r="G1257" s="3" t="s">
        <v>22</v>
      </c>
      <c r="H1257" s="3"/>
      <c r="I1257" s="3"/>
      <c r="J1257" s="3"/>
      <c r="K1257" s="4" t="n">
        <f aca="false">COUNTIF($B1257:$J1257, "NORMAL")</f>
        <v>0</v>
      </c>
      <c r="L1257" s="4" t="n">
        <f aca="false">COUNTIF($B1257:$J1257, "NON_SPECIFIC")</f>
        <v>1</v>
      </c>
      <c r="M1257" s="4" t="n">
        <f aca="false">COUNTIF($B1257:$J1257, "EARLY")</f>
        <v>2</v>
      </c>
      <c r="N1257" s="4" t="n">
        <f aca="false">COUNTIF($B1257:$J1257, "ACTIVE")</f>
        <v>0</v>
      </c>
      <c r="O1257" s="4" t="n">
        <f aca="false">COUNTIF($B1257:$J1257, "LATE")</f>
        <v>0</v>
      </c>
      <c r="P1257" s="4" t="n">
        <f aca="false">COUNTIF($B1257:$J1257, "UNGRADABLE_QUALITY")</f>
        <v>0</v>
      </c>
      <c r="Q1257" s="4" t="n">
        <f aca="false">COUNTIF($B1257:$J1257, "UNGRADABLE_CONDITION")</f>
        <v>0</v>
      </c>
      <c r="R1257" s="4" t="n">
        <f aca="false">SUM(K1257:Q1257)</f>
        <v>3</v>
      </c>
      <c r="S1257" s="3"/>
      <c r="T1257" s="3"/>
    </row>
    <row r="1258" customFormat="false" ht="13.8" hidden="false" customHeight="false" outlineLevel="0" collapsed="false">
      <c r="A1258" s="3" t="s">
        <v>1281</v>
      </c>
      <c r="B1258" s="3" t="s">
        <v>22</v>
      </c>
      <c r="C1258" s="3" t="s">
        <v>34</v>
      </c>
      <c r="D1258" s="3"/>
      <c r="E1258" s="3"/>
      <c r="F1258" s="3"/>
      <c r="G1258" s="3" t="s">
        <v>34</v>
      </c>
      <c r="H1258" s="3"/>
      <c r="I1258" s="3"/>
      <c r="J1258" s="3"/>
      <c r="K1258" s="4" t="n">
        <f aca="false">COUNTIF($B1258:$J1258, "NORMAL")</f>
        <v>0</v>
      </c>
      <c r="L1258" s="4" t="n">
        <f aca="false">COUNTIF($B1258:$J1258, "NON_SPECIFIC")</f>
        <v>0</v>
      </c>
      <c r="M1258" s="4" t="n">
        <f aca="false">COUNTIF($B1258:$J1258, "EARLY")</f>
        <v>1</v>
      </c>
      <c r="N1258" s="4" t="n">
        <f aca="false">COUNTIF($B1258:$J1258, "ACTIVE")</f>
        <v>2</v>
      </c>
      <c r="O1258" s="4" t="n">
        <f aca="false">COUNTIF($B1258:$J1258, "LATE")</f>
        <v>0</v>
      </c>
      <c r="P1258" s="4" t="n">
        <f aca="false">COUNTIF($B1258:$J1258, "UNGRADABLE_QUALITY")</f>
        <v>0</v>
      </c>
      <c r="Q1258" s="4" t="n">
        <f aca="false">COUNTIF($B1258:$J1258, "UNGRADABLE_CONDITION")</f>
        <v>0</v>
      </c>
      <c r="R1258" s="4" t="n">
        <f aca="false">SUM(K1258:Q1258)</f>
        <v>3</v>
      </c>
      <c r="S1258" s="3"/>
      <c r="T1258" s="3"/>
    </row>
    <row r="1259" customFormat="false" ht="13.8" hidden="false" customHeight="false" outlineLevel="0" collapsed="false">
      <c r="A1259" s="3" t="s">
        <v>1282</v>
      </c>
      <c r="B1259" s="3" t="s">
        <v>28</v>
      </c>
      <c r="C1259" s="3" t="s">
        <v>28</v>
      </c>
      <c r="D1259" s="3"/>
      <c r="E1259" s="3"/>
      <c r="F1259" s="3"/>
      <c r="G1259" s="3" t="s">
        <v>28</v>
      </c>
      <c r="H1259" s="3"/>
      <c r="I1259" s="3"/>
      <c r="J1259" s="3"/>
      <c r="K1259" s="4" t="n">
        <f aca="false">COUNTIF($B1259:$J1259, "NORMAL")</f>
        <v>0</v>
      </c>
      <c r="L1259" s="4" t="n">
        <f aca="false">COUNTIF($B1259:$J1259, "NON_SPECIFIC")</f>
        <v>0</v>
      </c>
      <c r="M1259" s="4" t="n">
        <f aca="false">COUNTIF($B1259:$J1259, "EARLY")</f>
        <v>0</v>
      </c>
      <c r="N1259" s="4" t="n">
        <f aca="false">COUNTIF($B1259:$J1259, "ACTIVE")</f>
        <v>0</v>
      </c>
      <c r="O1259" s="4" t="n">
        <f aca="false">COUNTIF($B1259:$J1259, "LATE")</f>
        <v>3</v>
      </c>
      <c r="P1259" s="4" t="n">
        <f aca="false">COUNTIF($B1259:$J1259, "UNGRADABLE_QUALITY")</f>
        <v>0</v>
      </c>
      <c r="Q1259" s="4" t="n">
        <f aca="false">COUNTIF($B1259:$J1259, "UNGRADABLE_CONDITION")</f>
        <v>0</v>
      </c>
      <c r="R1259" s="4" t="n">
        <f aca="false">SUM(K1259:Q1259)</f>
        <v>3</v>
      </c>
      <c r="S1259" s="3"/>
      <c r="T1259" s="3"/>
    </row>
    <row r="1260" customFormat="false" ht="13.8" hidden="false" customHeight="false" outlineLevel="0" collapsed="false">
      <c r="A1260" s="3" t="s">
        <v>1283</v>
      </c>
      <c r="B1260" s="3" t="s">
        <v>28</v>
      </c>
      <c r="C1260" s="3" t="s">
        <v>28</v>
      </c>
      <c r="D1260" s="3"/>
      <c r="E1260" s="3"/>
      <c r="F1260" s="3"/>
      <c r="G1260" s="3" t="s">
        <v>28</v>
      </c>
      <c r="H1260" s="3"/>
      <c r="I1260" s="3"/>
      <c r="J1260" s="3"/>
      <c r="K1260" s="4" t="n">
        <f aca="false">COUNTIF($B1260:$J1260, "NORMAL")</f>
        <v>0</v>
      </c>
      <c r="L1260" s="4" t="n">
        <f aca="false">COUNTIF($B1260:$J1260, "NON_SPECIFIC")</f>
        <v>0</v>
      </c>
      <c r="M1260" s="4" t="n">
        <f aca="false">COUNTIF($B1260:$J1260, "EARLY")</f>
        <v>0</v>
      </c>
      <c r="N1260" s="4" t="n">
        <f aca="false">COUNTIF($B1260:$J1260, "ACTIVE")</f>
        <v>0</v>
      </c>
      <c r="O1260" s="4" t="n">
        <f aca="false">COUNTIF($B1260:$J1260, "LATE")</f>
        <v>3</v>
      </c>
      <c r="P1260" s="4" t="n">
        <f aca="false">COUNTIF($B1260:$J1260, "UNGRADABLE_QUALITY")</f>
        <v>0</v>
      </c>
      <c r="Q1260" s="4" t="n">
        <f aca="false">COUNTIF($B1260:$J1260, "UNGRADABLE_CONDITION")</f>
        <v>0</v>
      </c>
      <c r="R1260" s="4" t="n">
        <f aca="false">SUM(K1260:Q1260)</f>
        <v>3</v>
      </c>
      <c r="S1260" s="3"/>
      <c r="T1260" s="3"/>
    </row>
    <row r="1261" customFormat="false" ht="13.8" hidden="false" customHeight="false" outlineLevel="0" collapsed="false">
      <c r="A1261" s="3" t="s">
        <v>1284</v>
      </c>
      <c r="B1261" s="3" t="s">
        <v>20</v>
      </c>
      <c r="C1261" s="3" t="s">
        <v>20</v>
      </c>
      <c r="D1261" s="3"/>
      <c r="E1261" s="3"/>
      <c r="F1261" s="3"/>
      <c r="G1261" s="3" t="s">
        <v>20</v>
      </c>
      <c r="H1261" s="3"/>
      <c r="I1261" s="3"/>
      <c r="J1261" s="3"/>
      <c r="K1261" s="4" t="n">
        <f aca="false">COUNTIF($B1261:$J1261, "NORMAL")</f>
        <v>3</v>
      </c>
      <c r="L1261" s="4" t="n">
        <f aca="false">COUNTIF($B1261:$J1261, "NON_SPECIFIC")</f>
        <v>0</v>
      </c>
      <c r="M1261" s="4" t="n">
        <f aca="false">COUNTIF($B1261:$J1261, "EARLY")</f>
        <v>0</v>
      </c>
      <c r="N1261" s="4" t="n">
        <f aca="false">COUNTIF($B1261:$J1261, "ACTIVE")</f>
        <v>0</v>
      </c>
      <c r="O1261" s="4" t="n">
        <f aca="false">COUNTIF($B1261:$J1261, "LATE")</f>
        <v>0</v>
      </c>
      <c r="P1261" s="4" t="n">
        <f aca="false">COUNTIF($B1261:$J1261, "UNGRADABLE_QUALITY")</f>
        <v>0</v>
      </c>
      <c r="Q1261" s="4" t="n">
        <f aca="false">COUNTIF($B1261:$J1261, "UNGRADABLE_CONDITION")</f>
        <v>0</v>
      </c>
      <c r="R1261" s="4" t="n">
        <f aca="false">SUM(K1261:Q1261)</f>
        <v>3</v>
      </c>
      <c r="S1261" s="3"/>
      <c r="T1261" s="3"/>
    </row>
    <row r="1262" customFormat="false" ht="13.8" hidden="false" customHeight="false" outlineLevel="0" collapsed="false">
      <c r="A1262" s="3" t="s">
        <v>1285</v>
      </c>
      <c r="B1262" s="3" t="s">
        <v>19</v>
      </c>
      <c r="C1262" s="3" t="s">
        <v>19</v>
      </c>
      <c r="D1262" s="3"/>
      <c r="E1262" s="3"/>
      <c r="F1262" s="3"/>
      <c r="G1262" s="3" t="s">
        <v>20</v>
      </c>
      <c r="H1262" s="3"/>
      <c r="I1262" s="3"/>
      <c r="J1262" s="3"/>
      <c r="K1262" s="4" t="n">
        <f aca="false">COUNTIF($B1262:$J1262, "NORMAL")</f>
        <v>1</v>
      </c>
      <c r="L1262" s="4" t="n">
        <f aca="false">COUNTIF($B1262:$J1262, "NON_SPECIFIC")</f>
        <v>2</v>
      </c>
      <c r="M1262" s="4" t="n">
        <f aca="false">COUNTIF($B1262:$J1262, "EARLY")</f>
        <v>0</v>
      </c>
      <c r="N1262" s="4" t="n">
        <f aca="false">COUNTIF($B1262:$J1262, "ACTIVE")</f>
        <v>0</v>
      </c>
      <c r="O1262" s="4" t="n">
        <f aca="false">COUNTIF($B1262:$J1262, "LATE")</f>
        <v>0</v>
      </c>
      <c r="P1262" s="4" t="n">
        <f aca="false">COUNTIF($B1262:$J1262, "UNGRADABLE_QUALITY")</f>
        <v>0</v>
      </c>
      <c r="Q1262" s="4" t="n">
        <f aca="false">COUNTIF($B1262:$J1262, "UNGRADABLE_CONDITION")</f>
        <v>0</v>
      </c>
      <c r="R1262" s="4" t="n">
        <f aca="false">SUM(K1262:Q1262)</f>
        <v>3</v>
      </c>
      <c r="S1262" s="3"/>
      <c r="T1262" s="3"/>
    </row>
    <row r="1263" customFormat="false" ht="13.8" hidden="false" customHeight="false" outlineLevel="0" collapsed="false">
      <c r="A1263" s="3" t="s">
        <v>1286</v>
      </c>
      <c r="B1263" s="3" t="s">
        <v>20</v>
      </c>
      <c r="C1263" s="3"/>
      <c r="D1263" s="3" t="s">
        <v>19</v>
      </c>
      <c r="E1263" s="3"/>
      <c r="F1263" s="3"/>
      <c r="G1263" s="3"/>
      <c r="H1263" s="3"/>
      <c r="I1263" s="3" t="s">
        <v>20</v>
      </c>
      <c r="J1263" s="3"/>
      <c r="K1263" s="4" t="n">
        <f aca="false">COUNTIF($B1263:$J1263, "NORMAL")</f>
        <v>2</v>
      </c>
      <c r="L1263" s="4" t="n">
        <f aca="false">COUNTIF($B1263:$J1263, "NON_SPECIFIC")</f>
        <v>1</v>
      </c>
      <c r="M1263" s="4" t="n">
        <f aca="false">COUNTIF($B1263:$J1263, "EARLY")</f>
        <v>0</v>
      </c>
      <c r="N1263" s="4" t="n">
        <f aca="false">COUNTIF($B1263:$J1263, "ACTIVE")</f>
        <v>0</v>
      </c>
      <c r="O1263" s="4" t="n">
        <f aca="false">COUNTIF($B1263:$J1263, "LATE")</f>
        <v>0</v>
      </c>
      <c r="P1263" s="4" t="n">
        <f aca="false">COUNTIF($B1263:$J1263, "UNGRADABLE_QUALITY")</f>
        <v>0</v>
      </c>
      <c r="Q1263" s="4" t="n">
        <f aca="false">COUNTIF($B1263:$J1263, "UNGRADABLE_CONDITION")</f>
        <v>0</v>
      </c>
      <c r="R1263" s="4" t="n">
        <f aca="false">SUM(K1263:Q1263)</f>
        <v>3</v>
      </c>
      <c r="S1263" s="5"/>
      <c r="T1263" s="3"/>
    </row>
    <row r="1264" customFormat="false" ht="13.8" hidden="false" customHeight="false" outlineLevel="0" collapsed="false">
      <c r="A1264" s="3" t="s">
        <v>1287</v>
      </c>
      <c r="B1264" s="3" t="s">
        <v>19</v>
      </c>
      <c r="C1264" s="3" t="s">
        <v>19</v>
      </c>
      <c r="D1264" s="3"/>
      <c r="E1264" s="3"/>
      <c r="F1264" s="3"/>
      <c r="G1264" s="3" t="s">
        <v>19</v>
      </c>
      <c r="H1264" s="3"/>
      <c r="I1264" s="3"/>
      <c r="J1264" s="3"/>
      <c r="K1264" s="4" t="n">
        <f aca="false">COUNTIF($B1264:$J1264, "NORMAL")</f>
        <v>0</v>
      </c>
      <c r="L1264" s="4" t="n">
        <f aca="false">COUNTIF($B1264:$J1264, "NON_SPECIFIC")</f>
        <v>3</v>
      </c>
      <c r="M1264" s="4" t="n">
        <f aca="false">COUNTIF($B1264:$J1264, "EARLY")</f>
        <v>0</v>
      </c>
      <c r="N1264" s="4" t="n">
        <f aca="false">COUNTIF($B1264:$J1264, "ACTIVE")</f>
        <v>0</v>
      </c>
      <c r="O1264" s="4" t="n">
        <f aca="false">COUNTIF($B1264:$J1264, "LATE")</f>
        <v>0</v>
      </c>
      <c r="P1264" s="4" t="n">
        <f aca="false">COUNTIF($B1264:$J1264, "UNGRADABLE_QUALITY")</f>
        <v>0</v>
      </c>
      <c r="Q1264" s="4" t="n">
        <f aca="false">COUNTIF($B1264:$J1264, "UNGRADABLE_CONDITION")</f>
        <v>0</v>
      </c>
      <c r="R1264" s="4" t="n">
        <f aca="false">SUM(K1264:Q1264)</f>
        <v>3</v>
      </c>
      <c r="S1264" s="3"/>
      <c r="T1264" s="3"/>
    </row>
    <row r="1265" customFormat="false" ht="13.8" hidden="false" customHeight="false" outlineLevel="0" collapsed="false">
      <c r="A1265" s="3" t="s">
        <v>1288</v>
      </c>
      <c r="B1265" s="3" t="s">
        <v>20</v>
      </c>
      <c r="C1265" s="3" t="s">
        <v>19</v>
      </c>
      <c r="D1265" s="3"/>
      <c r="E1265" s="3"/>
      <c r="F1265" s="3"/>
      <c r="G1265" s="3" t="s">
        <v>20</v>
      </c>
      <c r="H1265" s="3"/>
      <c r="I1265" s="3"/>
      <c r="J1265" s="3"/>
      <c r="K1265" s="4" t="n">
        <f aca="false">COUNTIF($B1265:$J1265, "NORMAL")</f>
        <v>2</v>
      </c>
      <c r="L1265" s="4" t="n">
        <f aca="false">COUNTIF($B1265:$J1265, "NON_SPECIFIC")</f>
        <v>1</v>
      </c>
      <c r="M1265" s="4" t="n">
        <f aca="false">COUNTIF($B1265:$J1265, "EARLY")</f>
        <v>0</v>
      </c>
      <c r="N1265" s="4" t="n">
        <f aca="false">COUNTIF($B1265:$J1265, "ACTIVE")</f>
        <v>0</v>
      </c>
      <c r="O1265" s="4" t="n">
        <f aca="false">COUNTIF($B1265:$J1265, "LATE")</f>
        <v>0</v>
      </c>
      <c r="P1265" s="4" t="n">
        <f aca="false">COUNTIF($B1265:$J1265, "UNGRADABLE_QUALITY")</f>
        <v>0</v>
      </c>
      <c r="Q1265" s="4" t="n">
        <f aca="false">COUNTIF($B1265:$J1265, "UNGRADABLE_CONDITION")</f>
        <v>0</v>
      </c>
      <c r="R1265" s="4" t="n">
        <f aca="false">SUM(K1265:Q1265)</f>
        <v>3</v>
      </c>
      <c r="S1265" s="3"/>
      <c r="T1265" s="3"/>
    </row>
    <row r="1266" customFormat="false" ht="13.8" hidden="false" customHeight="false" outlineLevel="0" collapsed="false">
      <c r="A1266" s="3" t="s">
        <v>1289</v>
      </c>
      <c r="B1266" s="3" t="s">
        <v>19</v>
      </c>
      <c r="C1266" s="3" t="s">
        <v>19</v>
      </c>
      <c r="D1266" s="3"/>
      <c r="E1266" s="3"/>
      <c r="F1266" s="3"/>
      <c r="G1266" s="3" t="s">
        <v>19</v>
      </c>
      <c r="H1266" s="3"/>
      <c r="I1266" s="3"/>
      <c r="J1266" s="3"/>
      <c r="K1266" s="4" t="n">
        <f aca="false">COUNTIF($B1266:$J1266, "NORMAL")</f>
        <v>0</v>
      </c>
      <c r="L1266" s="4" t="n">
        <f aca="false">COUNTIF($B1266:$J1266, "NON_SPECIFIC")</f>
        <v>3</v>
      </c>
      <c r="M1266" s="4" t="n">
        <f aca="false">COUNTIF($B1266:$J1266, "EARLY")</f>
        <v>0</v>
      </c>
      <c r="N1266" s="4" t="n">
        <f aca="false">COUNTIF($B1266:$J1266, "ACTIVE")</f>
        <v>0</v>
      </c>
      <c r="O1266" s="4" t="n">
        <f aca="false">COUNTIF($B1266:$J1266, "LATE")</f>
        <v>0</v>
      </c>
      <c r="P1266" s="4" t="n">
        <f aca="false">COUNTIF($B1266:$J1266, "UNGRADABLE_QUALITY")</f>
        <v>0</v>
      </c>
      <c r="Q1266" s="4" t="n">
        <f aca="false">COUNTIF($B1266:$J1266, "UNGRADABLE_CONDITION")</f>
        <v>0</v>
      </c>
      <c r="R1266" s="4" t="n">
        <f aca="false">SUM(K1266:Q1266)</f>
        <v>3</v>
      </c>
      <c r="S1266" s="3"/>
      <c r="T1266" s="3"/>
    </row>
    <row r="1267" customFormat="false" ht="13.8" hidden="false" customHeight="false" outlineLevel="0" collapsed="false">
      <c r="A1267" s="3" t="s">
        <v>1290</v>
      </c>
      <c r="B1267" s="3" t="s">
        <v>19</v>
      </c>
      <c r="C1267" s="3" t="s">
        <v>19</v>
      </c>
      <c r="D1267" s="3"/>
      <c r="E1267" s="3"/>
      <c r="F1267" s="3"/>
      <c r="G1267" s="3" t="s">
        <v>19</v>
      </c>
      <c r="H1267" s="3"/>
      <c r="I1267" s="3"/>
      <c r="J1267" s="3"/>
      <c r="K1267" s="4" t="n">
        <f aca="false">COUNTIF($B1267:$J1267, "NORMAL")</f>
        <v>0</v>
      </c>
      <c r="L1267" s="4" t="n">
        <f aca="false">COUNTIF($B1267:$J1267, "NON_SPECIFIC")</f>
        <v>3</v>
      </c>
      <c r="M1267" s="4" t="n">
        <f aca="false">COUNTIF($B1267:$J1267, "EARLY")</f>
        <v>0</v>
      </c>
      <c r="N1267" s="4" t="n">
        <f aca="false">COUNTIF($B1267:$J1267, "ACTIVE")</f>
        <v>0</v>
      </c>
      <c r="O1267" s="4" t="n">
        <f aca="false">COUNTIF($B1267:$J1267, "LATE")</f>
        <v>0</v>
      </c>
      <c r="P1267" s="4" t="n">
        <f aca="false">COUNTIF($B1267:$J1267, "UNGRADABLE_QUALITY")</f>
        <v>0</v>
      </c>
      <c r="Q1267" s="4" t="n">
        <f aca="false">COUNTIF($B1267:$J1267, "UNGRADABLE_CONDITION")</f>
        <v>0</v>
      </c>
      <c r="R1267" s="4" t="n">
        <f aca="false">SUM(K1267:Q1267)</f>
        <v>3</v>
      </c>
      <c r="S1267" s="3"/>
      <c r="T1267" s="3"/>
    </row>
    <row r="1268" customFormat="false" ht="13.8" hidden="false" customHeight="false" outlineLevel="0" collapsed="false">
      <c r="A1268" s="3" t="s">
        <v>1291</v>
      </c>
      <c r="B1268" s="3" t="s">
        <v>19</v>
      </c>
      <c r="C1268" s="3" t="s">
        <v>19</v>
      </c>
      <c r="D1268" s="3"/>
      <c r="E1268" s="3"/>
      <c r="F1268" s="3"/>
      <c r="G1268" s="3" t="s">
        <v>20</v>
      </c>
      <c r="H1268" s="3"/>
      <c r="I1268" s="3"/>
      <c r="J1268" s="3"/>
      <c r="K1268" s="4" t="n">
        <f aca="false">COUNTIF($B1268:$J1268, "NORMAL")</f>
        <v>1</v>
      </c>
      <c r="L1268" s="4" t="n">
        <f aca="false">COUNTIF($B1268:$J1268, "NON_SPECIFIC")</f>
        <v>2</v>
      </c>
      <c r="M1268" s="4" t="n">
        <f aca="false">COUNTIF($B1268:$J1268, "EARLY")</f>
        <v>0</v>
      </c>
      <c r="N1268" s="4" t="n">
        <f aca="false">COUNTIF($B1268:$J1268, "ACTIVE")</f>
        <v>0</v>
      </c>
      <c r="O1268" s="4" t="n">
        <f aca="false">COUNTIF($B1268:$J1268, "LATE")</f>
        <v>0</v>
      </c>
      <c r="P1268" s="4" t="n">
        <f aca="false">COUNTIF($B1268:$J1268, "UNGRADABLE_QUALITY")</f>
        <v>0</v>
      </c>
      <c r="Q1268" s="4" t="n">
        <f aca="false">COUNTIF($B1268:$J1268, "UNGRADABLE_CONDITION")</f>
        <v>0</v>
      </c>
      <c r="R1268" s="4" t="n">
        <f aca="false">SUM(K1268:Q1268)</f>
        <v>3</v>
      </c>
      <c r="S1268" s="3"/>
      <c r="T1268" s="3"/>
    </row>
    <row r="1269" customFormat="false" ht="13.8" hidden="false" customHeight="false" outlineLevel="0" collapsed="false">
      <c r="A1269" s="3" t="s">
        <v>1292</v>
      </c>
      <c r="B1269" s="3" t="s">
        <v>20</v>
      </c>
      <c r="C1269" s="3" t="s">
        <v>19</v>
      </c>
      <c r="D1269" s="3"/>
      <c r="E1269" s="3"/>
      <c r="F1269" s="3"/>
      <c r="G1269" s="3" t="s">
        <v>20</v>
      </c>
      <c r="H1269" s="3"/>
      <c r="I1269" s="3"/>
      <c r="J1269" s="3"/>
      <c r="K1269" s="4" t="n">
        <f aca="false">COUNTIF($B1269:$J1269, "NORMAL")</f>
        <v>2</v>
      </c>
      <c r="L1269" s="4" t="n">
        <f aca="false">COUNTIF($B1269:$J1269, "NON_SPECIFIC")</f>
        <v>1</v>
      </c>
      <c r="M1269" s="4" t="n">
        <f aca="false">COUNTIF($B1269:$J1269, "EARLY")</f>
        <v>0</v>
      </c>
      <c r="N1269" s="4" t="n">
        <f aca="false">COUNTIF($B1269:$J1269, "ACTIVE")</f>
        <v>0</v>
      </c>
      <c r="O1269" s="4" t="n">
        <f aca="false">COUNTIF($B1269:$J1269, "LATE")</f>
        <v>0</v>
      </c>
      <c r="P1269" s="4" t="n">
        <f aca="false">COUNTIF($B1269:$J1269, "UNGRADABLE_QUALITY")</f>
        <v>0</v>
      </c>
      <c r="Q1269" s="4" t="n">
        <f aca="false">COUNTIF($B1269:$J1269, "UNGRADABLE_CONDITION")</f>
        <v>0</v>
      </c>
      <c r="R1269" s="4" t="n">
        <f aca="false">SUM(K1269:Q1269)</f>
        <v>3</v>
      </c>
      <c r="S1269" s="3"/>
      <c r="T1269" s="3"/>
    </row>
    <row r="1270" customFormat="false" ht="13.8" hidden="false" customHeight="false" outlineLevel="0" collapsed="false">
      <c r="A1270" s="3" t="s">
        <v>1293</v>
      </c>
      <c r="B1270" s="3" t="s">
        <v>34</v>
      </c>
      <c r="C1270" s="3" t="s">
        <v>34</v>
      </c>
      <c r="D1270" s="3"/>
      <c r="E1270" s="3"/>
      <c r="F1270" s="3"/>
      <c r="G1270" s="3" t="s">
        <v>34</v>
      </c>
      <c r="H1270" s="3"/>
      <c r="I1270" s="3"/>
      <c r="J1270" s="3"/>
      <c r="K1270" s="4" t="n">
        <f aca="false">COUNTIF($B1270:$J1270, "NORMAL")</f>
        <v>0</v>
      </c>
      <c r="L1270" s="4" t="n">
        <f aca="false">COUNTIF($B1270:$J1270, "NON_SPECIFIC")</f>
        <v>0</v>
      </c>
      <c r="M1270" s="4" t="n">
        <f aca="false">COUNTIF($B1270:$J1270, "EARLY")</f>
        <v>0</v>
      </c>
      <c r="N1270" s="4" t="n">
        <f aca="false">COUNTIF($B1270:$J1270, "ACTIVE")</f>
        <v>3</v>
      </c>
      <c r="O1270" s="4" t="n">
        <f aca="false">COUNTIF($B1270:$J1270, "LATE")</f>
        <v>0</v>
      </c>
      <c r="P1270" s="4" t="n">
        <f aca="false">COUNTIF($B1270:$J1270, "UNGRADABLE_QUALITY")</f>
        <v>0</v>
      </c>
      <c r="Q1270" s="4" t="n">
        <f aca="false">COUNTIF($B1270:$J1270, "UNGRADABLE_CONDITION")</f>
        <v>0</v>
      </c>
      <c r="R1270" s="4" t="n">
        <f aca="false">SUM(K1270:Q1270)</f>
        <v>3</v>
      </c>
      <c r="S1270" s="3"/>
      <c r="T1270" s="3"/>
    </row>
    <row r="1271" customFormat="false" ht="13.8" hidden="false" customHeight="false" outlineLevel="0" collapsed="false">
      <c r="A1271" s="3" t="s">
        <v>1294</v>
      </c>
      <c r="B1271" s="3" t="s">
        <v>19</v>
      </c>
      <c r="C1271" s="3" t="s">
        <v>22</v>
      </c>
      <c r="D1271" s="3"/>
      <c r="E1271" s="3"/>
      <c r="F1271" s="3"/>
      <c r="G1271" s="3" t="s">
        <v>19</v>
      </c>
      <c r="H1271" s="3"/>
      <c r="I1271" s="3"/>
      <c r="J1271" s="3"/>
      <c r="K1271" s="4" t="n">
        <f aca="false">COUNTIF($B1271:$J1271, "NORMAL")</f>
        <v>0</v>
      </c>
      <c r="L1271" s="4" t="n">
        <f aca="false">COUNTIF($B1271:$J1271, "NON_SPECIFIC")</f>
        <v>2</v>
      </c>
      <c r="M1271" s="4" t="n">
        <f aca="false">COUNTIF($B1271:$J1271, "EARLY")</f>
        <v>1</v>
      </c>
      <c r="N1271" s="4" t="n">
        <f aca="false">COUNTIF($B1271:$J1271, "ACTIVE")</f>
        <v>0</v>
      </c>
      <c r="O1271" s="4" t="n">
        <f aca="false">COUNTIF($B1271:$J1271, "LATE")</f>
        <v>0</v>
      </c>
      <c r="P1271" s="4" t="n">
        <f aca="false">COUNTIF($B1271:$J1271, "UNGRADABLE_QUALITY")</f>
        <v>0</v>
      </c>
      <c r="Q1271" s="4" t="n">
        <f aca="false">COUNTIF($B1271:$J1271, "UNGRADABLE_CONDITION")</f>
        <v>0</v>
      </c>
      <c r="R1271" s="4" t="n">
        <f aca="false">SUM(K1271:Q1271)</f>
        <v>3</v>
      </c>
      <c r="S1271" s="3"/>
      <c r="T1271" s="3"/>
    </row>
    <row r="1272" customFormat="false" ht="13.8" hidden="false" customHeight="false" outlineLevel="0" collapsed="false">
      <c r="A1272" s="3" t="s">
        <v>1295</v>
      </c>
      <c r="B1272" s="3" t="s">
        <v>20</v>
      </c>
      <c r="C1272" s="3"/>
      <c r="D1272" s="3" t="s">
        <v>19</v>
      </c>
      <c r="E1272" s="3"/>
      <c r="F1272" s="3"/>
      <c r="G1272" s="3"/>
      <c r="H1272" s="3"/>
      <c r="I1272" s="3" t="s">
        <v>19</v>
      </c>
      <c r="J1272" s="3"/>
      <c r="K1272" s="4" t="n">
        <f aca="false">COUNTIF($B1272:$J1272, "NORMAL")</f>
        <v>1</v>
      </c>
      <c r="L1272" s="4" t="n">
        <f aca="false">COUNTIF($B1272:$J1272, "NON_SPECIFIC")</f>
        <v>2</v>
      </c>
      <c r="M1272" s="4" t="n">
        <f aca="false">COUNTIF($B1272:$J1272, "EARLY")</f>
        <v>0</v>
      </c>
      <c r="N1272" s="4" t="n">
        <f aca="false">COUNTIF($B1272:$J1272, "ACTIVE")</f>
        <v>0</v>
      </c>
      <c r="O1272" s="4" t="n">
        <f aca="false">COUNTIF($B1272:$J1272, "LATE")</f>
        <v>0</v>
      </c>
      <c r="P1272" s="4" t="n">
        <f aca="false">COUNTIF($B1272:$J1272, "UNGRADABLE_QUALITY")</f>
        <v>0</v>
      </c>
      <c r="Q1272" s="4" t="n">
        <f aca="false">COUNTIF($B1272:$J1272, "UNGRADABLE_CONDITION")</f>
        <v>0</v>
      </c>
      <c r="R1272" s="4" t="n">
        <f aca="false">SUM(K1272:Q1272)</f>
        <v>3</v>
      </c>
      <c r="S1272" s="5"/>
      <c r="T1272" s="3"/>
    </row>
    <row r="1273" customFormat="false" ht="13.8" hidden="false" customHeight="false" outlineLevel="0" collapsed="false">
      <c r="A1273" s="3" t="s">
        <v>1296</v>
      </c>
      <c r="B1273" s="3" t="s">
        <v>34</v>
      </c>
      <c r="C1273" s="3"/>
      <c r="D1273" s="3" t="s">
        <v>28</v>
      </c>
      <c r="E1273" s="3"/>
      <c r="F1273" s="3"/>
      <c r="G1273" s="3"/>
      <c r="H1273" s="3"/>
      <c r="I1273" s="3" t="s">
        <v>34</v>
      </c>
      <c r="J1273" s="3"/>
      <c r="K1273" s="4" t="n">
        <f aca="false">COUNTIF($B1273:$J1273, "NORMAL")</f>
        <v>0</v>
      </c>
      <c r="L1273" s="4" t="n">
        <f aca="false">COUNTIF($B1273:$J1273, "NON_SPECIFIC")</f>
        <v>0</v>
      </c>
      <c r="M1273" s="4" t="n">
        <f aca="false">COUNTIF($B1273:$J1273, "EARLY")</f>
        <v>0</v>
      </c>
      <c r="N1273" s="4" t="n">
        <f aca="false">COUNTIF($B1273:$J1273, "ACTIVE")</f>
        <v>2</v>
      </c>
      <c r="O1273" s="4" t="n">
        <f aca="false">COUNTIF($B1273:$J1273, "LATE")</f>
        <v>1</v>
      </c>
      <c r="P1273" s="4" t="n">
        <f aca="false">COUNTIF($B1273:$J1273, "UNGRADABLE_QUALITY")</f>
        <v>0</v>
      </c>
      <c r="Q1273" s="4" t="n">
        <f aca="false">COUNTIF($B1273:$J1273, "UNGRADABLE_CONDITION")</f>
        <v>0</v>
      </c>
      <c r="R1273" s="4" t="n">
        <f aca="false">SUM(K1273:Q1273)</f>
        <v>3</v>
      </c>
      <c r="S1273" s="5"/>
      <c r="T1273" s="3"/>
    </row>
    <row r="1274" customFormat="false" ht="13.8" hidden="false" customHeight="false" outlineLevel="0" collapsed="false">
      <c r="A1274" s="3" t="s">
        <v>1297</v>
      </c>
      <c r="B1274" s="3" t="s">
        <v>22</v>
      </c>
      <c r="C1274" s="3"/>
      <c r="D1274" s="3" t="s">
        <v>34</v>
      </c>
      <c r="E1274" s="3"/>
      <c r="F1274" s="3"/>
      <c r="G1274" s="3"/>
      <c r="H1274" s="3"/>
      <c r="I1274" s="3" t="s">
        <v>34</v>
      </c>
      <c r="J1274" s="3"/>
      <c r="K1274" s="4" t="n">
        <f aca="false">COUNTIF($B1274:$J1274, "NORMAL")</f>
        <v>0</v>
      </c>
      <c r="L1274" s="4" t="n">
        <f aca="false">COUNTIF($B1274:$J1274, "NON_SPECIFIC")</f>
        <v>0</v>
      </c>
      <c r="M1274" s="4" t="n">
        <f aca="false">COUNTIF($B1274:$J1274, "EARLY")</f>
        <v>1</v>
      </c>
      <c r="N1274" s="4" t="n">
        <f aca="false">COUNTIF($B1274:$J1274, "ACTIVE")</f>
        <v>2</v>
      </c>
      <c r="O1274" s="4" t="n">
        <f aca="false">COUNTIF($B1274:$J1274, "LATE")</f>
        <v>0</v>
      </c>
      <c r="P1274" s="4" t="n">
        <f aca="false">COUNTIF($B1274:$J1274, "UNGRADABLE_QUALITY")</f>
        <v>0</v>
      </c>
      <c r="Q1274" s="4" t="n">
        <f aca="false">COUNTIF($B1274:$J1274, "UNGRADABLE_CONDITION")</f>
        <v>0</v>
      </c>
      <c r="R1274" s="4" t="n">
        <f aca="false">SUM(K1274:Q1274)</f>
        <v>3</v>
      </c>
      <c r="S1274" s="5"/>
      <c r="T1274" s="3"/>
    </row>
    <row r="1275" customFormat="false" ht="13.8" hidden="false" customHeight="false" outlineLevel="0" collapsed="false">
      <c r="A1275" s="3" t="s">
        <v>1298</v>
      </c>
      <c r="B1275" s="3" t="s">
        <v>19</v>
      </c>
      <c r="C1275" s="3"/>
      <c r="D1275" s="3" t="s">
        <v>68</v>
      </c>
      <c r="E1275" s="3"/>
      <c r="F1275" s="3"/>
      <c r="G1275" s="3"/>
      <c r="H1275" s="3"/>
      <c r="I1275" s="3" t="s">
        <v>19</v>
      </c>
      <c r="J1275" s="3"/>
      <c r="K1275" s="4" t="n">
        <f aca="false">COUNTIF($B1275:$J1275, "NORMAL")</f>
        <v>0</v>
      </c>
      <c r="L1275" s="4" t="n">
        <f aca="false">COUNTIF($B1275:$J1275, "NON_SPECIFIC")</f>
        <v>2</v>
      </c>
      <c r="M1275" s="4" t="n">
        <f aca="false">COUNTIF($B1275:$J1275, "EARLY")</f>
        <v>0</v>
      </c>
      <c r="N1275" s="4" t="n">
        <f aca="false">COUNTIF($B1275:$J1275, "ACTIVE")</f>
        <v>0</v>
      </c>
      <c r="O1275" s="4" t="n">
        <f aca="false">COUNTIF($B1275:$J1275, "LATE")</f>
        <v>0</v>
      </c>
      <c r="P1275" s="4" t="n">
        <f aca="false">COUNTIF($B1275:$J1275, "UNGRADABLE_QUALITY")</f>
        <v>0</v>
      </c>
      <c r="Q1275" s="4" t="n">
        <f aca="false">COUNTIF($B1275:$J1275, "UNGRADABLE_CONDITION")</f>
        <v>1</v>
      </c>
      <c r="R1275" s="4" t="n">
        <f aca="false">SUM(K1275:Q1275)</f>
        <v>3</v>
      </c>
      <c r="S1275" s="5"/>
      <c r="T1275" s="3"/>
    </row>
    <row r="1276" customFormat="false" ht="13.8" hidden="false" customHeight="false" outlineLevel="0" collapsed="false">
      <c r="A1276" s="3" t="s">
        <v>1299</v>
      </c>
      <c r="B1276" s="3" t="s">
        <v>20</v>
      </c>
      <c r="C1276" s="3"/>
      <c r="D1276" s="3" t="s">
        <v>19</v>
      </c>
      <c r="E1276" s="3"/>
      <c r="F1276" s="3"/>
      <c r="G1276" s="3"/>
      <c r="H1276" s="3"/>
      <c r="I1276" s="3" t="s">
        <v>19</v>
      </c>
      <c r="J1276" s="3"/>
      <c r="K1276" s="4" t="n">
        <f aca="false">COUNTIF($B1276:$J1276, "NORMAL")</f>
        <v>1</v>
      </c>
      <c r="L1276" s="4" t="n">
        <f aca="false">COUNTIF($B1276:$J1276, "NON_SPECIFIC")</f>
        <v>2</v>
      </c>
      <c r="M1276" s="4" t="n">
        <f aca="false">COUNTIF($B1276:$J1276, "EARLY")</f>
        <v>0</v>
      </c>
      <c r="N1276" s="4" t="n">
        <f aca="false">COUNTIF($B1276:$J1276, "ACTIVE")</f>
        <v>0</v>
      </c>
      <c r="O1276" s="4" t="n">
        <f aca="false">COUNTIF($B1276:$J1276, "LATE")</f>
        <v>0</v>
      </c>
      <c r="P1276" s="4" t="n">
        <f aca="false">COUNTIF($B1276:$J1276, "UNGRADABLE_QUALITY")</f>
        <v>0</v>
      </c>
      <c r="Q1276" s="4" t="n">
        <f aca="false">COUNTIF($B1276:$J1276, "UNGRADABLE_CONDITION")</f>
        <v>0</v>
      </c>
      <c r="R1276" s="4" t="n">
        <f aca="false">SUM(K1276:Q1276)</f>
        <v>3</v>
      </c>
      <c r="S1276" s="5"/>
      <c r="T1276" s="3"/>
    </row>
    <row r="1277" customFormat="false" ht="13.8" hidden="false" customHeight="false" outlineLevel="0" collapsed="false">
      <c r="A1277" s="3" t="s">
        <v>1300</v>
      </c>
      <c r="B1277" s="3" t="s">
        <v>19</v>
      </c>
      <c r="C1277" s="3"/>
      <c r="D1277" s="3" t="s">
        <v>19</v>
      </c>
      <c r="E1277" s="3"/>
      <c r="F1277" s="3"/>
      <c r="G1277" s="3"/>
      <c r="H1277" s="3"/>
      <c r="I1277" s="3" t="s">
        <v>19</v>
      </c>
      <c r="J1277" s="3"/>
      <c r="K1277" s="4" t="n">
        <f aca="false">COUNTIF($B1277:$J1277, "NORMAL")</f>
        <v>0</v>
      </c>
      <c r="L1277" s="4" t="n">
        <f aca="false">COUNTIF($B1277:$J1277, "NON_SPECIFIC")</f>
        <v>3</v>
      </c>
      <c r="M1277" s="4" t="n">
        <f aca="false">COUNTIF($B1277:$J1277, "EARLY")</f>
        <v>0</v>
      </c>
      <c r="N1277" s="4" t="n">
        <f aca="false">COUNTIF($B1277:$J1277, "ACTIVE")</f>
        <v>0</v>
      </c>
      <c r="O1277" s="4" t="n">
        <f aca="false">COUNTIF($B1277:$J1277, "LATE")</f>
        <v>0</v>
      </c>
      <c r="P1277" s="4" t="n">
        <f aca="false">COUNTIF($B1277:$J1277, "UNGRADABLE_QUALITY")</f>
        <v>0</v>
      </c>
      <c r="Q1277" s="4" t="n">
        <f aca="false">COUNTIF($B1277:$J1277, "UNGRADABLE_CONDITION")</f>
        <v>0</v>
      </c>
      <c r="R1277" s="4" t="n">
        <f aca="false">SUM(K1277:Q1277)</f>
        <v>3</v>
      </c>
      <c r="S1277" s="5"/>
      <c r="T1277" s="3"/>
    </row>
    <row r="1278" customFormat="false" ht="13.8" hidden="false" customHeight="false" outlineLevel="0" collapsed="false">
      <c r="A1278" s="3" t="s">
        <v>1301</v>
      </c>
      <c r="B1278" s="3" t="s">
        <v>20</v>
      </c>
      <c r="C1278" s="3"/>
      <c r="D1278" s="3" t="s">
        <v>19</v>
      </c>
      <c r="E1278" s="3"/>
      <c r="F1278" s="3"/>
      <c r="G1278" s="3"/>
      <c r="H1278" s="3"/>
      <c r="I1278" s="3" t="s">
        <v>19</v>
      </c>
      <c r="J1278" s="3"/>
      <c r="K1278" s="4" t="n">
        <f aca="false">COUNTIF($B1278:$J1278, "NORMAL")</f>
        <v>1</v>
      </c>
      <c r="L1278" s="4" t="n">
        <f aca="false">COUNTIF($B1278:$J1278, "NON_SPECIFIC")</f>
        <v>2</v>
      </c>
      <c r="M1278" s="4" t="n">
        <f aca="false">COUNTIF($B1278:$J1278, "EARLY")</f>
        <v>0</v>
      </c>
      <c r="N1278" s="4" t="n">
        <f aca="false">COUNTIF($B1278:$J1278, "ACTIVE")</f>
        <v>0</v>
      </c>
      <c r="O1278" s="4" t="n">
        <f aca="false">COUNTIF($B1278:$J1278, "LATE")</f>
        <v>0</v>
      </c>
      <c r="P1278" s="4" t="n">
        <f aca="false">COUNTIF($B1278:$J1278, "UNGRADABLE_QUALITY")</f>
        <v>0</v>
      </c>
      <c r="Q1278" s="4" t="n">
        <f aca="false">COUNTIF($B1278:$J1278, "UNGRADABLE_CONDITION")</f>
        <v>0</v>
      </c>
      <c r="R1278" s="4" t="n">
        <f aca="false">SUM(K1278:Q1278)</f>
        <v>3</v>
      </c>
      <c r="S1278" s="5"/>
      <c r="T1278" s="3"/>
    </row>
    <row r="1279" customFormat="false" ht="13.8" hidden="false" customHeight="false" outlineLevel="0" collapsed="false">
      <c r="A1279" s="3" t="s">
        <v>1302</v>
      </c>
      <c r="B1279" s="3" t="s">
        <v>22</v>
      </c>
      <c r="C1279" s="3" t="s">
        <v>34</v>
      </c>
      <c r="D1279" s="3"/>
      <c r="E1279" s="3"/>
      <c r="F1279" s="3"/>
      <c r="G1279" s="3" t="s">
        <v>28</v>
      </c>
      <c r="H1279" s="3"/>
      <c r="I1279" s="3"/>
      <c r="J1279" s="3"/>
      <c r="K1279" s="4" t="n">
        <f aca="false">COUNTIF($B1279:$J1279, "NORMAL")</f>
        <v>0</v>
      </c>
      <c r="L1279" s="4" t="n">
        <f aca="false">COUNTIF($B1279:$J1279, "NON_SPECIFIC")</f>
        <v>0</v>
      </c>
      <c r="M1279" s="4" t="n">
        <f aca="false">COUNTIF($B1279:$J1279, "EARLY")</f>
        <v>1</v>
      </c>
      <c r="N1279" s="4" t="n">
        <f aca="false">COUNTIF($B1279:$J1279, "ACTIVE")</f>
        <v>1</v>
      </c>
      <c r="O1279" s="4" t="n">
        <f aca="false">COUNTIF($B1279:$J1279, "LATE")</f>
        <v>1</v>
      </c>
      <c r="P1279" s="4" t="n">
        <f aca="false">COUNTIF($B1279:$J1279, "UNGRADABLE_QUALITY")</f>
        <v>0</v>
      </c>
      <c r="Q1279" s="4" t="n">
        <f aca="false">COUNTIF($B1279:$J1279, "UNGRADABLE_CONDITION")</f>
        <v>0</v>
      </c>
      <c r="R1279" s="4" t="n">
        <f aca="false">SUM(K1279:Q1279)</f>
        <v>3</v>
      </c>
      <c r="S1279" s="3"/>
      <c r="T1279" s="3"/>
    </row>
    <row r="1280" customFormat="false" ht="13.8" hidden="false" customHeight="false" outlineLevel="0" collapsed="false">
      <c r="A1280" s="3" t="s">
        <v>1303</v>
      </c>
      <c r="B1280" s="3" t="s">
        <v>19</v>
      </c>
      <c r="C1280" s="3" t="s">
        <v>19</v>
      </c>
      <c r="D1280" s="3"/>
      <c r="E1280" s="3"/>
      <c r="F1280" s="3"/>
      <c r="G1280" s="3" t="s">
        <v>19</v>
      </c>
      <c r="H1280" s="3"/>
      <c r="I1280" s="3"/>
      <c r="J1280" s="3"/>
      <c r="K1280" s="4" t="n">
        <f aca="false">COUNTIF($B1280:$J1280, "NORMAL")</f>
        <v>0</v>
      </c>
      <c r="L1280" s="4" t="n">
        <f aca="false">COUNTIF($B1280:$J1280, "NON_SPECIFIC")</f>
        <v>3</v>
      </c>
      <c r="M1280" s="4" t="n">
        <f aca="false">COUNTIF($B1280:$J1280, "EARLY")</f>
        <v>0</v>
      </c>
      <c r="N1280" s="4" t="n">
        <f aca="false">COUNTIF($B1280:$J1280, "ACTIVE")</f>
        <v>0</v>
      </c>
      <c r="O1280" s="4" t="n">
        <f aca="false">COUNTIF($B1280:$J1280, "LATE")</f>
        <v>0</v>
      </c>
      <c r="P1280" s="4" t="n">
        <f aca="false">COUNTIF($B1280:$J1280, "UNGRADABLE_QUALITY")</f>
        <v>0</v>
      </c>
      <c r="Q1280" s="4" t="n">
        <f aca="false">COUNTIF($B1280:$J1280, "UNGRADABLE_CONDITION")</f>
        <v>0</v>
      </c>
      <c r="R1280" s="4" t="n">
        <f aca="false">SUM(K1280:Q1280)</f>
        <v>3</v>
      </c>
      <c r="S1280" s="3"/>
      <c r="T1280" s="3"/>
    </row>
    <row r="1281" customFormat="false" ht="13.8" hidden="false" customHeight="false" outlineLevel="0" collapsed="false">
      <c r="A1281" s="3" t="s">
        <v>1304</v>
      </c>
      <c r="B1281" s="3" t="s">
        <v>20</v>
      </c>
      <c r="C1281" s="3"/>
      <c r="D1281" s="3" t="s">
        <v>19</v>
      </c>
      <c r="E1281" s="3"/>
      <c r="F1281" s="3"/>
      <c r="G1281" s="3"/>
      <c r="H1281" s="3"/>
      <c r="I1281" s="3" t="s">
        <v>19</v>
      </c>
      <c r="J1281" s="3"/>
      <c r="K1281" s="4" t="n">
        <f aca="false">COUNTIF($B1281:$J1281, "NORMAL")</f>
        <v>1</v>
      </c>
      <c r="L1281" s="4" t="n">
        <f aca="false">COUNTIF($B1281:$J1281, "NON_SPECIFIC")</f>
        <v>2</v>
      </c>
      <c r="M1281" s="4" t="n">
        <f aca="false">COUNTIF($B1281:$J1281, "EARLY")</f>
        <v>0</v>
      </c>
      <c r="N1281" s="4" t="n">
        <f aca="false">COUNTIF($B1281:$J1281, "ACTIVE")</f>
        <v>0</v>
      </c>
      <c r="O1281" s="4" t="n">
        <f aca="false">COUNTIF($B1281:$J1281, "LATE")</f>
        <v>0</v>
      </c>
      <c r="P1281" s="4" t="n">
        <f aca="false">COUNTIF($B1281:$J1281, "UNGRADABLE_QUALITY")</f>
        <v>0</v>
      </c>
      <c r="Q1281" s="4" t="n">
        <f aca="false">COUNTIF($B1281:$J1281, "UNGRADABLE_CONDITION")</f>
        <v>0</v>
      </c>
      <c r="R1281" s="4" t="n">
        <f aca="false">SUM(K1281:Q1281)</f>
        <v>3</v>
      </c>
      <c r="S1281" s="5"/>
      <c r="T1281" s="3"/>
    </row>
    <row r="1282" customFormat="false" ht="13.8" hidden="false" customHeight="false" outlineLevel="0" collapsed="false">
      <c r="A1282" s="3" t="s">
        <v>1305</v>
      </c>
      <c r="B1282" s="3" t="s">
        <v>19</v>
      </c>
      <c r="C1282" s="3" t="s">
        <v>19</v>
      </c>
      <c r="D1282" s="3"/>
      <c r="E1282" s="3"/>
      <c r="F1282" s="3"/>
      <c r="G1282" s="3" t="s">
        <v>19</v>
      </c>
      <c r="H1282" s="3"/>
      <c r="I1282" s="3"/>
      <c r="J1282" s="3"/>
      <c r="K1282" s="4" t="n">
        <f aca="false">COUNTIF($B1282:$J1282, "NORMAL")</f>
        <v>0</v>
      </c>
      <c r="L1282" s="4" t="n">
        <f aca="false">COUNTIF($B1282:$J1282, "NON_SPECIFIC")</f>
        <v>3</v>
      </c>
      <c r="M1282" s="4" t="n">
        <f aca="false">COUNTIF($B1282:$J1282, "EARLY")</f>
        <v>0</v>
      </c>
      <c r="N1282" s="4" t="n">
        <f aca="false">COUNTIF($B1282:$J1282, "ACTIVE")</f>
        <v>0</v>
      </c>
      <c r="O1282" s="4" t="n">
        <f aca="false">COUNTIF($B1282:$J1282, "LATE")</f>
        <v>0</v>
      </c>
      <c r="P1282" s="4" t="n">
        <f aca="false">COUNTIF($B1282:$J1282, "UNGRADABLE_QUALITY")</f>
        <v>0</v>
      </c>
      <c r="Q1282" s="4" t="n">
        <f aca="false">COUNTIF($B1282:$J1282, "UNGRADABLE_CONDITION")</f>
        <v>0</v>
      </c>
      <c r="R1282" s="4" t="n">
        <f aca="false">SUM(K1282:Q1282)</f>
        <v>3</v>
      </c>
      <c r="S1282" s="3"/>
      <c r="T1282" s="3"/>
    </row>
    <row r="1283" customFormat="false" ht="13.8" hidden="false" customHeight="false" outlineLevel="0" collapsed="false">
      <c r="A1283" s="3" t="s">
        <v>1306</v>
      </c>
      <c r="B1283" s="3" t="s">
        <v>20</v>
      </c>
      <c r="C1283" s="3" t="s">
        <v>20</v>
      </c>
      <c r="D1283" s="3"/>
      <c r="E1283" s="3"/>
      <c r="F1283" s="3"/>
      <c r="G1283" s="3" t="s">
        <v>20</v>
      </c>
      <c r="H1283" s="3"/>
      <c r="I1283" s="3"/>
      <c r="J1283" s="3"/>
      <c r="K1283" s="4" t="n">
        <f aca="false">COUNTIF($B1283:$J1283, "NORMAL")</f>
        <v>3</v>
      </c>
      <c r="L1283" s="4" t="n">
        <f aca="false">COUNTIF($B1283:$J1283, "NON_SPECIFIC")</f>
        <v>0</v>
      </c>
      <c r="M1283" s="4" t="n">
        <f aca="false">COUNTIF($B1283:$J1283, "EARLY")</f>
        <v>0</v>
      </c>
      <c r="N1283" s="4" t="n">
        <f aca="false">COUNTIF($B1283:$J1283, "ACTIVE")</f>
        <v>0</v>
      </c>
      <c r="O1283" s="4" t="n">
        <f aca="false">COUNTIF($B1283:$J1283, "LATE")</f>
        <v>0</v>
      </c>
      <c r="P1283" s="4" t="n">
        <f aca="false">COUNTIF($B1283:$J1283, "UNGRADABLE_QUALITY")</f>
        <v>0</v>
      </c>
      <c r="Q1283" s="4" t="n">
        <f aca="false">COUNTIF($B1283:$J1283, "UNGRADABLE_CONDITION")</f>
        <v>0</v>
      </c>
      <c r="R1283" s="4" t="n">
        <f aca="false">SUM(K1283:Q1283)</f>
        <v>3</v>
      </c>
      <c r="S1283" s="3"/>
      <c r="T1283" s="3"/>
    </row>
    <row r="1284" customFormat="false" ht="13.8" hidden="false" customHeight="false" outlineLevel="0" collapsed="false">
      <c r="A1284" s="3" t="s">
        <v>1307</v>
      </c>
      <c r="B1284" s="3" t="s">
        <v>19</v>
      </c>
      <c r="C1284" s="3" t="s">
        <v>22</v>
      </c>
      <c r="D1284" s="3"/>
      <c r="E1284" s="3"/>
      <c r="F1284" s="3"/>
      <c r="G1284" s="3" t="s">
        <v>22</v>
      </c>
      <c r="H1284" s="3"/>
      <c r="I1284" s="3"/>
      <c r="J1284" s="3"/>
      <c r="K1284" s="4" t="n">
        <f aca="false">COUNTIF($B1284:$J1284, "NORMAL")</f>
        <v>0</v>
      </c>
      <c r="L1284" s="4" t="n">
        <f aca="false">COUNTIF($B1284:$J1284, "NON_SPECIFIC")</f>
        <v>1</v>
      </c>
      <c r="M1284" s="4" t="n">
        <f aca="false">COUNTIF($B1284:$J1284, "EARLY")</f>
        <v>2</v>
      </c>
      <c r="N1284" s="4" t="n">
        <f aca="false">COUNTIF($B1284:$J1284, "ACTIVE")</f>
        <v>0</v>
      </c>
      <c r="O1284" s="4" t="n">
        <f aca="false">COUNTIF($B1284:$J1284, "LATE")</f>
        <v>0</v>
      </c>
      <c r="P1284" s="4" t="n">
        <f aca="false">COUNTIF($B1284:$J1284, "UNGRADABLE_QUALITY")</f>
        <v>0</v>
      </c>
      <c r="Q1284" s="4" t="n">
        <f aca="false">COUNTIF($B1284:$J1284, "UNGRADABLE_CONDITION")</f>
        <v>0</v>
      </c>
      <c r="R1284" s="4" t="n">
        <f aca="false">SUM(K1284:Q1284)</f>
        <v>3</v>
      </c>
      <c r="S1284" s="3"/>
      <c r="T1284" s="3"/>
    </row>
    <row r="1285" customFormat="false" ht="13.8" hidden="false" customHeight="false" outlineLevel="0" collapsed="false">
      <c r="A1285" s="3" t="s">
        <v>1308</v>
      </c>
      <c r="B1285" s="3" t="s">
        <v>19</v>
      </c>
      <c r="C1285" s="3" t="s">
        <v>22</v>
      </c>
      <c r="D1285" s="3"/>
      <c r="E1285" s="3"/>
      <c r="F1285" s="3"/>
      <c r="G1285" s="3" t="s">
        <v>20</v>
      </c>
      <c r="H1285" s="3"/>
      <c r="I1285" s="3"/>
      <c r="J1285" s="3"/>
      <c r="K1285" s="4" t="n">
        <f aca="false">COUNTIF($B1285:$J1285, "NORMAL")</f>
        <v>1</v>
      </c>
      <c r="L1285" s="4" t="n">
        <f aca="false">COUNTIF($B1285:$J1285, "NON_SPECIFIC")</f>
        <v>1</v>
      </c>
      <c r="M1285" s="4" t="n">
        <f aca="false">COUNTIF($B1285:$J1285, "EARLY")</f>
        <v>1</v>
      </c>
      <c r="N1285" s="4" t="n">
        <f aca="false">COUNTIF($B1285:$J1285, "ACTIVE")</f>
        <v>0</v>
      </c>
      <c r="O1285" s="4" t="n">
        <f aca="false">COUNTIF($B1285:$J1285, "LATE")</f>
        <v>0</v>
      </c>
      <c r="P1285" s="4" t="n">
        <f aca="false">COUNTIF($B1285:$J1285, "UNGRADABLE_QUALITY")</f>
        <v>0</v>
      </c>
      <c r="Q1285" s="4" t="n">
        <f aca="false">COUNTIF($B1285:$J1285, "UNGRADABLE_CONDITION")</f>
        <v>0</v>
      </c>
      <c r="R1285" s="4" t="n">
        <f aca="false">SUM(K1285:Q1285)</f>
        <v>3</v>
      </c>
      <c r="S1285" s="3"/>
      <c r="T1285" s="3"/>
    </row>
    <row r="1286" customFormat="false" ht="13.8" hidden="false" customHeight="false" outlineLevel="0" collapsed="false">
      <c r="A1286" s="3" t="s">
        <v>1309</v>
      </c>
      <c r="B1286" s="3" t="s">
        <v>19</v>
      </c>
      <c r="C1286" s="3"/>
      <c r="D1286" s="3" t="s">
        <v>19</v>
      </c>
      <c r="E1286" s="3"/>
      <c r="F1286" s="3"/>
      <c r="G1286" s="3"/>
      <c r="H1286" s="3"/>
      <c r="I1286" s="3" t="s">
        <v>19</v>
      </c>
      <c r="J1286" s="3"/>
      <c r="K1286" s="4" t="n">
        <f aca="false">COUNTIF($B1286:$J1286, "NORMAL")</f>
        <v>0</v>
      </c>
      <c r="L1286" s="4" t="n">
        <f aca="false">COUNTIF($B1286:$J1286, "NON_SPECIFIC")</f>
        <v>3</v>
      </c>
      <c r="M1286" s="4" t="n">
        <f aca="false">COUNTIF($B1286:$J1286, "EARLY")</f>
        <v>0</v>
      </c>
      <c r="N1286" s="4" t="n">
        <f aca="false">COUNTIF($B1286:$J1286, "ACTIVE")</f>
        <v>0</v>
      </c>
      <c r="O1286" s="4" t="n">
        <f aca="false">COUNTIF($B1286:$J1286, "LATE")</f>
        <v>0</v>
      </c>
      <c r="P1286" s="4" t="n">
        <f aca="false">COUNTIF($B1286:$J1286, "UNGRADABLE_QUALITY")</f>
        <v>0</v>
      </c>
      <c r="Q1286" s="4" t="n">
        <f aca="false">COUNTIF($B1286:$J1286, "UNGRADABLE_CONDITION")</f>
        <v>0</v>
      </c>
      <c r="R1286" s="4" t="n">
        <f aca="false">SUM(K1286:Q1286)</f>
        <v>3</v>
      </c>
      <c r="S1286" s="5"/>
      <c r="T1286" s="3"/>
    </row>
    <row r="1287" customFormat="false" ht="13.8" hidden="false" customHeight="false" outlineLevel="0" collapsed="false">
      <c r="A1287" s="3" t="s">
        <v>1310</v>
      </c>
      <c r="B1287" s="3" t="s">
        <v>19</v>
      </c>
      <c r="C1287" s="3" t="s">
        <v>19</v>
      </c>
      <c r="D1287" s="3"/>
      <c r="E1287" s="3"/>
      <c r="F1287" s="3"/>
      <c r="G1287" s="3" t="s">
        <v>20</v>
      </c>
      <c r="H1287" s="3"/>
      <c r="I1287" s="3"/>
      <c r="J1287" s="3"/>
      <c r="K1287" s="4" t="n">
        <f aca="false">COUNTIF($B1287:$J1287, "NORMAL")</f>
        <v>1</v>
      </c>
      <c r="L1287" s="4" t="n">
        <f aca="false">COUNTIF($B1287:$J1287, "NON_SPECIFIC")</f>
        <v>2</v>
      </c>
      <c r="M1287" s="4" t="n">
        <f aca="false">COUNTIF($B1287:$J1287, "EARLY")</f>
        <v>0</v>
      </c>
      <c r="N1287" s="4" t="n">
        <f aca="false">COUNTIF($B1287:$J1287, "ACTIVE")</f>
        <v>0</v>
      </c>
      <c r="O1287" s="4" t="n">
        <f aca="false">COUNTIF($B1287:$J1287, "LATE")</f>
        <v>0</v>
      </c>
      <c r="P1287" s="4" t="n">
        <f aca="false">COUNTIF($B1287:$J1287, "UNGRADABLE_QUALITY")</f>
        <v>0</v>
      </c>
      <c r="Q1287" s="4" t="n">
        <f aca="false">COUNTIF($B1287:$J1287, "UNGRADABLE_CONDITION")</f>
        <v>0</v>
      </c>
      <c r="R1287" s="4" t="n">
        <f aca="false">SUM(K1287:Q1287)</f>
        <v>3</v>
      </c>
      <c r="S1287" s="3"/>
      <c r="T1287" s="3"/>
    </row>
    <row r="1288" customFormat="false" ht="13.8" hidden="false" customHeight="false" outlineLevel="0" collapsed="false">
      <c r="A1288" s="3" t="s">
        <v>1311</v>
      </c>
      <c r="B1288" s="3" t="s">
        <v>22</v>
      </c>
      <c r="C1288" s="3"/>
      <c r="D1288" s="3" t="s">
        <v>22</v>
      </c>
      <c r="E1288" s="3"/>
      <c r="F1288" s="3"/>
      <c r="G1288" s="3"/>
      <c r="H1288" s="3"/>
      <c r="I1288" s="3" t="s">
        <v>22</v>
      </c>
      <c r="J1288" s="3"/>
      <c r="K1288" s="4" t="n">
        <f aca="false">COUNTIF($B1288:$J1288, "NORMAL")</f>
        <v>0</v>
      </c>
      <c r="L1288" s="4" t="n">
        <f aca="false">COUNTIF($B1288:$J1288, "NON_SPECIFIC")</f>
        <v>0</v>
      </c>
      <c r="M1288" s="4" t="n">
        <f aca="false">COUNTIF($B1288:$J1288, "EARLY")</f>
        <v>3</v>
      </c>
      <c r="N1288" s="4" t="n">
        <f aca="false">COUNTIF($B1288:$J1288, "ACTIVE")</f>
        <v>0</v>
      </c>
      <c r="O1288" s="4" t="n">
        <f aca="false">COUNTIF($B1288:$J1288, "LATE")</f>
        <v>0</v>
      </c>
      <c r="P1288" s="4" t="n">
        <f aca="false">COUNTIF($B1288:$J1288, "UNGRADABLE_QUALITY")</f>
        <v>0</v>
      </c>
      <c r="Q1288" s="4" t="n">
        <f aca="false">COUNTIF($B1288:$J1288, "UNGRADABLE_CONDITION")</f>
        <v>0</v>
      </c>
      <c r="R1288" s="4" t="n">
        <f aca="false">SUM(K1288:Q1288)</f>
        <v>3</v>
      </c>
      <c r="S1288" s="5"/>
      <c r="T1288" s="3"/>
    </row>
    <row r="1289" customFormat="false" ht="13.8" hidden="false" customHeight="false" outlineLevel="0" collapsed="false">
      <c r="A1289" s="3" t="s">
        <v>1312</v>
      </c>
      <c r="B1289" s="3" t="s">
        <v>19</v>
      </c>
      <c r="C1289" s="3"/>
      <c r="D1289" s="3" t="s">
        <v>22</v>
      </c>
      <c r="E1289" s="3"/>
      <c r="F1289" s="3"/>
      <c r="G1289" s="3"/>
      <c r="H1289" s="3"/>
      <c r="I1289" s="3" t="s">
        <v>19</v>
      </c>
      <c r="J1289" s="3"/>
      <c r="K1289" s="4" t="n">
        <f aca="false">COUNTIF($B1289:$J1289, "NORMAL")</f>
        <v>0</v>
      </c>
      <c r="L1289" s="4" t="n">
        <f aca="false">COUNTIF($B1289:$J1289, "NON_SPECIFIC")</f>
        <v>2</v>
      </c>
      <c r="M1289" s="4" t="n">
        <f aca="false">COUNTIF($B1289:$J1289, "EARLY")</f>
        <v>1</v>
      </c>
      <c r="N1289" s="4" t="n">
        <f aca="false">COUNTIF($B1289:$J1289, "ACTIVE")</f>
        <v>0</v>
      </c>
      <c r="O1289" s="4" t="n">
        <f aca="false">COUNTIF($B1289:$J1289, "LATE")</f>
        <v>0</v>
      </c>
      <c r="P1289" s="4" t="n">
        <f aca="false">COUNTIF($B1289:$J1289, "UNGRADABLE_QUALITY")</f>
        <v>0</v>
      </c>
      <c r="Q1289" s="4" t="n">
        <f aca="false">COUNTIF($B1289:$J1289, "UNGRADABLE_CONDITION")</f>
        <v>0</v>
      </c>
      <c r="R1289" s="4" t="n">
        <f aca="false">SUM(K1289:Q1289)</f>
        <v>3</v>
      </c>
      <c r="S1289" s="5"/>
      <c r="T1289" s="3"/>
    </row>
    <row r="1290" customFormat="false" ht="13.8" hidden="false" customHeight="false" outlineLevel="0" collapsed="false">
      <c r="A1290" s="3" t="s">
        <v>1313</v>
      </c>
      <c r="B1290" s="3" t="s">
        <v>20</v>
      </c>
      <c r="C1290" s="3" t="s">
        <v>19</v>
      </c>
      <c r="D1290" s="3"/>
      <c r="E1290" s="3"/>
      <c r="F1290" s="3"/>
      <c r="G1290" s="3" t="s">
        <v>20</v>
      </c>
      <c r="H1290" s="3"/>
      <c r="I1290" s="3"/>
      <c r="J1290" s="3"/>
      <c r="K1290" s="4" t="n">
        <f aca="false">COUNTIF($B1290:$J1290, "NORMAL")</f>
        <v>2</v>
      </c>
      <c r="L1290" s="4" t="n">
        <f aca="false">COUNTIF($B1290:$J1290, "NON_SPECIFIC")</f>
        <v>1</v>
      </c>
      <c r="M1290" s="4" t="n">
        <f aca="false">COUNTIF($B1290:$J1290, "EARLY")</f>
        <v>0</v>
      </c>
      <c r="N1290" s="4" t="n">
        <f aca="false">COUNTIF($B1290:$J1290, "ACTIVE")</f>
        <v>0</v>
      </c>
      <c r="O1290" s="4" t="n">
        <f aca="false">COUNTIF($B1290:$J1290, "LATE")</f>
        <v>0</v>
      </c>
      <c r="P1290" s="4" t="n">
        <f aca="false">COUNTIF($B1290:$J1290, "UNGRADABLE_QUALITY")</f>
        <v>0</v>
      </c>
      <c r="Q1290" s="4" t="n">
        <f aca="false">COUNTIF($B1290:$J1290, "UNGRADABLE_CONDITION")</f>
        <v>0</v>
      </c>
      <c r="R1290" s="4" t="n">
        <f aca="false">SUM(K1290:Q1290)</f>
        <v>3</v>
      </c>
      <c r="S1290" s="3"/>
      <c r="T1290" s="3"/>
    </row>
    <row r="1291" customFormat="false" ht="13.8" hidden="false" customHeight="false" outlineLevel="0" collapsed="false">
      <c r="A1291" s="3" t="s">
        <v>1314</v>
      </c>
      <c r="B1291" s="3" t="s">
        <v>20</v>
      </c>
      <c r="C1291" s="3" t="s">
        <v>20</v>
      </c>
      <c r="D1291" s="3"/>
      <c r="E1291" s="3"/>
      <c r="F1291" s="3"/>
      <c r="G1291" s="3" t="s">
        <v>20</v>
      </c>
      <c r="H1291" s="3"/>
      <c r="I1291" s="3"/>
      <c r="J1291" s="3"/>
      <c r="K1291" s="4" t="n">
        <f aca="false">COUNTIF($B1291:$J1291, "NORMAL")</f>
        <v>3</v>
      </c>
      <c r="L1291" s="4" t="n">
        <f aca="false">COUNTIF($B1291:$J1291, "NON_SPECIFIC")</f>
        <v>0</v>
      </c>
      <c r="M1291" s="4" t="n">
        <f aca="false">COUNTIF($B1291:$J1291, "EARLY")</f>
        <v>0</v>
      </c>
      <c r="N1291" s="4" t="n">
        <f aca="false">COUNTIF($B1291:$J1291, "ACTIVE")</f>
        <v>0</v>
      </c>
      <c r="O1291" s="4" t="n">
        <f aca="false">COUNTIF($B1291:$J1291, "LATE")</f>
        <v>0</v>
      </c>
      <c r="P1291" s="4" t="n">
        <f aca="false">COUNTIF($B1291:$J1291, "UNGRADABLE_QUALITY")</f>
        <v>0</v>
      </c>
      <c r="Q1291" s="4" t="n">
        <f aca="false">COUNTIF($B1291:$J1291, "UNGRADABLE_CONDITION")</f>
        <v>0</v>
      </c>
      <c r="R1291" s="4" t="n">
        <f aca="false">SUM(K1291:Q1291)</f>
        <v>3</v>
      </c>
      <c r="S1291" s="3"/>
      <c r="T1291" s="3"/>
    </row>
    <row r="1292" customFormat="false" ht="13.8" hidden="false" customHeight="false" outlineLevel="0" collapsed="false">
      <c r="A1292" s="3" t="s">
        <v>1315</v>
      </c>
      <c r="B1292" s="3" t="s">
        <v>20</v>
      </c>
      <c r="C1292" s="3" t="s">
        <v>20</v>
      </c>
      <c r="D1292" s="3"/>
      <c r="E1292" s="3"/>
      <c r="F1292" s="3"/>
      <c r="G1292" s="3" t="s">
        <v>20</v>
      </c>
      <c r="H1292" s="3"/>
      <c r="I1292" s="3"/>
      <c r="J1292" s="3"/>
      <c r="K1292" s="4" t="n">
        <f aca="false">COUNTIF($B1292:$J1292, "NORMAL")</f>
        <v>3</v>
      </c>
      <c r="L1292" s="4" t="n">
        <f aca="false">COUNTIF($B1292:$J1292, "NON_SPECIFIC")</f>
        <v>0</v>
      </c>
      <c r="M1292" s="4" t="n">
        <f aca="false">COUNTIF($B1292:$J1292, "EARLY")</f>
        <v>0</v>
      </c>
      <c r="N1292" s="4" t="n">
        <f aca="false">COUNTIF($B1292:$J1292, "ACTIVE")</f>
        <v>0</v>
      </c>
      <c r="O1292" s="4" t="n">
        <f aca="false">COUNTIF($B1292:$J1292, "LATE")</f>
        <v>0</v>
      </c>
      <c r="P1292" s="4" t="n">
        <f aca="false">COUNTIF($B1292:$J1292, "UNGRADABLE_QUALITY")</f>
        <v>0</v>
      </c>
      <c r="Q1292" s="4" t="n">
        <f aca="false">COUNTIF($B1292:$J1292, "UNGRADABLE_CONDITION")</f>
        <v>0</v>
      </c>
      <c r="R1292" s="4" t="n">
        <f aca="false">SUM(K1292:Q1292)</f>
        <v>3</v>
      </c>
      <c r="S1292" s="3"/>
      <c r="T1292" s="3"/>
    </row>
    <row r="1293" customFormat="false" ht="13.8" hidden="false" customHeight="false" outlineLevel="0" collapsed="false">
      <c r="A1293" s="3" t="s">
        <v>1316</v>
      </c>
      <c r="B1293" s="3" t="s">
        <v>20</v>
      </c>
      <c r="C1293" s="3" t="s">
        <v>19</v>
      </c>
      <c r="D1293" s="3"/>
      <c r="E1293" s="3"/>
      <c r="F1293" s="3"/>
      <c r="G1293" s="3" t="s">
        <v>20</v>
      </c>
      <c r="H1293" s="3"/>
      <c r="I1293" s="3"/>
      <c r="J1293" s="3"/>
      <c r="K1293" s="4" t="n">
        <f aca="false">COUNTIF($B1293:$J1293, "NORMAL")</f>
        <v>2</v>
      </c>
      <c r="L1293" s="4" t="n">
        <f aca="false">COUNTIF($B1293:$J1293, "NON_SPECIFIC")</f>
        <v>1</v>
      </c>
      <c r="M1293" s="4" t="n">
        <f aca="false">COUNTIF($B1293:$J1293, "EARLY")</f>
        <v>0</v>
      </c>
      <c r="N1293" s="4" t="n">
        <f aca="false">COUNTIF($B1293:$J1293, "ACTIVE")</f>
        <v>0</v>
      </c>
      <c r="O1293" s="4" t="n">
        <f aca="false">COUNTIF($B1293:$J1293, "LATE")</f>
        <v>0</v>
      </c>
      <c r="P1293" s="4" t="n">
        <f aca="false">COUNTIF($B1293:$J1293, "UNGRADABLE_QUALITY")</f>
        <v>0</v>
      </c>
      <c r="Q1293" s="4" t="n">
        <f aca="false">COUNTIF($B1293:$J1293, "UNGRADABLE_CONDITION")</f>
        <v>0</v>
      </c>
      <c r="R1293" s="4" t="n">
        <f aca="false">SUM(K1293:Q1293)</f>
        <v>3</v>
      </c>
      <c r="S1293" s="3"/>
      <c r="T1293" s="3"/>
    </row>
    <row r="1294" customFormat="false" ht="13.8" hidden="false" customHeight="false" outlineLevel="0" collapsed="false">
      <c r="A1294" s="3" t="s">
        <v>1317</v>
      </c>
      <c r="B1294" s="3" t="s">
        <v>20</v>
      </c>
      <c r="C1294" s="3" t="s">
        <v>19</v>
      </c>
      <c r="D1294" s="3"/>
      <c r="E1294" s="3"/>
      <c r="F1294" s="3"/>
      <c r="G1294" s="3" t="s">
        <v>20</v>
      </c>
      <c r="H1294" s="3"/>
      <c r="I1294" s="3"/>
      <c r="J1294" s="3"/>
      <c r="K1294" s="4" t="n">
        <f aca="false">COUNTIF($B1294:$J1294, "NORMAL")</f>
        <v>2</v>
      </c>
      <c r="L1294" s="4" t="n">
        <f aca="false">COUNTIF($B1294:$J1294, "NON_SPECIFIC")</f>
        <v>1</v>
      </c>
      <c r="M1294" s="4" t="n">
        <f aca="false">COUNTIF($B1294:$J1294, "EARLY")</f>
        <v>0</v>
      </c>
      <c r="N1294" s="4" t="n">
        <f aca="false">COUNTIF($B1294:$J1294, "ACTIVE")</f>
        <v>0</v>
      </c>
      <c r="O1294" s="4" t="n">
        <f aca="false">COUNTIF($B1294:$J1294, "LATE")</f>
        <v>0</v>
      </c>
      <c r="P1294" s="4" t="n">
        <f aca="false">COUNTIF($B1294:$J1294, "UNGRADABLE_QUALITY")</f>
        <v>0</v>
      </c>
      <c r="Q1294" s="4" t="n">
        <f aca="false">COUNTIF($B1294:$J1294, "UNGRADABLE_CONDITION")</f>
        <v>0</v>
      </c>
      <c r="R1294" s="4" t="n">
        <f aca="false">SUM(K1294:Q1294)</f>
        <v>3</v>
      </c>
      <c r="S1294" s="3"/>
      <c r="T1294" s="3"/>
    </row>
    <row r="1295" customFormat="false" ht="13.8" hidden="false" customHeight="false" outlineLevel="0" collapsed="false">
      <c r="A1295" s="3" t="s">
        <v>1318</v>
      </c>
      <c r="B1295" s="3" t="s">
        <v>20</v>
      </c>
      <c r="C1295" s="3"/>
      <c r="D1295" s="3" t="s">
        <v>19</v>
      </c>
      <c r="E1295" s="3"/>
      <c r="F1295" s="3"/>
      <c r="G1295" s="3"/>
      <c r="H1295" s="3"/>
      <c r="I1295" s="3" t="s">
        <v>19</v>
      </c>
      <c r="J1295" s="3"/>
      <c r="K1295" s="4" t="n">
        <f aca="false">COUNTIF($B1295:$J1295, "NORMAL")</f>
        <v>1</v>
      </c>
      <c r="L1295" s="4" t="n">
        <f aca="false">COUNTIF($B1295:$J1295, "NON_SPECIFIC")</f>
        <v>2</v>
      </c>
      <c r="M1295" s="4" t="n">
        <f aca="false">COUNTIF($B1295:$J1295, "EARLY")</f>
        <v>0</v>
      </c>
      <c r="N1295" s="4" t="n">
        <f aca="false">COUNTIF($B1295:$J1295, "ACTIVE")</f>
        <v>0</v>
      </c>
      <c r="O1295" s="4" t="n">
        <f aca="false">COUNTIF($B1295:$J1295, "LATE")</f>
        <v>0</v>
      </c>
      <c r="P1295" s="4" t="n">
        <f aca="false">COUNTIF($B1295:$J1295, "UNGRADABLE_QUALITY")</f>
        <v>0</v>
      </c>
      <c r="Q1295" s="4" t="n">
        <f aca="false">COUNTIF($B1295:$J1295, "UNGRADABLE_CONDITION")</f>
        <v>0</v>
      </c>
      <c r="R1295" s="4" t="n">
        <f aca="false">SUM(K1295:Q1295)</f>
        <v>3</v>
      </c>
      <c r="S1295" s="5"/>
      <c r="T1295" s="3"/>
    </row>
    <row r="1296" customFormat="false" ht="13.8" hidden="false" customHeight="false" outlineLevel="0" collapsed="false">
      <c r="A1296" s="3" t="s">
        <v>1319</v>
      </c>
      <c r="B1296" s="3" t="s">
        <v>19</v>
      </c>
      <c r="C1296" s="3" t="s">
        <v>19</v>
      </c>
      <c r="D1296" s="3"/>
      <c r="E1296" s="3"/>
      <c r="F1296" s="3"/>
      <c r="G1296" s="3" t="s">
        <v>19</v>
      </c>
      <c r="H1296" s="3"/>
      <c r="I1296" s="3"/>
      <c r="J1296" s="3"/>
      <c r="K1296" s="4" t="n">
        <f aca="false">COUNTIF($B1296:$J1296, "NORMAL")</f>
        <v>0</v>
      </c>
      <c r="L1296" s="4" t="n">
        <f aca="false">COUNTIF($B1296:$J1296, "NON_SPECIFIC")</f>
        <v>3</v>
      </c>
      <c r="M1296" s="4" t="n">
        <f aca="false">COUNTIF($B1296:$J1296, "EARLY")</f>
        <v>0</v>
      </c>
      <c r="N1296" s="4" t="n">
        <f aca="false">COUNTIF($B1296:$J1296, "ACTIVE")</f>
        <v>0</v>
      </c>
      <c r="O1296" s="4" t="n">
        <f aca="false">COUNTIF($B1296:$J1296, "LATE")</f>
        <v>0</v>
      </c>
      <c r="P1296" s="4" t="n">
        <f aca="false">COUNTIF($B1296:$J1296, "UNGRADABLE_QUALITY")</f>
        <v>0</v>
      </c>
      <c r="Q1296" s="4" t="n">
        <f aca="false">COUNTIF($B1296:$J1296, "UNGRADABLE_CONDITION")</f>
        <v>0</v>
      </c>
      <c r="R1296" s="4" t="n">
        <f aca="false">SUM(K1296:Q1296)</f>
        <v>3</v>
      </c>
      <c r="S1296" s="3"/>
      <c r="T1296" s="3"/>
    </row>
    <row r="1297" customFormat="false" ht="13.8" hidden="false" customHeight="false" outlineLevel="0" collapsed="false">
      <c r="A1297" s="3" t="s">
        <v>1320</v>
      </c>
      <c r="B1297" s="3" t="s">
        <v>34</v>
      </c>
      <c r="C1297" s="3"/>
      <c r="D1297" s="3" t="s">
        <v>28</v>
      </c>
      <c r="E1297" s="3"/>
      <c r="F1297" s="3"/>
      <c r="G1297" s="3"/>
      <c r="H1297" s="3"/>
      <c r="I1297" s="3" t="s">
        <v>28</v>
      </c>
      <c r="J1297" s="3"/>
      <c r="K1297" s="4" t="n">
        <f aca="false">COUNTIF($B1297:$J1297, "NORMAL")</f>
        <v>0</v>
      </c>
      <c r="L1297" s="4" t="n">
        <f aca="false">COUNTIF($B1297:$J1297, "NON_SPECIFIC")</f>
        <v>0</v>
      </c>
      <c r="M1297" s="4" t="n">
        <f aca="false">COUNTIF($B1297:$J1297, "EARLY")</f>
        <v>0</v>
      </c>
      <c r="N1297" s="4" t="n">
        <f aca="false">COUNTIF($B1297:$J1297, "ACTIVE")</f>
        <v>1</v>
      </c>
      <c r="O1297" s="4" t="n">
        <f aca="false">COUNTIF($B1297:$J1297, "LATE")</f>
        <v>2</v>
      </c>
      <c r="P1297" s="4" t="n">
        <f aca="false">COUNTIF($B1297:$J1297, "UNGRADABLE_QUALITY")</f>
        <v>0</v>
      </c>
      <c r="Q1297" s="4" t="n">
        <f aca="false">COUNTIF($B1297:$J1297, "UNGRADABLE_CONDITION")</f>
        <v>0</v>
      </c>
      <c r="R1297" s="4" t="n">
        <f aca="false">SUM(K1297:Q1297)</f>
        <v>3</v>
      </c>
      <c r="S1297" s="5"/>
      <c r="T1297" s="3"/>
    </row>
    <row r="1298" customFormat="false" ht="13.8" hidden="false" customHeight="false" outlineLevel="0" collapsed="false">
      <c r="A1298" s="3" t="s">
        <v>1321</v>
      </c>
      <c r="B1298" s="3" t="s">
        <v>20</v>
      </c>
      <c r="C1298" s="3" t="s">
        <v>19</v>
      </c>
      <c r="D1298" s="3"/>
      <c r="E1298" s="3"/>
      <c r="F1298" s="3"/>
      <c r="G1298" s="3" t="s">
        <v>19</v>
      </c>
      <c r="H1298" s="3"/>
      <c r="I1298" s="3"/>
      <c r="J1298" s="3"/>
      <c r="K1298" s="4" t="n">
        <f aca="false">COUNTIF($B1298:$J1298, "NORMAL")</f>
        <v>1</v>
      </c>
      <c r="L1298" s="4" t="n">
        <f aca="false">COUNTIF($B1298:$J1298, "NON_SPECIFIC")</f>
        <v>2</v>
      </c>
      <c r="M1298" s="4" t="n">
        <f aca="false">COUNTIF($B1298:$J1298, "EARLY")</f>
        <v>0</v>
      </c>
      <c r="N1298" s="4" t="n">
        <f aca="false">COUNTIF($B1298:$J1298, "ACTIVE")</f>
        <v>0</v>
      </c>
      <c r="O1298" s="4" t="n">
        <f aca="false">COUNTIF($B1298:$J1298, "LATE")</f>
        <v>0</v>
      </c>
      <c r="P1298" s="4" t="n">
        <f aca="false">COUNTIF($B1298:$J1298, "UNGRADABLE_QUALITY")</f>
        <v>0</v>
      </c>
      <c r="Q1298" s="4" t="n">
        <f aca="false">COUNTIF($B1298:$J1298, "UNGRADABLE_CONDITION")</f>
        <v>0</v>
      </c>
      <c r="R1298" s="4" t="n">
        <f aca="false">SUM(K1298:Q1298)</f>
        <v>3</v>
      </c>
      <c r="S1298" s="3"/>
      <c r="T1298" s="3"/>
    </row>
    <row r="1299" customFormat="false" ht="13.8" hidden="false" customHeight="false" outlineLevel="0" collapsed="false">
      <c r="A1299" s="3" t="s">
        <v>1322</v>
      </c>
      <c r="B1299" s="3" t="s">
        <v>20</v>
      </c>
      <c r="C1299" s="3" t="s">
        <v>20</v>
      </c>
      <c r="D1299" s="3"/>
      <c r="E1299" s="3"/>
      <c r="F1299" s="3"/>
      <c r="G1299" s="3" t="s">
        <v>24</v>
      </c>
      <c r="H1299" s="3"/>
      <c r="I1299" s="3"/>
      <c r="J1299" s="3"/>
      <c r="K1299" s="4" t="n">
        <f aca="false">COUNTIF($B1299:$J1299, "NORMAL")</f>
        <v>2</v>
      </c>
      <c r="L1299" s="4" t="n">
        <f aca="false">COUNTIF($B1299:$J1299, "NON_SPECIFIC")</f>
        <v>0</v>
      </c>
      <c r="M1299" s="4" t="n">
        <f aca="false">COUNTIF($B1299:$J1299, "EARLY")</f>
        <v>0</v>
      </c>
      <c r="N1299" s="4" t="n">
        <f aca="false">COUNTIF($B1299:$J1299, "ACTIVE")</f>
        <v>0</v>
      </c>
      <c r="O1299" s="4" t="n">
        <f aca="false">COUNTIF($B1299:$J1299, "LATE")</f>
        <v>0</v>
      </c>
      <c r="P1299" s="4" t="n">
        <f aca="false">COUNTIF($B1299:$J1299, "UNGRADABLE_QUALITY")</f>
        <v>1</v>
      </c>
      <c r="Q1299" s="4" t="n">
        <f aca="false">COUNTIF($B1299:$J1299, "UNGRADABLE_CONDITION")</f>
        <v>0</v>
      </c>
      <c r="R1299" s="4" t="n">
        <f aca="false">SUM(K1299:Q1299)</f>
        <v>3</v>
      </c>
      <c r="S1299" s="3"/>
      <c r="T1299" s="3"/>
    </row>
    <row r="1300" customFormat="false" ht="13.8" hidden="false" customHeight="false" outlineLevel="0" collapsed="false">
      <c r="A1300" s="3" t="s">
        <v>1323</v>
      </c>
      <c r="B1300" s="3" t="s">
        <v>20</v>
      </c>
      <c r="C1300" s="3" t="s">
        <v>19</v>
      </c>
      <c r="D1300" s="3"/>
      <c r="E1300" s="3"/>
      <c r="F1300" s="3"/>
      <c r="G1300" s="3" t="s">
        <v>20</v>
      </c>
      <c r="H1300" s="3"/>
      <c r="I1300" s="3"/>
      <c r="J1300" s="3"/>
      <c r="K1300" s="4" t="n">
        <f aca="false">COUNTIF($B1300:$J1300, "NORMAL")</f>
        <v>2</v>
      </c>
      <c r="L1300" s="4" t="n">
        <f aca="false">COUNTIF($B1300:$J1300, "NON_SPECIFIC")</f>
        <v>1</v>
      </c>
      <c r="M1300" s="4" t="n">
        <f aca="false">COUNTIF($B1300:$J1300, "EARLY")</f>
        <v>0</v>
      </c>
      <c r="N1300" s="4" t="n">
        <f aca="false">COUNTIF($B1300:$J1300, "ACTIVE")</f>
        <v>0</v>
      </c>
      <c r="O1300" s="4" t="n">
        <f aca="false">COUNTIF($B1300:$J1300, "LATE")</f>
        <v>0</v>
      </c>
      <c r="P1300" s="4" t="n">
        <f aca="false">COUNTIF($B1300:$J1300, "UNGRADABLE_QUALITY")</f>
        <v>0</v>
      </c>
      <c r="Q1300" s="4" t="n">
        <f aca="false">COUNTIF($B1300:$J1300, "UNGRADABLE_CONDITION")</f>
        <v>0</v>
      </c>
      <c r="R1300" s="4" t="n">
        <f aca="false">SUM(K1300:Q1300)</f>
        <v>3</v>
      </c>
      <c r="S1300" s="3"/>
      <c r="T1300" s="3"/>
    </row>
    <row r="1301" customFormat="false" ht="13.8" hidden="false" customHeight="false" outlineLevel="0" collapsed="false">
      <c r="A1301" s="3" t="s">
        <v>1324</v>
      </c>
      <c r="B1301" s="3" t="s">
        <v>34</v>
      </c>
      <c r="C1301" s="3" t="s">
        <v>34</v>
      </c>
      <c r="D1301" s="3"/>
      <c r="E1301" s="3"/>
      <c r="F1301" s="3"/>
      <c r="G1301" s="3" t="s">
        <v>28</v>
      </c>
      <c r="H1301" s="3"/>
      <c r="I1301" s="3"/>
      <c r="J1301" s="3"/>
      <c r="K1301" s="4" t="n">
        <f aca="false">COUNTIF($B1301:$J1301, "NORMAL")</f>
        <v>0</v>
      </c>
      <c r="L1301" s="4" t="n">
        <f aca="false">COUNTIF($B1301:$J1301, "NON_SPECIFIC")</f>
        <v>0</v>
      </c>
      <c r="M1301" s="4" t="n">
        <f aca="false">COUNTIF($B1301:$J1301, "EARLY")</f>
        <v>0</v>
      </c>
      <c r="N1301" s="4" t="n">
        <f aca="false">COUNTIF($B1301:$J1301, "ACTIVE")</f>
        <v>2</v>
      </c>
      <c r="O1301" s="4" t="n">
        <f aca="false">COUNTIF($B1301:$J1301, "LATE")</f>
        <v>1</v>
      </c>
      <c r="P1301" s="4" t="n">
        <f aca="false">COUNTIF($B1301:$J1301, "UNGRADABLE_QUALITY")</f>
        <v>0</v>
      </c>
      <c r="Q1301" s="4" t="n">
        <f aca="false">COUNTIF($B1301:$J1301, "UNGRADABLE_CONDITION")</f>
        <v>0</v>
      </c>
      <c r="R1301" s="4" t="n">
        <f aca="false">SUM(K1301:Q1301)</f>
        <v>3</v>
      </c>
      <c r="S1301" s="3"/>
      <c r="T1301" s="3"/>
    </row>
    <row r="1302" customFormat="false" ht="13.8" hidden="false" customHeight="false" outlineLevel="0" collapsed="false">
      <c r="A1302" s="3" t="s">
        <v>1325</v>
      </c>
      <c r="B1302" s="3" t="s">
        <v>22</v>
      </c>
      <c r="C1302" s="3" t="s">
        <v>34</v>
      </c>
      <c r="D1302" s="3"/>
      <c r="E1302" s="3"/>
      <c r="F1302" s="3"/>
      <c r="G1302" s="3" t="s">
        <v>34</v>
      </c>
      <c r="H1302" s="3"/>
      <c r="I1302" s="3"/>
      <c r="J1302" s="3"/>
      <c r="K1302" s="4" t="n">
        <f aca="false">COUNTIF($B1302:$J1302, "NORMAL")</f>
        <v>0</v>
      </c>
      <c r="L1302" s="4" t="n">
        <f aca="false">COUNTIF($B1302:$J1302, "NON_SPECIFIC")</f>
        <v>0</v>
      </c>
      <c r="M1302" s="4" t="n">
        <f aca="false">COUNTIF($B1302:$J1302, "EARLY")</f>
        <v>1</v>
      </c>
      <c r="N1302" s="4" t="n">
        <f aca="false">COUNTIF($B1302:$J1302, "ACTIVE")</f>
        <v>2</v>
      </c>
      <c r="O1302" s="4" t="n">
        <f aca="false">COUNTIF($B1302:$J1302, "LATE")</f>
        <v>0</v>
      </c>
      <c r="P1302" s="4" t="n">
        <f aca="false">COUNTIF($B1302:$J1302, "UNGRADABLE_QUALITY")</f>
        <v>0</v>
      </c>
      <c r="Q1302" s="4" t="n">
        <f aca="false">COUNTIF($B1302:$J1302, "UNGRADABLE_CONDITION")</f>
        <v>0</v>
      </c>
      <c r="R1302" s="4" t="n">
        <f aca="false">SUM(K1302:Q1302)</f>
        <v>3</v>
      </c>
      <c r="S1302" s="3"/>
      <c r="T1302" s="3"/>
    </row>
    <row r="1303" customFormat="false" ht="13.8" hidden="false" customHeight="false" outlineLevel="0" collapsed="false">
      <c r="A1303" s="3" t="s">
        <v>1326</v>
      </c>
      <c r="B1303" s="3" t="s">
        <v>20</v>
      </c>
      <c r="C1303" s="3" t="s">
        <v>19</v>
      </c>
      <c r="D1303" s="3"/>
      <c r="E1303" s="3"/>
      <c r="F1303" s="3"/>
      <c r="G1303" s="3" t="s">
        <v>19</v>
      </c>
      <c r="H1303" s="3"/>
      <c r="I1303" s="3"/>
      <c r="J1303" s="3"/>
      <c r="K1303" s="4" t="n">
        <f aca="false">COUNTIF($B1303:$J1303, "NORMAL")</f>
        <v>1</v>
      </c>
      <c r="L1303" s="4" t="n">
        <f aca="false">COUNTIF($B1303:$J1303, "NON_SPECIFIC")</f>
        <v>2</v>
      </c>
      <c r="M1303" s="4" t="n">
        <f aca="false">COUNTIF($B1303:$J1303, "EARLY")</f>
        <v>0</v>
      </c>
      <c r="N1303" s="4" t="n">
        <f aca="false">COUNTIF($B1303:$J1303, "ACTIVE")</f>
        <v>0</v>
      </c>
      <c r="O1303" s="4" t="n">
        <f aca="false">COUNTIF($B1303:$J1303, "LATE")</f>
        <v>0</v>
      </c>
      <c r="P1303" s="4" t="n">
        <f aca="false">COUNTIF($B1303:$J1303, "UNGRADABLE_QUALITY")</f>
        <v>0</v>
      </c>
      <c r="Q1303" s="4" t="n">
        <f aca="false">COUNTIF($B1303:$J1303, "UNGRADABLE_CONDITION")</f>
        <v>0</v>
      </c>
      <c r="R1303" s="4" t="n">
        <f aca="false">SUM(K1303:Q1303)</f>
        <v>3</v>
      </c>
      <c r="S1303" s="3"/>
      <c r="T1303" s="3"/>
    </row>
    <row r="1304" customFormat="false" ht="13.8" hidden="false" customHeight="false" outlineLevel="0" collapsed="false">
      <c r="A1304" s="3" t="s">
        <v>1327</v>
      </c>
      <c r="B1304" s="3" t="s">
        <v>19</v>
      </c>
      <c r="C1304" s="3" t="s">
        <v>19</v>
      </c>
      <c r="D1304" s="3"/>
      <c r="E1304" s="3"/>
      <c r="F1304" s="3"/>
      <c r="G1304" s="3" t="s">
        <v>22</v>
      </c>
      <c r="H1304" s="3"/>
      <c r="I1304" s="3"/>
      <c r="J1304" s="3"/>
      <c r="K1304" s="4" t="n">
        <f aca="false">COUNTIF($B1304:$J1304, "NORMAL")</f>
        <v>0</v>
      </c>
      <c r="L1304" s="4" t="n">
        <f aca="false">COUNTIF($B1304:$J1304, "NON_SPECIFIC")</f>
        <v>2</v>
      </c>
      <c r="M1304" s="4" t="n">
        <f aca="false">COUNTIF($B1304:$J1304, "EARLY")</f>
        <v>1</v>
      </c>
      <c r="N1304" s="4" t="n">
        <f aca="false">COUNTIF($B1304:$J1304, "ACTIVE")</f>
        <v>0</v>
      </c>
      <c r="O1304" s="4" t="n">
        <f aca="false">COUNTIF($B1304:$J1304, "LATE")</f>
        <v>0</v>
      </c>
      <c r="P1304" s="4" t="n">
        <f aca="false">COUNTIF($B1304:$J1304, "UNGRADABLE_QUALITY")</f>
        <v>0</v>
      </c>
      <c r="Q1304" s="4" t="n">
        <f aca="false">COUNTIF($B1304:$J1304, "UNGRADABLE_CONDITION")</f>
        <v>0</v>
      </c>
      <c r="R1304" s="4" t="n">
        <f aca="false">SUM(K1304:Q1304)</f>
        <v>3</v>
      </c>
      <c r="S1304" s="3"/>
      <c r="T1304" s="3"/>
    </row>
    <row r="1305" customFormat="false" ht="13.8" hidden="false" customHeight="false" outlineLevel="0" collapsed="false">
      <c r="A1305" s="3" t="s">
        <v>1328</v>
      </c>
      <c r="B1305" s="3" t="s">
        <v>20</v>
      </c>
      <c r="C1305" s="3" t="s">
        <v>19</v>
      </c>
      <c r="D1305" s="3"/>
      <c r="E1305" s="3"/>
      <c r="F1305" s="3"/>
      <c r="G1305" s="3" t="s">
        <v>20</v>
      </c>
      <c r="H1305" s="3"/>
      <c r="I1305" s="3"/>
      <c r="J1305" s="3"/>
      <c r="K1305" s="4" t="n">
        <f aca="false">COUNTIF($B1305:$J1305, "NORMAL")</f>
        <v>2</v>
      </c>
      <c r="L1305" s="4" t="n">
        <f aca="false">COUNTIF($B1305:$J1305, "NON_SPECIFIC")</f>
        <v>1</v>
      </c>
      <c r="M1305" s="4" t="n">
        <f aca="false">COUNTIF($B1305:$J1305, "EARLY")</f>
        <v>0</v>
      </c>
      <c r="N1305" s="4" t="n">
        <f aca="false">COUNTIF($B1305:$J1305, "ACTIVE")</f>
        <v>0</v>
      </c>
      <c r="O1305" s="4" t="n">
        <f aca="false">COUNTIF($B1305:$J1305, "LATE")</f>
        <v>0</v>
      </c>
      <c r="P1305" s="4" t="n">
        <f aca="false">COUNTIF($B1305:$J1305, "UNGRADABLE_QUALITY")</f>
        <v>0</v>
      </c>
      <c r="Q1305" s="4" t="n">
        <f aca="false">COUNTIF($B1305:$J1305, "UNGRADABLE_CONDITION")</f>
        <v>0</v>
      </c>
      <c r="R1305" s="4" t="n">
        <f aca="false">SUM(K1305:Q1305)</f>
        <v>3</v>
      </c>
      <c r="S1305" s="3"/>
      <c r="T1305" s="3"/>
    </row>
    <row r="1306" customFormat="false" ht="13.8" hidden="false" customHeight="false" outlineLevel="0" collapsed="false">
      <c r="A1306" s="3" t="s">
        <v>1329</v>
      </c>
      <c r="B1306" s="3" t="s">
        <v>22</v>
      </c>
      <c r="C1306" s="3"/>
      <c r="D1306" s="3" t="s">
        <v>34</v>
      </c>
      <c r="E1306" s="3"/>
      <c r="F1306" s="3"/>
      <c r="G1306" s="3"/>
      <c r="H1306" s="3"/>
      <c r="I1306" s="3" t="s">
        <v>34</v>
      </c>
      <c r="J1306" s="3"/>
      <c r="K1306" s="4" t="n">
        <f aca="false">COUNTIF($B1306:$J1306, "NORMAL")</f>
        <v>0</v>
      </c>
      <c r="L1306" s="4" t="n">
        <f aca="false">COUNTIF($B1306:$J1306, "NON_SPECIFIC")</f>
        <v>0</v>
      </c>
      <c r="M1306" s="4" t="n">
        <f aca="false">COUNTIF($B1306:$J1306, "EARLY")</f>
        <v>1</v>
      </c>
      <c r="N1306" s="4" t="n">
        <f aca="false">COUNTIF($B1306:$J1306, "ACTIVE")</f>
        <v>2</v>
      </c>
      <c r="O1306" s="4" t="n">
        <f aca="false">COUNTIF($B1306:$J1306, "LATE")</f>
        <v>0</v>
      </c>
      <c r="P1306" s="4" t="n">
        <f aca="false">COUNTIF($B1306:$J1306, "UNGRADABLE_QUALITY")</f>
        <v>0</v>
      </c>
      <c r="Q1306" s="4" t="n">
        <f aca="false">COUNTIF($B1306:$J1306, "UNGRADABLE_CONDITION")</f>
        <v>0</v>
      </c>
      <c r="R1306" s="4" t="n">
        <f aca="false">SUM(K1306:Q1306)</f>
        <v>3</v>
      </c>
      <c r="S1306" s="5"/>
      <c r="T1306" s="3"/>
    </row>
    <row r="1307" customFormat="false" ht="13.8" hidden="false" customHeight="false" outlineLevel="0" collapsed="false">
      <c r="A1307" s="3" t="s">
        <v>1330</v>
      </c>
      <c r="B1307" s="3" t="s">
        <v>22</v>
      </c>
      <c r="C1307" s="3" t="s">
        <v>34</v>
      </c>
      <c r="D1307" s="3"/>
      <c r="E1307" s="3"/>
      <c r="F1307" s="3"/>
      <c r="G1307" s="3" t="s">
        <v>34</v>
      </c>
      <c r="H1307" s="3"/>
      <c r="I1307" s="3"/>
      <c r="J1307" s="3"/>
      <c r="K1307" s="4" t="n">
        <f aca="false">COUNTIF($B1307:$J1307, "NORMAL")</f>
        <v>0</v>
      </c>
      <c r="L1307" s="4" t="n">
        <f aca="false">COUNTIF($B1307:$J1307, "NON_SPECIFIC")</f>
        <v>0</v>
      </c>
      <c r="M1307" s="4" t="n">
        <f aca="false">COUNTIF($B1307:$J1307, "EARLY")</f>
        <v>1</v>
      </c>
      <c r="N1307" s="4" t="n">
        <f aca="false">COUNTIF($B1307:$J1307, "ACTIVE")</f>
        <v>2</v>
      </c>
      <c r="O1307" s="4" t="n">
        <f aca="false">COUNTIF($B1307:$J1307, "LATE")</f>
        <v>0</v>
      </c>
      <c r="P1307" s="4" t="n">
        <f aca="false">COUNTIF($B1307:$J1307, "UNGRADABLE_QUALITY")</f>
        <v>0</v>
      </c>
      <c r="Q1307" s="4" t="n">
        <f aca="false">COUNTIF($B1307:$J1307, "UNGRADABLE_CONDITION")</f>
        <v>0</v>
      </c>
      <c r="R1307" s="4" t="n">
        <f aca="false">SUM(K1307:Q1307)</f>
        <v>3</v>
      </c>
      <c r="S1307" s="3"/>
      <c r="T1307" s="3"/>
    </row>
    <row r="1308" customFormat="false" ht="13.8" hidden="false" customHeight="false" outlineLevel="0" collapsed="false">
      <c r="A1308" s="3" t="s">
        <v>1331</v>
      </c>
      <c r="B1308" s="3" t="s">
        <v>20</v>
      </c>
      <c r="C1308" s="3" t="s">
        <v>20</v>
      </c>
      <c r="D1308" s="3"/>
      <c r="E1308" s="3"/>
      <c r="F1308" s="3"/>
      <c r="G1308" s="3" t="s">
        <v>20</v>
      </c>
      <c r="H1308" s="3"/>
      <c r="I1308" s="3"/>
      <c r="J1308" s="3"/>
      <c r="K1308" s="4" t="n">
        <f aca="false">COUNTIF($B1308:$J1308, "NORMAL")</f>
        <v>3</v>
      </c>
      <c r="L1308" s="4" t="n">
        <f aca="false">COUNTIF($B1308:$J1308, "NON_SPECIFIC")</f>
        <v>0</v>
      </c>
      <c r="M1308" s="4" t="n">
        <f aca="false">COUNTIF($B1308:$J1308, "EARLY")</f>
        <v>0</v>
      </c>
      <c r="N1308" s="4" t="n">
        <f aca="false">COUNTIF($B1308:$J1308, "ACTIVE")</f>
        <v>0</v>
      </c>
      <c r="O1308" s="4" t="n">
        <f aca="false">COUNTIF($B1308:$J1308, "LATE")</f>
        <v>0</v>
      </c>
      <c r="P1308" s="4" t="n">
        <f aca="false">COUNTIF($B1308:$J1308, "UNGRADABLE_QUALITY")</f>
        <v>0</v>
      </c>
      <c r="Q1308" s="4" t="n">
        <f aca="false">COUNTIF($B1308:$J1308, "UNGRADABLE_CONDITION")</f>
        <v>0</v>
      </c>
      <c r="R1308" s="4" t="n">
        <f aca="false">SUM(K1308:Q1308)</f>
        <v>3</v>
      </c>
      <c r="S1308" s="3"/>
      <c r="T1308" s="3"/>
    </row>
    <row r="1309" customFormat="false" ht="13.8" hidden="false" customHeight="false" outlineLevel="0" collapsed="false">
      <c r="A1309" s="3" t="s">
        <v>1332</v>
      </c>
      <c r="B1309" s="3" t="s">
        <v>20</v>
      </c>
      <c r="C1309" s="3" t="s">
        <v>20</v>
      </c>
      <c r="D1309" s="3"/>
      <c r="E1309" s="3"/>
      <c r="F1309" s="3"/>
      <c r="G1309" s="3" t="s">
        <v>19</v>
      </c>
      <c r="H1309" s="3"/>
      <c r="I1309" s="3"/>
      <c r="J1309" s="3"/>
      <c r="K1309" s="4" t="n">
        <f aca="false">COUNTIF($B1309:$J1309, "NORMAL")</f>
        <v>2</v>
      </c>
      <c r="L1309" s="4" t="n">
        <f aca="false">COUNTIF($B1309:$J1309, "NON_SPECIFIC")</f>
        <v>1</v>
      </c>
      <c r="M1309" s="4" t="n">
        <f aca="false">COUNTIF($B1309:$J1309, "EARLY")</f>
        <v>0</v>
      </c>
      <c r="N1309" s="4" t="n">
        <f aca="false">COUNTIF($B1309:$J1309, "ACTIVE")</f>
        <v>0</v>
      </c>
      <c r="O1309" s="4" t="n">
        <f aca="false">COUNTIF($B1309:$J1309, "LATE")</f>
        <v>0</v>
      </c>
      <c r="P1309" s="4" t="n">
        <f aca="false">COUNTIF($B1309:$J1309, "UNGRADABLE_QUALITY")</f>
        <v>0</v>
      </c>
      <c r="Q1309" s="4" t="n">
        <f aca="false">COUNTIF($B1309:$J1309, "UNGRADABLE_CONDITION")</f>
        <v>0</v>
      </c>
      <c r="R1309" s="4" t="n">
        <f aca="false">SUM(K1309:Q1309)</f>
        <v>3</v>
      </c>
      <c r="S1309" s="3"/>
      <c r="T1309" s="3"/>
    </row>
    <row r="1310" customFormat="false" ht="13.8" hidden="false" customHeight="false" outlineLevel="0" collapsed="false">
      <c r="A1310" s="3" t="s">
        <v>1333</v>
      </c>
      <c r="B1310" s="3" t="s">
        <v>22</v>
      </c>
      <c r="C1310" s="3"/>
      <c r="D1310" s="3" t="s">
        <v>34</v>
      </c>
      <c r="E1310" s="3"/>
      <c r="F1310" s="3"/>
      <c r="G1310" s="3"/>
      <c r="H1310" s="3"/>
      <c r="I1310" s="3" t="s">
        <v>22</v>
      </c>
      <c r="J1310" s="3"/>
      <c r="K1310" s="4" t="n">
        <f aca="false">COUNTIF($B1310:$J1310, "NORMAL")</f>
        <v>0</v>
      </c>
      <c r="L1310" s="4" t="n">
        <f aca="false">COUNTIF($B1310:$J1310, "NON_SPECIFIC")</f>
        <v>0</v>
      </c>
      <c r="M1310" s="4" t="n">
        <f aca="false">COUNTIF($B1310:$J1310, "EARLY")</f>
        <v>2</v>
      </c>
      <c r="N1310" s="4" t="n">
        <f aca="false">COUNTIF($B1310:$J1310, "ACTIVE")</f>
        <v>1</v>
      </c>
      <c r="O1310" s="4" t="n">
        <f aca="false">COUNTIF($B1310:$J1310, "LATE")</f>
        <v>0</v>
      </c>
      <c r="P1310" s="4" t="n">
        <f aca="false">COUNTIF($B1310:$J1310, "UNGRADABLE_QUALITY")</f>
        <v>0</v>
      </c>
      <c r="Q1310" s="4" t="n">
        <f aca="false">COUNTIF($B1310:$J1310, "UNGRADABLE_CONDITION")</f>
        <v>0</v>
      </c>
      <c r="R1310" s="4" t="n">
        <f aca="false">SUM(K1310:Q1310)</f>
        <v>3</v>
      </c>
      <c r="S1310" s="5"/>
      <c r="T1310" s="3"/>
    </row>
    <row r="1311" customFormat="false" ht="13.8" hidden="false" customHeight="false" outlineLevel="0" collapsed="false">
      <c r="A1311" s="3" t="s">
        <v>1334</v>
      </c>
      <c r="B1311" s="3" t="s">
        <v>19</v>
      </c>
      <c r="C1311" s="3"/>
      <c r="D1311" s="3" t="s">
        <v>22</v>
      </c>
      <c r="E1311" s="3"/>
      <c r="F1311" s="3"/>
      <c r="G1311" s="3"/>
      <c r="H1311" s="3"/>
      <c r="I1311" s="3" t="s">
        <v>19</v>
      </c>
      <c r="J1311" s="3"/>
      <c r="K1311" s="4" t="n">
        <f aca="false">COUNTIF($B1311:$J1311, "NORMAL")</f>
        <v>0</v>
      </c>
      <c r="L1311" s="4" t="n">
        <f aca="false">COUNTIF($B1311:$J1311, "NON_SPECIFIC")</f>
        <v>2</v>
      </c>
      <c r="M1311" s="4" t="n">
        <f aca="false">COUNTIF($B1311:$J1311, "EARLY")</f>
        <v>1</v>
      </c>
      <c r="N1311" s="4" t="n">
        <f aca="false">COUNTIF($B1311:$J1311, "ACTIVE")</f>
        <v>0</v>
      </c>
      <c r="O1311" s="4" t="n">
        <f aca="false">COUNTIF($B1311:$J1311, "LATE")</f>
        <v>0</v>
      </c>
      <c r="P1311" s="4" t="n">
        <f aca="false">COUNTIF($B1311:$J1311, "UNGRADABLE_QUALITY")</f>
        <v>0</v>
      </c>
      <c r="Q1311" s="4" t="n">
        <f aca="false">COUNTIF($B1311:$J1311, "UNGRADABLE_CONDITION")</f>
        <v>0</v>
      </c>
      <c r="R1311" s="4" t="n">
        <f aca="false">SUM(K1311:Q1311)</f>
        <v>3</v>
      </c>
      <c r="S1311" s="5"/>
      <c r="T1311" s="3"/>
    </row>
    <row r="1312" customFormat="false" ht="13.8" hidden="false" customHeight="false" outlineLevel="0" collapsed="false">
      <c r="A1312" s="3" t="s">
        <v>1335</v>
      </c>
      <c r="B1312" s="3" t="s">
        <v>19</v>
      </c>
      <c r="C1312" s="3" t="s">
        <v>19</v>
      </c>
      <c r="D1312" s="3"/>
      <c r="E1312" s="3"/>
      <c r="F1312" s="3"/>
      <c r="G1312" s="3" t="s">
        <v>19</v>
      </c>
      <c r="H1312" s="3"/>
      <c r="I1312" s="3"/>
      <c r="J1312" s="3"/>
      <c r="K1312" s="4" t="n">
        <f aca="false">COUNTIF($B1312:$J1312, "NORMAL")</f>
        <v>0</v>
      </c>
      <c r="L1312" s="4" t="n">
        <f aca="false">COUNTIF($B1312:$J1312, "NON_SPECIFIC")</f>
        <v>3</v>
      </c>
      <c r="M1312" s="4" t="n">
        <f aca="false">COUNTIF($B1312:$J1312, "EARLY")</f>
        <v>0</v>
      </c>
      <c r="N1312" s="4" t="n">
        <f aca="false">COUNTIF($B1312:$J1312, "ACTIVE")</f>
        <v>0</v>
      </c>
      <c r="O1312" s="4" t="n">
        <f aca="false">COUNTIF($B1312:$J1312, "LATE")</f>
        <v>0</v>
      </c>
      <c r="P1312" s="4" t="n">
        <f aca="false">COUNTIF($B1312:$J1312, "UNGRADABLE_QUALITY")</f>
        <v>0</v>
      </c>
      <c r="Q1312" s="4" t="n">
        <f aca="false">COUNTIF($B1312:$J1312, "UNGRADABLE_CONDITION")</f>
        <v>0</v>
      </c>
      <c r="R1312" s="4" t="n">
        <f aca="false">SUM(K1312:Q1312)</f>
        <v>3</v>
      </c>
      <c r="S1312" s="3"/>
      <c r="T1312" s="3"/>
    </row>
    <row r="1313" customFormat="false" ht="13.8" hidden="false" customHeight="false" outlineLevel="0" collapsed="false">
      <c r="A1313" s="3" t="s">
        <v>1336</v>
      </c>
      <c r="B1313" s="3" t="s">
        <v>20</v>
      </c>
      <c r="C1313" s="3"/>
      <c r="D1313" s="3" t="s">
        <v>19</v>
      </c>
      <c r="E1313" s="3"/>
      <c r="F1313" s="3"/>
      <c r="G1313" s="3"/>
      <c r="H1313" s="3"/>
      <c r="I1313" s="3" t="s">
        <v>20</v>
      </c>
      <c r="J1313" s="3"/>
      <c r="K1313" s="4" t="n">
        <f aca="false">COUNTIF($B1313:$J1313, "NORMAL")</f>
        <v>2</v>
      </c>
      <c r="L1313" s="4" t="n">
        <f aca="false">COUNTIF($B1313:$J1313, "NON_SPECIFIC")</f>
        <v>1</v>
      </c>
      <c r="M1313" s="4" t="n">
        <f aca="false">COUNTIF($B1313:$J1313, "EARLY")</f>
        <v>0</v>
      </c>
      <c r="N1313" s="4" t="n">
        <f aca="false">COUNTIF($B1313:$J1313, "ACTIVE")</f>
        <v>0</v>
      </c>
      <c r="O1313" s="4" t="n">
        <f aca="false">COUNTIF($B1313:$J1313, "LATE")</f>
        <v>0</v>
      </c>
      <c r="P1313" s="4" t="n">
        <f aca="false">COUNTIF($B1313:$J1313, "UNGRADABLE_QUALITY")</f>
        <v>0</v>
      </c>
      <c r="Q1313" s="4" t="n">
        <f aca="false">COUNTIF($B1313:$J1313, "UNGRADABLE_CONDITION")</f>
        <v>0</v>
      </c>
      <c r="R1313" s="4" t="n">
        <f aca="false">SUM(K1313:Q1313)</f>
        <v>3</v>
      </c>
      <c r="S1313" s="5"/>
      <c r="T1313" s="3"/>
    </row>
    <row r="1314" customFormat="false" ht="13.8" hidden="false" customHeight="false" outlineLevel="0" collapsed="false">
      <c r="A1314" s="3" t="s">
        <v>1337</v>
      </c>
      <c r="B1314" s="3" t="s">
        <v>19</v>
      </c>
      <c r="C1314" s="3" t="s">
        <v>19</v>
      </c>
      <c r="D1314" s="3"/>
      <c r="E1314" s="3"/>
      <c r="F1314" s="3"/>
      <c r="G1314" s="3" t="s">
        <v>20</v>
      </c>
      <c r="H1314" s="3"/>
      <c r="I1314" s="3"/>
      <c r="J1314" s="3"/>
      <c r="K1314" s="4" t="n">
        <f aca="false">COUNTIF($B1314:$J1314, "NORMAL")</f>
        <v>1</v>
      </c>
      <c r="L1314" s="4" t="n">
        <f aca="false">COUNTIF($B1314:$J1314, "NON_SPECIFIC")</f>
        <v>2</v>
      </c>
      <c r="M1314" s="4" t="n">
        <f aca="false">COUNTIF($B1314:$J1314, "EARLY")</f>
        <v>0</v>
      </c>
      <c r="N1314" s="4" t="n">
        <f aca="false">COUNTIF($B1314:$J1314, "ACTIVE")</f>
        <v>0</v>
      </c>
      <c r="O1314" s="4" t="n">
        <f aca="false">COUNTIF($B1314:$J1314, "LATE")</f>
        <v>0</v>
      </c>
      <c r="P1314" s="4" t="n">
        <f aca="false">COUNTIF($B1314:$J1314, "UNGRADABLE_QUALITY")</f>
        <v>0</v>
      </c>
      <c r="Q1314" s="4" t="n">
        <f aca="false">COUNTIF($B1314:$J1314, "UNGRADABLE_CONDITION")</f>
        <v>0</v>
      </c>
      <c r="R1314" s="4" t="n">
        <f aca="false">SUM(K1314:Q1314)</f>
        <v>3</v>
      </c>
      <c r="S1314" s="3"/>
      <c r="T1314" s="3"/>
    </row>
    <row r="1315" customFormat="false" ht="13.8" hidden="false" customHeight="false" outlineLevel="0" collapsed="false">
      <c r="A1315" s="3" t="s">
        <v>1338</v>
      </c>
      <c r="B1315" s="3" t="s">
        <v>19</v>
      </c>
      <c r="C1315" s="3" t="s">
        <v>22</v>
      </c>
      <c r="D1315" s="3"/>
      <c r="E1315" s="3"/>
      <c r="F1315" s="3"/>
      <c r="G1315" s="3" t="s">
        <v>22</v>
      </c>
      <c r="H1315" s="3"/>
      <c r="I1315" s="3"/>
      <c r="J1315" s="3"/>
      <c r="K1315" s="4" t="n">
        <f aca="false">COUNTIF($B1315:$J1315, "NORMAL")</f>
        <v>0</v>
      </c>
      <c r="L1315" s="4" t="n">
        <f aca="false">COUNTIF($B1315:$J1315, "NON_SPECIFIC")</f>
        <v>1</v>
      </c>
      <c r="M1315" s="4" t="n">
        <f aca="false">COUNTIF($B1315:$J1315, "EARLY")</f>
        <v>2</v>
      </c>
      <c r="N1315" s="4" t="n">
        <f aca="false">COUNTIF($B1315:$J1315, "ACTIVE")</f>
        <v>0</v>
      </c>
      <c r="O1315" s="4" t="n">
        <f aca="false">COUNTIF($B1315:$J1315, "LATE")</f>
        <v>0</v>
      </c>
      <c r="P1315" s="4" t="n">
        <f aca="false">COUNTIF($B1315:$J1315, "UNGRADABLE_QUALITY")</f>
        <v>0</v>
      </c>
      <c r="Q1315" s="4" t="n">
        <f aca="false">COUNTIF($B1315:$J1315, "UNGRADABLE_CONDITION")</f>
        <v>0</v>
      </c>
      <c r="R1315" s="4" t="n">
        <f aca="false">SUM(K1315:Q1315)</f>
        <v>3</v>
      </c>
      <c r="S1315" s="3"/>
      <c r="T1315" s="3"/>
    </row>
    <row r="1316" customFormat="false" ht="13.8" hidden="false" customHeight="false" outlineLevel="0" collapsed="false">
      <c r="A1316" s="3" t="s">
        <v>1339</v>
      </c>
      <c r="B1316" s="3" t="s">
        <v>20</v>
      </c>
      <c r="C1316" s="3"/>
      <c r="D1316" s="3" t="s">
        <v>19</v>
      </c>
      <c r="E1316" s="3"/>
      <c r="F1316" s="3"/>
      <c r="G1316" s="3"/>
      <c r="H1316" s="3"/>
      <c r="I1316" s="3" t="s">
        <v>19</v>
      </c>
      <c r="J1316" s="3"/>
      <c r="K1316" s="4" t="n">
        <f aca="false">COUNTIF($B1316:$J1316, "NORMAL")</f>
        <v>1</v>
      </c>
      <c r="L1316" s="4" t="n">
        <f aca="false">COUNTIF($B1316:$J1316, "NON_SPECIFIC")</f>
        <v>2</v>
      </c>
      <c r="M1316" s="4" t="n">
        <f aca="false">COUNTIF($B1316:$J1316, "EARLY")</f>
        <v>0</v>
      </c>
      <c r="N1316" s="4" t="n">
        <f aca="false">COUNTIF($B1316:$J1316, "ACTIVE")</f>
        <v>0</v>
      </c>
      <c r="O1316" s="4" t="n">
        <f aca="false">COUNTIF($B1316:$J1316, "LATE")</f>
        <v>0</v>
      </c>
      <c r="P1316" s="4" t="n">
        <f aca="false">COUNTIF($B1316:$J1316, "UNGRADABLE_QUALITY")</f>
        <v>0</v>
      </c>
      <c r="Q1316" s="4" t="n">
        <f aca="false">COUNTIF($B1316:$J1316, "UNGRADABLE_CONDITION")</f>
        <v>0</v>
      </c>
      <c r="R1316" s="4" t="n">
        <f aca="false">SUM(K1316:Q1316)</f>
        <v>3</v>
      </c>
      <c r="S1316" s="5"/>
      <c r="T1316" s="3"/>
    </row>
    <row r="1317" customFormat="false" ht="13.8" hidden="false" customHeight="false" outlineLevel="0" collapsed="false">
      <c r="A1317" s="3" t="s">
        <v>1340</v>
      </c>
      <c r="B1317" s="3" t="s">
        <v>34</v>
      </c>
      <c r="C1317" s="3"/>
      <c r="D1317" s="3" t="s">
        <v>34</v>
      </c>
      <c r="E1317" s="3"/>
      <c r="F1317" s="3"/>
      <c r="G1317" s="3"/>
      <c r="H1317" s="3"/>
      <c r="I1317" s="3" t="s">
        <v>34</v>
      </c>
      <c r="J1317" s="3"/>
      <c r="K1317" s="4" t="n">
        <f aca="false">COUNTIF($B1317:$J1317, "NORMAL")</f>
        <v>0</v>
      </c>
      <c r="L1317" s="4" t="n">
        <f aca="false">COUNTIF($B1317:$J1317, "NON_SPECIFIC")</f>
        <v>0</v>
      </c>
      <c r="M1317" s="4" t="n">
        <f aca="false">COUNTIF($B1317:$J1317, "EARLY")</f>
        <v>0</v>
      </c>
      <c r="N1317" s="4" t="n">
        <f aca="false">COUNTIF($B1317:$J1317, "ACTIVE")</f>
        <v>3</v>
      </c>
      <c r="O1317" s="4" t="n">
        <f aca="false">COUNTIF($B1317:$J1317, "LATE")</f>
        <v>0</v>
      </c>
      <c r="P1317" s="4" t="n">
        <f aca="false">COUNTIF($B1317:$J1317, "UNGRADABLE_QUALITY")</f>
        <v>0</v>
      </c>
      <c r="Q1317" s="4" t="n">
        <f aca="false">COUNTIF($B1317:$J1317, "UNGRADABLE_CONDITION")</f>
        <v>0</v>
      </c>
      <c r="R1317" s="4" t="n">
        <f aca="false">SUM(K1317:Q1317)</f>
        <v>3</v>
      </c>
      <c r="S1317" s="5"/>
      <c r="T1317" s="3"/>
    </row>
    <row r="1318" customFormat="false" ht="13.8" hidden="false" customHeight="false" outlineLevel="0" collapsed="false">
      <c r="A1318" s="3" t="s">
        <v>1341</v>
      </c>
      <c r="B1318" s="3" t="s">
        <v>19</v>
      </c>
      <c r="C1318" s="3"/>
      <c r="D1318" s="3" t="s">
        <v>22</v>
      </c>
      <c r="E1318" s="3"/>
      <c r="F1318" s="3"/>
      <c r="G1318" s="3"/>
      <c r="H1318" s="3"/>
      <c r="I1318" s="3" t="s">
        <v>19</v>
      </c>
      <c r="J1318" s="3"/>
      <c r="K1318" s="4" t="n">
        <f aca="false">COUNTIF($B1318:$J1318, "NORMAL")</f>
        <v>0</v>
      </c>
      <c r="L1318" s="4" t="n">
        <f aca="false">COUNTIF($B1318:$J1318, "NON_SPECIFIC")</f>
        <v>2</v>
      </c>
      <c r="M1318" s="4" t="n">
        <f aca="false">COUNTIF($B1318:$J1318, "EARLY")</f>
        <v>1</v>
      </c>
      <c r="N1318" s="4" t="n">
        <f aca="false">COUNTIF($B1318:$J1318, "ACTIVE")</f>
        <v>0</v>
      </c>
      <c r="O1318" s="4" t="n">
        <f aca="false">COUNTIF($B1318:$J1318, "LATE")</f>
        <v>0</v>
      </c>
      <c r="P1318" s="4" t="n">
        <f aca="false">COUNTIF($B1318:$J1318, "UNGRADABLE_QUALITY")</f>
        <v>0</v>
      </c>
      <c r="Q1318" s="4" t="n">
        <f aca="false">COUNTIF($B1318:$J1318, "UNGRADABLE_CONDITION")</f>
        <v>0</v>
      </c>
      <c r="R1318" s="4" t="n">
        <f aca="false">SUM(K1318:Q1318)</f>
        <v>3</v>
      </c>
      <c r="S1318" s="5"/>
      <c r="T1318" s="3"/>
    </row>
    <row r="1319" customFormat="false" ht="13.8" hidden="false" customHeight="false" outlineLevel="0" collapsed="false">
      <c r="A1319" s="3" t="s">
        <v>1342</v>
      </c>
      <c r="B1319" s="3" t="s">
        <v>22</v>
      </c>
      <c r="C1319" s="3" t="s">
        <v>28</v>
      </c>
      <c r="D1319" s="3"/>
      <c r="E1319" s="3"/>
      <c r="F1319" s="3"/>
      <c r="G1319" s="3" t="s">
        <v>28</v>
      </c>
      <c r="H1319" s="3"/>
      <c r="I1319" s="3"/>
      <c r="J1319" s="3"/>
      <c r="K1319" s="4" t="n">
        <f aca="false">COUNTIF($B1319:$J1319, "NORMAL")</f>
        <v>0</v>
      </c>
      <c r="L1319" s="4" t="n">
        <f aca="false">COUNTIF($B1319:$J1319, "NON_SPECIFIC")</f>
        <v>0</v>
      </c>
      <c r="M1319" s="4" t="n">
        <f aca="false">COUNTIF($B1319:$J1319, "EARLY")</f>
        <v>1</v>
      </c>
      <c r="N1319" s="4" t="n">
        <f aca="false">COUNTIF($B1319:$J1319, "ACTIVE")</f>
        <v>0</v>
      </c>
      <c r="O1319" s="4" t="n">
        <f aca="false">COUNTIF($B1319:$J1319, "LATE")</f>
        <v>2</v>
      </c>
      <c r="P1319" s="4" t="n">
        <f aca="false">COUNTIF($B1319:$J1319, "UNGRADABLE_QUALITY")</f>
        <v>0</v>
      </c>
      <c r="Q1319" s="4" t="n">
        <f aca="false">COUNTIF($B1319:$J1319, "UNGRADABLE_CONDITION")</f>
        <v>0</v>
      </c>
      <c r="R1319" s="4" t="n">
        <f aca="false">SUM(K1319:Q1319)</f>
        <v>3</v>
      </c>
      <c r="S1319" s="3"/>
      <c r="T1319" s="3"/>
    </row>
    <row r="1320" customFormat="false" ht="13.8" hidden="false" customHeight="false" outlineLevel="0" collapsed="false">
      <c r="A1320" s="3" t="s">
        <v>1343</v>
      </c>
      <c r="B1320" s="3" t="s">
        <v>28</v>
      </c>
      <c r="C1320" s="3" t="s">
        <v>28</v>
      </c>
      <c r="D1320" s="3"/>
      <c r="E1320" s="3"/>
      <c r="F1320" s="3"/>
      <c r="G1320" s="3" t="s">
        <v>28</v>
      </c>
      <c r="H1320" s="3"/>
      <c r="I1320" s="3"/>
      <c r="J1320" s="3"/>
      <c r="K1320" s="4" t="n">
        <f aca="false">COUNTIF($B1320:$J1320, "NORMAL")</f>
        <v>0</v>
      </c>
      <c r="L1320" s="4" t="n">
        <f aca="false">COUNTIF($B1320:$J1320, "NON_SPECIFIC")</f>
        <v>0</v>
      </c>
      <c r="M1320" s="4" t="n">
        <f aca="false">COUNTIF($B1320:$J1320, "EARLY")</f>
        <v>0</v>
      </c>
      <c r="N1320" s="4" t="n">
        <f aca="false">COUNTIF($B1320:$J1320, "ACTIVE")</f>
        <v>0</v>
      </c>
      <c r="O1320" s="4" t="n">
        <f aca="false">COUNTIF($B1320:$J1320, "LATE")</f>
        <v>3</v>
      </c>
      <c r="P1320" s="4" t="n">
        <f aca="false">COUNTIF($B1320:$J1320, "UNGRADABLE_QUALITY")</f>
        <v>0</v>
      </c>
      <c r="Q1320" s="4" t="n">
        <f aca="false">COUNTIF($B1320:$J1320, "UNGRADABLE_CONDITION")</f>
        <v>0</v>
      </c>
      <c r="R1320" s="4" t="n">
        <f aca="false">SUM(K1320:Q1320)</f>
        <v>3</v>
      </c>
      <c r="S1320" s="3"/>
      <c r="T1320" s="3"/>
    </row>
    <row r="1321" customFormat="false" ht="13.8" hidden="false" customHeight="false" outlineLevel="0" collapsed="false">
      <c r="A1321" s="3" t="s">
        <v>1344</v>
      </c>
      <c r="B1321" s="3" t="s">
        <v>22</v>
      </c>
      <c r="C1321" s="3" t="s">
        <v>34</v>
      </c>
      <c r="D1321" s="3"/>
      <c r="E1321" s="3"/>
      <c r="F1321" s="3"/>
      <c r="G1321" s="3" t="s">
        <v>34</v>
      </c>
      <c r="H1321" s="3"/>
      <c r="I1321" s="3"/>
      <c r="J1321" s="3"/>
      <c r="K1321" s="4" t="n">
        <f aca="false">COUNTIF($B1321:$J1321, "NORMAL")</f>
        <v>0</v>
      </c>
      <c r="L1321" s="4" t="n">
        <f aca="false">COUNTIF($B1321:$J1321, "NON_SPECIFIC")</f>
        <v>0</v>
      </c>
      <c r="M1321" s="4" t="n">
        <f aca="false">COUNTIF($B1321:$J1321, "EARLY")</f>
        <v>1</v>
      </c>
      <c r="N1321" s="4" t="n">
        <f aca="false">COUNTIF($B1321:$J1321, "ACTIVE")</f>
        <v>2</v>
      </c>
      <c r="O1321" s="4" t="n">
        <f aca="false">COUNTIF($B1321:$J1321, "LATE")</f>
        <v>0</v>
      </c>
      <c r="P1321" s="4" t="n">
        <f aca="false">COUNTIF($B1321:$J1321, "UNGRADABLE_QUALITY")</f>
        <v>0</v>
      </c>
      <c r="Q1321" s="4" t="n">
        <f aca="false">COUNTIF($B1321:$J1321, "UNGRADABLE_CONDITION")</f>
        <v>0</v>
      </c>
      <c r="R1321" s="4" t="n">
        <f aca="false">SUM(K1321:Q1321)</f>
        <v>3</v>
      </c>
      <c r="S1321" s="3"/>
      <c r="T1321" s="3"/>
    </row>
    <row r="1322" customFormat="false" ht="13.8" hidden="false" customHeight="false" outlineLevel="0" collapsed="false">
      <c r="A1322" s="3" t="s">
        <v>1345</v>
      </c>
      <c r="B1322" s="3" t="s">
        <v>20</v>
      </c>
      <c r="C1322" s="3" t="s">
        <v>19</v>
      </c>
      <c r="D1322" s="3"/>
      <c r="E1322" s="3"/>
      <c r="F1322" s="3"/>
      <c r="G1322" s="3" t="s">
        <v>20</v>
      </c>
      <c r="H1322" s="3"/>
      <c r="I1322" s="3"/>
      <c r="J1322" s="3"/>
      <c r="K1322" s="4" t="n">
        <f aca="false">COUNTIF($B1322:$J1322, "NORMAL")</f>
        <v>2</v>
      </c>
      <c r="L1322" s="4" t="n">
        <f aca="false">COUNTIF($B1322:$J1322, "NON_SPECIFIC")</f>
        <v>1</v>
      </c>
      <c r="M1322" s="4" t="n">
        <f aca="false">COUNTIF($B1322:$J1322, "EARLY")</f>
        <v>0</v>
      </c>
      <c r="N1322" s="4" t="n">
        <f aca="false">COUNTIF($B1322:$J1322, "ACTIVE")</f>
        <v>0</v>
      </c>
      <c r="O1322" s="4" t="n">
        <f aca="false">COUNTIF($B1322:$J1322, "LATE")</f>
        <v>0</v>
      </c>
      <c r="P1322" s="4" t="n">
        <f aca="false">COUNTIF($B1322:$J1322, "UNGRADABLE_QUALITY")</f>
        <v>0</v>
      </c>
      <c r="Q1322" s="4" t="n">
        <f aca="false">COUNTIF($B1322:$J1322, "UNGRADABLE_CONDITION")</f>
        <v>0</v>
      </c>
      <c r="R1322" s="4" t="n">
        <f aca="false">SUM(K1322:Q1322)</f>
        <v>3</v>
      </c>
      <c r="S1322" s="3"/>
      <c r="T1322" s="3"/>
    </row>
    <row r="1323" customFormat="false" ht="13.8" hidden="false" customHeight="false" outlineLevel="0" collapsed="false">
      <c r="A1323" s="3" t="s">
        <v>1346</v>
      </c>
      <c r="B1323" s="3" t="s">
        <v>20</v>
      </c>
      <c r="C1323" s="3" t="s">
        <v>19</v>
      </c>
      <c r="D1323" s="3"/>
      <c r="E1323" s="3"/>
      <c r="F1323" s="3"/>
      <c r="G1323" s="3" t="s">
        <v>19</v>
      </c>
      <c r="H1323" s="3"/>
      <c r="I1323" s="3"/>
      <c r="J1323" s="3"/>
      <c r="K1323" s="4" t="n">
        <f aca="false">COUNTIF($B1323:$J1323, "NORMAL")</f>
        <v>1</v>
      </c>
      <c r="L1323" s="4" t="n">
        <f aca="false">COUNTIF($B1323:$J1323, "NON_SPECIFIC")</f>
        <v>2</v>
      </c>
      <c r="M1323" s="4" t="n">
        <f aca="false">COUNTIF($B1323:$J1323, "EARLY")</f>
        <v>0</v>
      </c>
      <c r="N1323" s="4" t="n">
        <f aca="false">COUNTIF($B1323:$J1323, "ACTIVE")</f>
        <v>0</v>
      </c>
      <c r="O1323" s="4" t="n">
        <f aca="false">COUNTIF($B1323:$J1323, "LATE")</f>
        <v>0</v>
      </c>
      <c r="P1323" s="4" t="n">
        <f aca="false">COUNTIF($B1323:$J1323, "UNGRADABLE_QUALITY")</f>
        <v>0</v>
      </c>
      <c r="Q1323" s="4" t="n">
        <f aca="false">COUNTIF($B1323:$J1323, "UNGRADABLE_CONDITION")</f>
        <v>0</v>
      </c>
      <c r="R1323" s="4" t="n">
        <f aca="false">SUM(K1323:Q1323)</f>
        <v>3</v>
      </c>
      <c r="S1323" s="3"/>
      <c r="T1323" s="3"/>
    </row>
    <row r="1324" customFormat="false" ht="13.8" hidden="false" customHeight="false" outlineLevel="0" collapsed="false">
      <c r="A1324" s="3" t="s">
        <v>1347</v>
      </c>
      <c r="B1324" s="3" t="s">
        <v>20</v>
      </c>
      <c r="C1324" s="3" t="s">
        <v>19</v>
      </c>
      <c r="D1324" s="3"/>
      <c r="E1324" s="3"/>
      <c r="F1324" s="3"/>
      <c r="G1324" s="3" t="s">
        <v>19</v>
      </c>
      <c r="H1324" s="3"/>
      <c r="I1324" s="3"/>
      <c r="J1324" s="3"/>
      <c r="K1324" s="4" t="n">
        <f aca="false">COUNTIF($B1324:$J1324, "NORMAL")</f>
        <v>1</v>
      </c>
      <c r="L1324" s="4" t="n">
        <f aca="false">COUNTIF($B1324:$J1324, "NON_SPECIFIC")</f>
        <v>2</v>
      </c>
      <c r="M1324" s="4" t="n">
        <f aca="false">COUNTIF($B1324:$J1324, "EARLY")</f>
        <v>0</v>
      </c>
      <c r="N1324" s="4" t="n">
        <f aca="false">COUNTIF($B1324:$J1324, "ACTIVE")</f>
        <v>0</v>
      </c>
      <c r="O1324" s="4" t="n">
        <f aca="false">COUNTIF($B1324:$J1324, "LATE")</f>
        <v>0</v>
      </c>
      <c r="P1324" s="4" t="n">
        <f aca="false">COUNTIF($B1324:$J1324, "UNGRADABLE_QUALITY")</f>
        <v>0</v>
      </c>
      <c r="Q1324" s="4" t="n">
        <f aca="false">COUNTIF($B1324:$J1324, "UNGRADABLE_CONDITION")</f>
        <v>0</v>
      </c>
      <c r="R1324" s="4" t="n">
        <f aca="false">SUM(K1324:Q1324)</f>
        <v>3</v>
      </c>
      <c r="S1324" s="3"/>
      <c r="T1324" s="3"/>
    </row>
    <row r="1325" customFormat="false" ht="13.8" hidden="false" customHeight="false" outlineLevel="0" collapsed="false">
      <c r="A1325" s="3" t="s">
        <v>1348</v>
      </c>
      <c r="B1325" s="3" t="s">
        <v>20</v>
      </c>
      <c r="C1325" s="3"/>
      <c r="D1325" s="3" t="s">
        <v>20</v>
      </c>
      <c r="E1325" s="3"/>
      <c r="F1325" s="3"/>
      <c r="G1325" s="3"/>
      <c r="H1325" s="3"/>
      <c r="I1325" s="3" t="s">
        <v>20</v>
      </c>
      <c r="J1325" s="3"/>
      <c r="K1325" s="4" t="n">
        <f aca="false">COUNTIF($B1325:$J1325, "NORMAL")</f>
        <v>3</v>
      </c>
      <c r="L1325" s="4" t="n">
        <f aca="false">COUNTIF($B1325:$J1325, "NON_SPECIFIC")</f>
        <v>0</v>
      </c>
      <c r="M1325" s="4" t="n">
        <f aca="false">COUNTIF($B1325:$J1325, "EARLY")</f>
        <v>0</v>
      </c>
      <c r="N1325" s="4" t="n">
        <f aca="false">COUNTIF($B1325:$J1325, "ACTIVE")</f>
        <v>0</v>
      </c>
      <c r="O1325" s="4" t="n">
        <f aca="false">COUNTIF($B1325:$J1325, "LATE")</f>
        <v>0</v>
      </c>
      <c r="P1325" s="4" t="n">
        <f aca="false">COUNTIF($B1325:$J1325, "UNGRADABLE_QUALITY")</f>
        <v>0</v>
      </c>
      <c r="Q1325" s="4" t="n">
        <f aca="false">COUNTIF($B1325:$J1325, "UNGRADABLE_CONDITION")</f>
        <v>0</v>
      </c>
      <c r="R1325" s="4" t="n">
        <f aca="false">SUM(K1325:Q1325)</f>
        <v>3</v>
      </c>
      <c r="S1325" s="5"/>
      <c r="T1325" s="3"/>
    </row>
    <row r="1326" customFormat="false" ht="13.8" hidden="false" customHeight="false" outlineLevel="0" collapsed="false">
      <c r="A1326" s="3" t="s">
        <v>1349</v>
      </c>
      <c r="B1326" s="3" t="s">
        <v>19</v>
      </c>
      <c r="C1326" s="3"/>
      <c r="D1326" s="3" t="s">
        <v>24</v>
      </c>
      <c r="E1326" s="3"/>
      <c r="F1326" s="3"/>
      <c r="G1326" s="3"/>
      <c r="H1326" s="3"/>
      <c r="I1326" s="3" t="s">
        <v>22</v>
      </c>
      <c r="J1326" s="3"/>
      <c r="K1326" s="4" t="n">
        <f aca="false">COUNTIF($B1326:$J1326, "NORMAL")</f>
        <v>0</v>
      </c>
      <c r="L1326" s="4" t="n">
        <f aca="false">COUNTIF($B1326:$J1326, "NON_SPECIFIC")</f>
        <v>1</v>
      </c>
      <c r="M1326" s="4" t="n">
        <f aca="false">COUNTIF($B1326:$J1326, "EARLY")</f>
        <v>1</v>
      </c>
      <c r="N1326" s="4" t="n">
        <f aca="false">COUNTIF($B1326:$J1326, "ACTIVE")</f>
        <v>0</v>
      </c>
      <c r="O1326" s="4" t="n">
        <f aca="false">COUNTIF($B1326:$J1326, "LATE")</f>
        <v>0</v>
      </c>
      <c r="P1326" s="4" t="n">
        <f aca="false">COUNTIF($B1326:$J1326, "UNGRADABLE_QUALITY")</f>
        <v>1</v>
      </c>
      <c r="Q1326" s="4" t="n">
        <f aca="false">COUNTIF($B1326:$J1326, "UNGRADABLE_CONDITION")</f>
        <v>0</v>
      </c>
      <c r="R1326" s="4" t="n">
        <f aca="false">SUM(K1326:Q1326)</f>
        <v>3</v>
      </c>
      <c r="S1326" s="5"/>
      <c r="T1326" s="3"/>
    </row>
    <row r="1327" customFormat="false" ht="13.8" hidden="false" customHeight="false" outlineLevel="0" collapsed="false">
      <c r="A1327" s="3" t="s">
        <v>1350</v>
      </c>
      <c r="B1327" s="3" t="s">
        <v>20</v>
      </c>
      <c r="C1327" s="3" t="s">
        <v>19</v>
      </c>
      <c r="D1327" s="3"/>
      <c r="E1327" s="3"/>
      <c r="F1327" s="3"/>
      <c r="G1327" s="3" t="s">
        <v>20</v>
      </c>
      <c r="H1327" s="3"/>
      <c r="I1327" s="3"/>
      <c r="J1327" s="3"/>
      <c r="K1327" s="4" t="n">
        <f aca="false">COUNTIF($B1327:$J1327, "NORMAL")</f>
        <v>2</v>
      </c>
      <c r="L1327" s="4" t="n">
        <f aca="false">COUNTIF($B1327:$J1327, "NON_SPECIFIC")</f>
        <v>1</v>
      </c>
      <c r="M1327" s="4" t="n">
        <f aca="false">COUNTIF($B1327:$J1327, "EARLY")</f>
        <v>0</v>
      </c>
      <c r="N1327" s="4" t="n">
        <f aca="false">COUNTIF($B1327:$J1327, "ACTIVE")</f>
        <v>0</v>
      </c>
      <c r="O1327" s="4" t="n">
        <f aca="false">COUNTIF($B1327:$J1327, "LATE")</f>
        <v>0</v>
      </c>
      <c r="P1327" s="4" t="n">
        <f aca="false">COUNTIF($B1327:$J1327, "UNGRADABLE_QUALITY")</f>
        <v>0</v>
      </c>
      <c r="Q1327" s="4" t="n">
        <f aca="false">COUNTIF($B1327:$J1327, "UNGRADABLE_CONDITION")</f>
        <v>0</v>
      </c>
      <c r="R1327" s="4" t="n">
        <f aca="false">SUM(K1327:Q1327)</f>
        <v>3</v>
      </c>
      <c r="S1327" s="3"/>
      <c r="T1327" s="3"/>
    </row>
    <row r="1328" customFormat="false" ht="13.8" hidden="false" customHeight="false" outlineLevel="0" collapsed="false">
      <c r="A1328" s="3" t="s">
        <v>1351</v>
      </c>
      <c r="B1328" s="3" t="s">
        <v>20</v>
      </c>
      <c r="C1328" s="3" t="s">
        <v>19</v>
      </c>
      <c r="D1328" s="3"/>
      <c r="E1328" s="3"/>
      <c r="F1328" s="3"/>
      <c r="G1328" s="3" t="s">
        <v>20</v>
      </c>
      <c r="H1328" s="3"/>
      <c r="I1328" s="3"/>
      <c r="J1328" s="3"/>
      <c r="K1328" s="4" t="n">
        <f aca="false">COUNTIF($B1328:$J1328, "NORMAL")</f>
        <v>2</v>
      </c>
      <c r="L1328" s="4" t="n">
        <f aca="false">COUNTIF($B1328:$J1328, "NON_SPECIFIC")</f>
        <v>1</v>
      </c>
      <c r="M1328" s="4" t="n">
        <f aca="false">COUNTIF($B1328:$J1328, "EARLY")</f>
        <v>0</v>
      </c>
      <c r="N1328" s="4" t="n">
        <f aca="false">COUNTIF($B1328:$J1328, "ACTIVE")</f>
        <v>0</v>
      </c>
      <c r="O1328" s="4" t="n">
        <f aca="false">COUNTIF($B1328:$J1328, "LATE")</f>
        <v>0</v>
      </c>
      <c r="P1328" s="4" t="n">
        <f aca="false">COUNTIF($B1328:$J1328, "UNGRADABLE_QUALITY")</f>
        <v>0</v>
      </c>
      <c r="Q1328" s="4" t="n">
        <f aca="false">COUNTIF($B1328:$J1328, "UNGRADABLE_CONDITION")</f>
        <v>0</v>
      </c>
      <c r="R1328" s="4" t="n">
        <f aca="false">SUM(K1328:Q1328)</f>
        <v>3</v>
      </c>
      <c r="S1328" s="3"/>
      <c r="T1328" s="3"/>
    </row>
    <row r="1329" customFormat="false" ht="13.8" hidden="false" customHeight="false" outlineLevel="0" collapsed="false">
      <c r="A1329" s="3" t="s">
        <v>1352</v>
      </c>
      <c r="B1329" s="3" t="s">
        <v>19</v>
      </c>
      <c r="C1329" s="3"/>
      <c r="D1329" s="3" t="s">
        <v>19</v>
      </c>
      <c r="E1329" s="3"/>
      <c r="F1329" s="3"/>
      <c r="G1329" s="3"/>
      <c r="H1329" s="3"/>
      <c r="I1329" s="3" t="s">
        <v>20</v>
      </c>
      <c r="J1329" s="3"/>
      <c r="K1329" s="4" t="n">
        <f aca="false">COUNTIF($B1329:$J1329, "NORMAL")</f>
        <v>1</v>
      </c>
      <c r="L1329" s="4" t="n">
        <f aca="false">COUNTIF($B1329:$J1329, "NON_SPECIFIC")</f>
        <v>2</v>
      </c>
      <c r="M1329" s="4" t="n">
        <f aca="false">COUNTIF($B1329:$J1329, "EARLY")</f>
        <v>0</v>
      </c>
      <c r="N1329" s="4" t="n">
        <f aca="false">COUNTIF($B1329:$J1329, "ACTIVE")</f>
        <v>0</v>
      </c>
      <c r="O1329" s="4" t="n">
        <f aca="false">COUNTIF($B1329:$J1329, "LATE")</f>
        <v>0</v>
      </c>
      <c r="P1329" s="4" t="n">
        <f aca="false">COUNTIF($B1329:$J1329, "UNGRADABLE_QUALITY")</f>
        <v>0</v>
      </c>
      <c r="Q1329" s="4" t="n">
        <f aca="false">COUNTIF($B1329:$J1329, "UNGRADABLE_CONDITION")</f>
        <v>0</v>
      </c>
      <c r="R1329" s="4" t="n">
        <f aca="false">SUM(K1329:Q1329)</f>
        <v>3</v>
      </c>
      <c r="S1329" s="5"/>
      <c r="T1329" s="3"/>
    </row>
    <row r="1330" customFormat="false" ht="13.8" hidden="false" customHeight="false" outlineLevel="0" collapsed="false">
      <c r="A1330" s="3" t="s">
        <v>1353</v>
      </c>
      <c r="B1330" s="3" t="s">
        <v>34</v>
      </c>
      <c r="C1330" s="3" t="s">
        <v>28</v>
      </c>
      <c r="D1330" s="3"/>
      <c r="E1330" s="3"/>
      <c r="F1330" s="3"/>
      <c r="G1330" s="3" t="s">
        <v>28</v>
      </c>
      <c r="H1330" s="3"/>
      <c r="I1330" s="3"/>
      <c r="J1330" s="3"/>
      <c r="K1330" s="4" t="n">
        <f aca="false">COUNTIF($B1330:$J1330, "NORMAL")</f>
        <v>0</v>
      </c>
      <c r="L1330" s="4" t="n">
        <f aca="false">COUNTIF($B1330:$J1330, "NON_SPECIFIC")</f>
        <v>0</v>
      </c>
      <c r="M1330" s="4" t="n">
        <f aca="false">COUNTIF($B1330:$J1330, "EARLY")</f>
        <v>0</v>
      </c>
      <c r="N1330" s="4" t="n">
        <f aca="false">COUNTIF($B1330:$J1330, "ACTIVE")</f>
        <v>1</v>
      </c>
      <c r="O1330" s="4" t="n">
        <f aca="false">COUNTIF($B1330:$J1330, "LATE")</f>
        <v>2</v>
      </c>
      <c r="P1330" s="4" t="n">
        <f aca="false">COUNTIF($B1330:$J1330, "UNGRADABLE_QUALITY")</f>
        <v>0</v>
      </c>
      <c r="Q1330" s="4" t="n">
        <f aca="false">COUNTIF($B1330:$J1330, "UNGRADABLE_CONDITION")</f>
        <v>0</v>
      </c>
      <c r="R1330" s="4" t="n">
        <f aca="false">SUM(K1330:Q1330)</f>
        <v>3</v>
      </c>
      <c r="S1330" s="3"/>
      <c r="T1330" s="3"/>
    </row>
    <row r="1331" customFormat="false" ht="13.8" hidden="false" customHeight="false" outlineLevel="0" collapsed="false">
      <c r="A1331" s="3" t="s">
        <v>1354</v>
      </c>
      <c r="B1331" s="3" t="s">
        <v>19</v>
      </c>
      <c r="C1331" s="3" t="s">
        <v>19</v>
      </c>
      <c r="D1331" s="3"/>
      <c r="E1331" s="3"/>
      <c r="F1331" s="3"/>
      <c r="G1331" s="3" t="s">
        <v>19</v>
      </c>
      <c r="H1331" s="3"/>
      <c r="I1331" s="3"/>
      <c r="J1331" s="3"/>
      <c r="K1331" s="4" t="n">
        <f aca="false">COUNTIF($B1331:$J1331, "NORMAL")</f>
        <v>0</v>
      </c>
      <c r="L1331" s="4" t="n">
        <f aca="false">COUNTIF($B1331:$J1331, "NON_SPECIFIC")</f>
        <v>3</v>
      </c>
      <c r="M1331" s="4" t="n">
        <f aca="false">COUNTIF($B1331:$J1331, "EARLY")</f>
        <v>0</v>
      </c>
      <c r="N1331" s="4" t="n">
        <f aca="false">COUNTIF($B1331:$J1331, "ACTIVE")</f>
        <v>0</v>
      </c>
      <c r="O1331" s="4" t="n">
        <f aca="false">COUNTIF($B1331:$J1331, "LATE")</f>
        <v>0</v>
      </c>
      <c r="P1331" s="4" t="n">
        <f aca="false">COUNTIF($B1331:$J1331, "UNGRADABLE_QUALITY")</f>
        <v>0</v>
      </c>
      <c r="Q1331" s="4" t="n">
        <f aca="false">COUNTIF($B1331:$J1331, "UNGRADABLE_CONDITION")</f>
        <v>0</v>
      </c>
      <c r="R1331" s="4" t="n">
        <f aca="false">SUM(K1331:Q1331)</f>
        <v>3</v>
      </c>
      <c r="S1331" s="3"/>
      <c r="T1331" s="3"/>
    </row>
    <row r="1332" customFormat="false" ht="13.8" hidden="false" customHeight="false" outlineLevel="0" collapsed="false">
      <c r="A1332" s="3" t="s">
        <v>1355</v>
      </c>
      <c r="B1332" s="3" t="s">
        <v>20</v>
      </c>
      <c r="C1332" s="3"/>
      <c r="D1332" s="3" t="s">
        <v>19</v>
      </c>
      <c r="E1332" s="3"/>
      <c r="F1332" s="3"/>
      <c r="G1332" s="3"/>
      <c r="H1332" s="3"/>
      <c r="I1332" s="3" t="s">
        <v>20</v>
      </c>
      <c r="J1332" s="3"/>
      <c r="K1332" s="4" t="n">
        <f aca="false">COUNTIF($B1332:$J1332, "NORMAL")</f>
        <v>2</v>
      </c>
      <c r="L1332" s="4" t="n">
        <f aca="false">COUNTIF($B1332:$J1332, "NON_SPECIFIC")</f>
        <v>1</v>
      </c>
      <c r="M1332" s="4" t="n">
        <f aca="false">COUNTIF($B1332:$J1332, "EARLY")</f>
        <v>0</v>
      </c>
      <c r="N1332" s="4" t="n">
        <f aca="false">COUNTIF($B1332:$J1332, "ACTIVE")</f>
        <v>0</v>
      </c>
      <c r="O1332" s="4" t="n">
        <f aca="false">COUNTIF($B1332:$J1332, "LATE")</f>
        <v>0</v>
      </c>
      <c r="P1332" s="4" t="n">
        <f aca="false">COUNTIF($B1332:$J1332, "UNGRADABLE_QUALITY")</f>
        <v>0</v>
      </c>
      <c r="Q1332" s="4" t="n">
        <f aca="false">COUNTIF($B1332:$J1332, "UNGRADABLE_CONDITION")</f>
        <v>0</v>
      </c>
      <c r="R1332" s="4" t="n">
        <f aca="false">SUM(K1332:Q1332)</f>
        <v>3</v>
      </c>
      <c r="S1332" s="5"/>
      <c r="T1332" s="3"/>
    </row>
    <row r="1333" customFormat="false" ht="13.8" hidden="false" customHeight="false" outlineLevel="0" collapsed="false">
      <c r="A1333" s="3" t="s">
        <v>1356</v>
      </c>
      <c r="B1333" s="3" t="s">
        <v>22</v>
      </c>
      <c r="C1333" s="3"/>
      <c r="D1333" s="3" t="s">
        <v>34</v>
      </c>
      <c r="E1333" s="3"/>
      <c r="F1333" s="3"/>
      <c r="G1333" s="3"/>
      <c r="H1333" s="3"/>
      <c r="I1333" s="3" t="s">
        <v>22</v>
      </c>
      <c r="J1333" s="3"/>
      <c r="K1333" s="4" t="n">
        <f aca="false">COUNTIF($B1333:$J1333, "NORMAL")</f>
        <v>0</v>
      </c>
      <c r="L1333" s="4" t="n">
        <f aca="false">COUNTIF($B1333:$J1333, "NON_SPECIFIC")</f>
        <v>0</v>
      </c>
      <c r="M1333" s="4" t="n">
        <f aca="false">COUNTIF($B1333:$J1333, "EARLY")</f>
        <v>2</v>
      </c>
      <c r="N1333" s="4" t="n">
        <f aca="false">COUNTIF($B1333:$J1333, "ACTIVE")</f>
        <v>1</v>
      </c>
      <c r="O1333" s="4" t="n">
        <f aca="false">COUNTIF($B1333:$J1333, "LATE")</f>
        <v>0</v>
      </c>
      <c r="P1333" s="4" t="n">
        <f aca="false">COUNTIF($B1333:$J1333, "UNGRADABLE_QUALITY")</f>
        <v>0</v>
      </c>
      <c r="Q1333" s="4" t="n">
        <f aca="false">COUNTIF($B1333:$J1333, "UNGRADABLE_CONDITION")</f>
        <v>0</v>
      </c>
      <c r="R1333" s="4" t="n">
        <f aca="false">SUM(K1333:Q1333)</f>
        <v>3</v>
      </c>
      <c r="S1333" s="5"/>
      <c r="T1333" s="3"/>
    </row>
    <row r="1334" customFormat="false" ht="13.8" hidden="false" customHeight="false" outlineLevel="0" collapsed="false">
      <c r="A1334" s="3" t="s">
        <v>1357</v>
      </c>
      <c r="B1334" s="3" t="s">
        <v>19</v>
      </c>
      <c r="C1334" s="3" t="s">
        <v>19</v>
      </c>
      <c r="D1334" s="3"/>
      <c r="E1334" s="3"/>
      <c r="F1334" s="3"/>
      <c r="G1334" s="3" t="s">
        <v>19</v>
      </c>
      <c r="H1334" s="3"/>
      <c r="I1334" s="3"/>
      <c r="J1334" s="3"/>
      <c r="K1334" s="4" t="n">
        <f aca="false">COUNTIF($B1334:$J1334, "NORMAL")</f>
        <v>0</v>
      </c>
      <c r="L1334" s="4" t="n">
        <f aca="false">COUNTIF($B1334:$J1334, "NON_SPECIFIC")</f>
        <v>3</v>
      </c>
      <c r="M1334" s="4" t="n">
        <f aca="false">COUNTIF($B1334:$J1334, "EARLY")</f>
        <v>0</v>
      </c>
      <c r="N1334" s="4" t="n">
        <f aca="false">COUNTIF($B1334:$J1334, "ACTIVE")</f>
        <v>0</v>
      </c>
      <c r="O1334" s="4" t="n">
        <f aca="false">COUNTIF($B1334:$J1334, "LATE")</f>
        <v>0</v>
      </c>
      <c r="P1334" s="4" t="n">
        <f aca="false">COUNTIF($B1334:$J1334, "UNGRADABLE_QUALITY")</f>
        <v>0</v>
      </c>
      <c r="Q1334" s="4" t="n">
        <f aca="false">COUNTIF($B1334:$J1334, "UNGRADABLE_CONDITION")</f>
        <v>0</v>
      </c>
      <c r="R1334" s="4" t="n">
        <f aca="false">SUM(K1334:Q1334)</f>
        <v>3</v>
      </c>
      <c r="S1334" s="3"/>
      <c r="T1334" s="3"/>
    </row>
    <row r="1335" customFormat="false" ht="13.8" hidden="false" customHeight="false" outlineLevel="0" collapsed="false">
      <c r="A1335" s="3" t="s">
        <v>1358</v>
      </c>
      <c r="B1335" s="3" t="s">
        <v>22</v>
      </c>
      <c r="C1335" s="3" t="s">
        <v>19</v>
      </c>
      <c r="D1335" s="3"/>
      <c r="E1335" s="3"/>
      <c r="F1335" s="3"/>
      <c r="G1335" s="3" t="s">
        <v>22</v>
      </c>
      <c r="H1335" s="3"/>
      <c r="I1335" s="3"/>
      <c r="J1335" s="3"/>
      <c r="K1335" s="4" t="n">
        <f aca="false">COUNTIF($B1335:$J1335, "NORMAL")</f>
        <v>0</v>
      </c>
      <c r="L1335" s="4" t="n">
        <f aca="false">COUNTIF($B1335:$J1335, "NON_SPECIFIC")</f>
        <v>1</v>
      </c>
      <c r="M1335" s="4" t="n">
        <f aca="false">COUNTIF($B1335:$J1335, "EARLY")</f>
        <v>2</v>
      </c>
      <c r="N1335" s="4" t="n">
        <f aca="false">COUNTIF($B1335:$J1335, "ACTIVE")</f>
        <v>0</v>
      </c>
      <c r="O1335" s="4" t="n">
        <f aca="false">COUNTIF($B1335:$J1335, "LATE")</f>
        <v>0</v>
      </c>
      <c r="P1335" s="4" t="n">
        <f aca="false">COUNTIF($B1335:$J1335, "UNGRADABLE_QUALITY")</f>
        <v>0</v>
      </c>
      <c r="Q1335" s="4" t="n">
        <f aca="false">COUNTIF($B1335:$J1335, "UNGRADABLE_CONDITION")</f>
        <v>0</v>
      </c>
      <c r="R1335" s="4" t="n">
        <f aca="false">SUM(K1335:Q1335)</f>
        <v>3</v>
      </c>
      <c r="S1335" s="3"/>
      <c r="T1335" s="3"/>
    </row>
    <row r="1336" customFormat="false" ht="13.8" hidden="false" customHeight="false" outlineLevel="0" collapsed="false">
      <c r="A1336" s="3" t="s">
        <v>1359</v>
      </c>
      <c r="B1336" s="3" t="s">
        <v>20</v>
      </c>
      <c r="C1336" s="3"/>
      <c r="D1336" s="3" t="s">
        <v>19</v>
      </c>
      <c r="E1336" s="3"/>
      <c r="F1336" s="3"/>
      <c r="G1336" s="3"/>
      <c r="H1336" s="3"/>
      <c r="I1336" s="3" t="s">
        <v>19</v>
      </c>
      <c r="J1336" s="3"/>
      <c r="K1336" s="4" t="n">
        <f aca="false">COUNTIF($B1336:$J1336, "NORMAL")</f>
        <v>1</v>
      </c>
      <c r="L1336" s="4" t="n">
        <f aca="false">COUNTIF($B1336:$J1336, "NON_SPECIFIC")</f>
        <v>2</v>
      </c>
      <c r="M1336" s="4" t="n">
        <f aca="false">COUNTIF($B1336:$J1336, "EARLY")</f>
        <v>0</v>
      </c>
      <c r="N1336" s="4" t="n">
        <f aca="false">COUNTIF($B1336:$J1336, "ACTIVE")</f>
        <v>0</v>
      </c>
      <c r="O1336" s="4" t="n">
        <f aca="false">COUNTIF($B1336:$J1336, "LATE")</f>
        <v>0</v>
      </c>
      <c r="P1336" s="4" t="n">
        <f aca="false">COUNTIF($B1336:$J1336, "UNGRADABLE_QUALITY")</f>
        <v>0</v>
      </c>
      <c r="Q1336" s="4" t="n">
        <f aca="false">COUNTIF($B1336:$J1336, "UNGRADABLE_CONDITION")</f>
        <v>0</v>
      </c>
      <c r="R1336" s="4" t="n">
        <f aca="false">SUM(K1336:Q1336)</f>
        <v>3</v>
      </c>
      <c r="S1336" s="5"/>
      <c r="T1336" s="3"/>
    </row>
    <row r="1337" customFormat="false" ht="13.8" hidden="false" customHeight="false" outlineLevel="0" collapsed="false">
      <c r="A1337" s="3" t="s">
        <v>1360</v>
      </c>
      <c r="B1337" s="3" t="s">
        <v>20</v>
      </c>
      <c r="C1337" s="3"/>
      <c r="D1337" s="3" t="s">
        <v>19</v>
      </c>
      <c r="E1337" s="3"/>
      <c r="F1337" s="3"/>
      <c r="G1337" s="3"/>
      <c r="H1337" s="3"/>
      <c r="I1337" s="3" t="s">
        <v>20</v>
      </c>
      <c r="J1337" s="3"/>
      <c r="K1337" s="4" t="n">
        <f aca="false">COUNTIF($B1337:$J1337, "NORMAL")</f>
        <v>2</v>
      </c>
      <c r="L1337" s="4" t="n">
        <f aca="false">COUNTIF($B1337:$J1337, "NON_SPECIFIC")</f>
        <v>1</v>
      </c>
      <c r="M1337" s="4" t="n">
        <f aca="false">COUNTIF($B1337:$J1337, "EARLY")</f>
        <v>0</v>
      </c>
      <c r="N1337" s="4" t="n">
        <f aca="false">COUNTIF($B1337:$J1337, "ACTIVE")</f>
        <v>0</v>
      </c>
      <c r="O1337" s="4" t="n">
        <f aca="false">COUNTIF($B1337:$J1337, "LATE")</f>
        <v>0</v>
      </c>
      <c r="P1337" s="4" t="n">
        <f aca="false">COUNTIF($B1337:$J1337, "UNGRADABLE_QUALITY")</f>
        <v>0</v>
      </c>
      <c r="Q1337" s="4" t="n">
        <f aca="false">COUNTIF($B1337:$J1337, "UNGRADABLE_CONDITION")</f>
        <v>0</v>
      </c>
      <c r="R1337" s="4" t="n">
        <f aca="false">SUM(K1337:Q1337)</f>
        <v>3</v>
      </c>
      <c r="S1337" s="5"/>
      <c r="T1337" s="3"/>
    </row>
    <row r="1338" customFormat="false" ht="13.8" hidden="false" customHeight="false" outlineLevel="0" collapsed="false">
      <c r="A1338" s="3" t="s">
        <v>1361</v>
      </c>
      <c r="B1338" s="3" t="s">
        <v>20</v>
      </c>
      <c r="C1338" s="3" t="s">
        <v>19</v>
      </c>
      <c r="D1338" s="3"/>
      <c r="E1338" s="3"/>
      <c r="F1338" s="3"/>
      <c r="G1338" s="3" t="s">
        <v>20</v>
      </c>
      <c r="H1338" s="3"/>
      <c r="I1338" s="3"/>
      <c r="J1338" s="3"/>
      <c r="K1338" s="4" t="n">
        <f aca="false">COUNTIF($B1338:$J1338, "NORMAL")</f>
        <v>2</v>
      </c>
      <c r="L1338" s="4" t="n">
        <f aca="false">COUNTIF($B1338:$J1338, "NON_SPECIFIC")</f>
        <v>1</v>
      </c>
      <c r="M1338" s="4" t="n">
        <f aca="false">COUNTIF($B1338:$J1338, "EARLY")</f>
        <v>0</v>
      </c>
      <c r="N1338" s="4" t="n">
        <f aca="false">COUNTIF($B1338:$J1338, "ACTIVE")</f>
        <v>0</v>
      </c>
      <c r="O1338" s="4" t="n">
        <f aca="false">COUNTIF($B1338:$J1338, "LATE")</f>
        <v>0</v>
      </c>
      <c r="P1338" s="4" t="n">
        <f aca="false">COUNTIF($B1338:$J1338, "UNGRADABLE_QUALITY")</f>
        <v>0</v>
      </c>
      <c r="Q1338" s="4" t="n">
        <f aca="false">COUNTIF($B1338:$J1338, "UNGRADABLE_CONDITION")</f>
        <v>0</v>
      </c>
      <c r="R1338" s="4" t="n">
        <f aca="false">SUM(K1338:Q1338)</f>
        <v>3</v>
      </c>
      <c r="S1338" s="3"/>
      <c r="T1338" s="3"/>
    </row>
    <row r="1339" customFormat="false" ht="13.8" hidden="false" customHeight="false" outlineLevel="0" collapsed="false">
      <c r="A1339" s="3" t="s">
        <v>1362</v>
      </c>
      <c r="B1339" s="3" t="s">
        <v>20</v>
      </c>
      <c r="C1339" s="3" t="s">
        <v>19</v>
      </c>
      <c r="D1339" s="3"/>
      <c r="E1339" s="3"/>
      <c r="F1339" s="3"/>
      <c r="G1339" s="3" t="s">
        <v>20</v>
      </c>
      <c r="H1339" s="3"/>
      <c r="I1339" s="3"/>
      <c r="J1339" s="3"/>
      <c r="K1339" s="4" t="n">
        <f aca="false">COUNTIF($B1339:$J1339, "NORMAL")</f>
        <v>2</v>
      </c>
      <c r="L1339" s="4" t="n">
        <f aca="false">COUNTIF($B1339:$J1339, "NON_SPECIFIC")</f>
        <v>1</v>
      </c>
      <c r="M1339" s="4" t="n">
        <f aca="false">COUNTIF($B1339:$J1339, "EARLY")</f>
        <v>0</v>
      </c>
      <c r="N1339" s="4" t="n">
        <f aca="false">COUNTIF($B1339:$J1339, "ACTIVE")</f>
        <v>0</v>
      </c>
      <c r="O1339" s="4" t="n">
        <f aca="false">COUNTIF($B1339:$J1339, "LATE")</f>
        <v>0</v>
      </c>
      <c r="P1339" s="4" t="n">
        <f aca="false">COUNTIF($B1339:$J1339, "UNGRADABLE_QUALITY")</f>
        <v>0</v>
      </c>
      <c r="Q1339" s="4" t="n">
        <f aca="false">COUNTIF($B1339:$J1339, "UNGRADABLE_CONDITION")</f>
        <v>0</v>
      </c>
      <c r="R1339" s="4" t="n">
        <f aca="false">SUM(K1339:Q1339)</f>
        <v>3</v>
      </c>
      <c r="S1339" s="3"/>
      <c r="T1339" s="3"/>
    </row>
    <row r="1340" customFormat="false" ht="13.8" hidden="false" customHeight="false" outlineLevel="0" collapsed="false">
      <c r="A1340" s="3" t="s">
        <v>1363</v>
      </c>
      <c r="B1340" s="3" t="s">
        <v>19</v>
      </c>
      <c r="C1340" s="3"/>
      <c r="D1340" s="3" t="s">
        <v>22</v>
      </c>
      <c r="E1340" s="3"/>
      <c r="F1340" s="3"/>
      <c r="G1340" s="3"/>
      <c r="H1340" s="3"/>
      <c r="I1340" s="3" t="s">
        <v>20</v>
      </c>
      <c r="J1340" s="3"/>
      <c r="K1340" s="4" t="n">
        <f aca="false">COUNTIF($B1340:$J1340, "NORMAL")</f>
        <v>1</v>
      </c>
      <c r="L1340" s="4" t="n">
        <f aca="false">COUNTIF($B1340:$J1340, "NON_SPECIFIC")</f>
        <v>1</v>
      </c>
      <c r="M1340" s="4" t="n">
        <f aca="false">COUNTIF($B1340:$J1340, "EARLY")</f>
        <v>1</v>
      </c>
      <c r="N1340" s="4" t="n">
        <f aca="false">COUNTIF($B1340:$J1340, "ACTIVE")</f>
        <v>0</v>
      </c>
      <c r="O1340" s="4" t="n">
        <f aca="false">COUNTIF($B1340:$J1340, "LATE")</f>
        <v>0</v>
      </c>
      <c r="P1340" s="4" t="n">
        <f aca="false">COUNTIF($B1340:$J1340, "UNGRADABLE_QUALITY")</f>
        <v>0</v>
      </c>
      <c r="Q1340" s="4" t="n">
        <f aca="false">COUNTIF($B1340:$J1340, "UNGRADABLE_CONDITION")</f>
        <v>0</v>
      </c>
      <c r="R1340" s="4" t="n">
        <f aca="false">SUM(K1340:Q1340)</f>
        <v>3</v>
      </c>
      <c r="S1340" s="5"/>
      <c r="T1340" s="3"/>
    </row>
    <row r="1341" customFormat="false" ht="13.8" hidden="false" customHeight="false" outlineLevel="0" collapsed="false">
      <c r="A1341" s="3" t="s">
        <v>1364</v>
      </c>
      <c r="B1341" s="3" t="s">
        <v>24</v>
      </c>
      <c r="C1341" s="3"/>
      <c r="D1341" s="3" t="s">
        <v>24</v>
      </c>
      <c r="E1341" s="3"/>
      <c r="F1341" s="3"/>
      <c r="G1341" s="3"/>
      <c r="H1341" s="3"/>
      <c r="I1341" s="3" t="s">
        <v>19</v>
      </c>
      <c r="J1341" s="3"/>
      <c r="K1341" s="4" t="n">
        <f aca="false">COUNTIF($B1341:$J1341, "NORMAL")</f>
        <v>0</v>
      </c>
      <c r="L1341" s="4" t="n">
        <f aca="false">COUNTIF($B1341:$J1341, "NON_SPECIFIC")</f>
        <v>1</v>
      </c>
      <c r="M1341" s="4" t="n">
        <f aca="false">COUNTIF($B1341:$J1341, "EARLY")</f>
        <v>0</v>
      </c>
      <c r="N1341" s="4" t="n">
        <f aca="false">COUNTIF($B1341:$J1341, "ACTIVE")</f>
        <v>0</v>
      </c>
      <c r="O1341" s="4" t="n">
        <f aca="false">COUNTIF($B1341:$J1341, "LATE")</f>
        <v>0</v>
      </c>
      <c r="P1341" s="4" t="n">
        <f aca="false">COUNTIF($B1341:$J1341, "UNGRADABLE_QUALITY")</f>
        <v>2</v>
      </c>
      <c r="Q1341" s="4" t="n">
        <f aca="false">COUNTIF($B1341:$J1341, "UNGRADABLE_CONDITION")</f>
        <v>0</v>
      </c>
      <c r="R1341" s="4" t="n">
        <f aca="false">SUM(K1341:Q1341)</f>
        <v>3</v>
      </c>
      <c r="S1341" s="5"/>
      <c r="T1341" s="3"/>
    </row>
    <row r="1342" customFormat="false" ht="13.8" hidden="false" customHeight="false" outlineLevel="0" collapsed="false">
      <c r="A1342" s="3" t="s">
        <v>1365</v>
      </c>
      <c r="B1342" s="3" t="s">
        <v>20</v>
      </c>
      <c r="C1342" s="3" t="s">
        <v>20</v>
      </c>
      <c r="D1342" s="3"/>
      <c r="E1342" s="3"/>
      <c r="F1342" s="3"/>
      <c r="G1342" s="3" t="s">
        <v>19</v>
      </c>
      <c r="H1342" s="3"/>
      <c r="I1342" s="3"/>
      <c r="J1342" s="3"/>
      <c r="K1342" s="4" t="n">
        <f aca="false">COUNTIF($B1342:$J1342, "NORMAL")</f>
        <v>2</v>
      </c>
      <c r="L1342" s="4" t="n">
        <f aca="false">COUNTIF($B1342:$J1342, "NON_SPECIFIC")</f>
        <v>1</v>
      </c>
      <c r="M1342" s="4" t="n">
        <f aca="false">COUNTIF($B1342:$J1342, "EARLY")</f>
        <v>0</v>
      </c>
      <c r="N1342" s="4" t="n">
        <f aca="false">COUNTIF($B1342:$J1342, "ACTIVE")</f>
        <v>0</v>
      </c>
      <c r="O1342" s="4" t="n">
        <f aca="false">COUNTIF($B1342:$J1342, "LATE")</f>
        <v>0</v>
      </c>
      <c r="P1342" s="4" t="n">
        <f aca="false">COUNTIF($B1342:$J1342, "UNGRADABLE_QUALITY")</f>
        <v>0</v>
      </c>
      <c r="Q1342" s="4" t="n">
        <f aca="false">COUNTIF($B1342:$J1342, "UNGRADABLE_CONDITION")</f>
        <v>0</v>
      </c>
      <c r="R1342" s="4" t="n">
        <f aca="false">SUM(K1342:Q1342)</f>
        <v>3</v>
      </c>
      <c r="S1342" s="3"/>
      <c r="T1342" s="3"/>
    </row>
    <row r="1343" customFormat="false" ht="13.8" hidden="false" customHeight="false" outlineLevel="0" collapsed="false">
      <c r="A1343" s="3" t="s">
        <v>1366</v>
      </c>
      <c r="B1343" s="3" t="s">
        <v>20</v>
      </c>
      <c r="C1343" s="3"/>
      <c r="D1343" s="3" t="s">
        <v>19</v>
      </c>
      <c r="E1343" s="3"/>
      <c r="F1343" s="3"/>
      <c r="G1343" s="3"/>
      <c r="H1343" s="3"/>
      <c r="I1343" s="3" t="s">
        <v>19</v>
      </c>
      <c r="J1343" s="3"/>
      <c r="K1343" s="4" t="n">
        <f aca="false">COUNTIF($B1343:$J1343, "NORMAL")</f>
        <v>1</v>
      </c>
      <c r="L1343" s="4" t="n">
        <f aca="false">COUNTIF($B1343:$J1343, "NON_SPECIFIC")</f>
        <v>2</v>
      </c>
      <c r="M1343" s="4" t="n">
        <f aca="false">COUNTIF($B1343:$J1343, "EARLY")</f>
        <v>0</v>
      </c>
      <c r="N1343" s="4" t="n">
        <f aca="false">COUNTIF($B1343:$J1343, "ACTIVE")</f>
        <v>0</v>
      </c>
      <c r="O1343" s="4" t="n">
        <f aca="false">COUNTIF($B1343:$J1343, "LATE")</f>
        <v>0</v>
      </c>
      <c r="P1343" s="4" t="n">
        <f aca="false">COUNTIF($B1343:$J1343, "UNGRADABLE_QUALITY")</f>
        <v>0</v>
      </c>
      <c r="Q1343" s="4" t="n">
        <f aca="false">COUNTIF($B1343:$J1343, "UNGRADABLE_CONDITION")</f>
        <v>0</v>
      </c>
      <c r="R1343" s="4" t="n">
        <f aca="false">SUM(K1343:Q1343)</f>
        <v>3</v>
      </c>
      <c r="S1343" s="5"/>
      <c r="T1343" s="3"/>
    </row>
    <row r="1344" customFormat="false" ht="13.8" hidden="false" customHeight="false" outlineLevel="0" collapsed="false">
      <c r="A1344" s="3" t="s">
        <v>1367</v>
      </c>
      <c r="B1344" s="3" t="s">
        <v>20</v>
      </c>
      <c r="C1344" s="3" t="s">
        <v>19</v>
      </c>
      <c r="D1344" s="3"/>
      <c r="E1344" s="3"/>
      <c r="F1344" s="3"/>
      <c r="G1344" s="3" t="s">
        <v>20</v>
      </c>
      <c r="H1344" s="3"/>
      <c r="I1344" s="3"/>
      <c r="J1344" s="3"/>
      <c r="K1344" s="4" t="n">
        <f aca="false">COUNTIF($B1344:$J1344, "NORMAL")</f>
        <v>2</v>
      </c>
      <c r="L1344" s="4" t="n">
        <f aca="false">COUNTIF($B1344:$J1344, "NON_SPECIFIC")</f>
        <v>1</v>
      </c>
      <c r="M1344" s="4" t="n">
        <f aca="false">COUNTIF($B1344:$J1344, "EARLY")</f>
        <v>0</v>
      </c>
      <c r="N1344" s="4" t="n">
        <f aca="false">COUNTIF($B1344:$J1344, "ACTIVE")</f>
        <v>0</v>
      </c>
      <c r="O1344" s="4" t="n">
        <f aca="false">COUNTIF($B1344:$J1344, "LATE")</f>
        <v>0</v>
      </c>
      <c r="P1344" s="4" t="n">
        <f aca="false">COUNTIF($B1344:$J1344, "UNGRADABLE_QUALITY")</f>
        <v>0</v>
      </c>
      <c r="Q1344" s="4" t="n">
        <f aca="false">COUNTIF($B1344:$J1344, "UNGRADABLE_CONDITION")</f>
        <v>0</v>
      </c>
      <c r="R1344" s="4" t="n">
        <f aca="false">SUM(K1344:Q1344)</f>
        <v>3</v>
      </c>
      <c r="S1344" s="3"/>
      <c r="T1344" s="3"/>
    </row>
    <row r="1345" customFormat="false" ht="13.8" hidden="false" customHeight="false" outlineLevel="0" collapsed="false">
      <c r="A1345" s="3" t="s">
        <v>1368</v>
      </c>
      <c r="B1345" s="3" t="s">
        <v>19</v>
      </c>
      <c r="C1345" s="3" t="s">
        <v>19</v>
      </c>
      <c r="D1345" s="3"/>
      <c r="E1345" s="3"/>
      <c r="F1345" s="3"/>
      <c r="G1345" s="3" t="s">
        <v>22</v>
      </c>
      <c r="H1345" s="3"/>
      <c r="I1345" s="3"/>
      <c r="J1345" s="3"/>
      <c r="K1345" s="4" t="n">
        <f aca="false">COUNTIF($B1345:$J1345, "NORMAL")</f>
        <v>0</v>
      </c>
      <c r="L1345" s="4" t="n">
        <f aca="false">COUNTIF($B1345:$J1345, "NON_SPECIFIC")</f>
        <v>2</v>
      </c>
      <c r="M1345" s="4" t="n">
        <f aca="false">COUNTIF($B1345:$J1345, "EARLY")</f>
        <v>1</v>
      </c>
      <c r="N1345" s="4" t="n">
        <f aca="false">COUNTIF($B1345:$J1345, "ACTIVE")</f>
        <v>0</v>
      </c>
      <c r="O1345" s="4" t="n">
        <f aca="false">COUNTIF($B1345:$J1345, "LATE")</f>
        <v>0</v>
      </c>
      <c r="P1345" s="4" t="n">
        <f aca="false">COUNTIF($B1345:$J1345, "UNGRADABLE_QUALITY")</f>
        <v>0</v>
      </c>
      <c r="Q1345" s="4" t="n">
        <f aca="false">COUNTIF($B1345:$J1345, "UNGRADABLE_CONDITION")</f>
        <v>0</v>
      </c>
      <c r="R1345" s="4" t="n">
        <f aca="false">SUM(K1345:Q1345)</f>
        <v>3</v>
      </c>
      <c r="S1345" s="3"/>
      <c r="T1345" s="3"/>
    </row>
    <row r="1346" customFormat="false" ht="13.8" hidden="false" customHeight="false" outlineLevel="0" collapsed="false">
      <c r="A1346" s="3" t="s">
        <v>1369</v>
      </c>
      <c r="B1346" s="3" t="s">
        <v>28</v>
      </c>
      <c r="C1346" s="3" t="s">
        <v>28</v>
      </c>
      <c r="D1346" s="3"/>
      <c r="E1346" s="3"/>
      <c r="F1346" s="3"/>
      <c r="G1346" s="3" t="s">
        <v>28</v>
      </c>
      <c r="H1346" s="3"/>
      <c r="I1346" s="3"/>
      <c r="J1346" s="3"/>
      <c r="K1346" s="4" t="n">
        <f aca="false">COUNTIF($B1346:$J1346, "NORMAL")</f>
        <v>0</v>
      </c>
      <c r="L1346" s="4" t="n">
        <f aca="false">COUNTIF($B1346:$J1346, "NON_SPECIFIC")</f>
        <v>0</v>
      </c>
      <c r="M1346" s="4" t="n">
        <f aca="false">COUNTIF($B1346:$J1346, "EARLY")</f>
        <v>0</v>
      </c>
      <c r="N1346" s="4" t="n">
        <f aca="false">COUNTIF($B1346:$J1346, "ACTIVE")</f>
        <v>0</v>
      </c>
      <c r="O1346" s="4" t="n">
        <f aca="false">COUNTIF($B1346:$J1346, "LATE")</f>
        <v>3</v>
      </c>
      <c r="P1346" s="4" t="n">
        <f aca="false">COUNTIF($B1346:$J1346, "UNGRADABLE_QUALITY")</f>
        <v>0</v>
      </c>
      <c r="Q1346" s="4" t="n">
        <f aca="false">COUNTIF($B1346:$J1346, "UNGRADABLE_CONDITION")</f>
        <v>0</v>
      </c>
      <c r="R1346" s="4" t="n">
        <f aca="false">SUM(K1346:Q1346)</f>
        <v>3</v>
      </c>
      <c r="S1346" s="3"/>
      <c r="T1346" s="3"/>
    </row>
    <row r="1347" customFormat="false" ht="13.8" hidden="false" customHeight="false" outlineLevel="0" collapsed="false">
      <c r="A1347" s="3" t="s">
        <v>1370</v>
      </c>
      <c r="B1347" s="3" t="s">
        <v>28</v>
      </c>
      <c r="C1347" s="3"/>
      <c r="D1347" s="3" t="s">
        <v>28</v>
      </c>
      <c r="E1347" s="3"/>
      <c r="F1347" s="3"/>
      <c r="G1347" s="3"/>
      <c r="H1347" s="3"/>
      <c r="I1347" s="3" t="s">
        <v>28</v>
      </c>
      <c r="J1347" s="3"/>
      <c r="K1347" s="4" t="n">
        <f aca="false">COUNTIF($B1347:$J1347, "NORMAL")</f>
        <v>0</v>
      </c>
      <c r="L1347" s="4" t="n">
        <f aca="false">COUNTIF($B1347:$J1347, "NON_SPECIFIC")</f>
        <v>0</v>
      </c>
      <c r="M1347" s="4" t="n">
        <f aca="false">COUNTIF($B1347:$J1347, "EARLY")</f>
        <v>0</v>
      </c>
      <c r="N1347" s="4" t="n">
        <f aca="false">COUNTIF($B1347:$J1347, "ACTIVE")</f>
        <v>0</v>
      </c>
      <c r="O1347" s="4" t="n">
        <f aca="false">COUNTIF($B1347:$J1347, "LATE")</f>
        <v>3</v>
      </c>
      <c r="P1347" s="4" t="n">
        <f aca="false">COUNTIF($B1347:$J1347, "UNGRADABLE_QUALITY")</f>
        <v>0</v>
      </c>
      <c r="Q1347" s="4" t="n">
        <f aca="false">COUNTIF($B1347:$J1347, "UNGRADABLE_CONDITION")</f>
        <v>0</v>
      </c>
      <c r="R1347" s="4" t="n">
        <f aca="false">SUM(K1347:Q1347)</f>
        <v>3</v>
      </c>
      <c r="S1347" s="5"/>
      <c r="T1347" s="3"/>
    </row>
    <row r="1348" customFormat="false" ht="13.8" hidden="false" customHeight="false" outlineLevel="0" collapsed="false">
      <c r="A1348" s="3" t="s">
        <v>1371</v>
      </c>
      <c r="B1348" s="3" t="s">
        <v>19</v>
      </c>
      <c r="C1348" s="3"/>
      <c r="D1348" s="3" t="s">
        <v>22</v>
      </c>
      <c r="E1348" s="3"/>
      <c r="F1348" s="3"/>
      <c r="G1348" s="3"/>
      <c r="H1348" s="3"/>
      <c r="I1348" s="3" t="s">
        <v>22</v>
      </c>
      <c r="J1348" s="3"/>
      <c r="K1348" s="4" t="n">
        <f aca="false">COUNTIF($B1348:$J1348, "NORMAL")</f>
        <v>0</v>
      </c>
      <c r="L1348" s="4" t="n">
        <f aca="false">COUNTIF($B1348:$J1348, "NON_SPECIFIC")</f>
        <v>1</v>
      </c>
      <c r="M1348" s="4" t="n">
        <f aca="false">COUNTIF($B1348:$J1348, "EARLY")</f>
        <v>2</v>
      </c>
      <c r="N1348" s="4" t="n">
        <f aca="false">COUNTIF($B1348:$J1348, "ACTIVE")</f>
        <v>0</v>
      </c>
      <c r="O1348" s="4" t="n">
        <f aca="false">COUNTIF($B1348:$J1348, "LATE")</f>
        <v>0</v>
      </c>
      <c r="P1348" s="4" t="n">
        <f aca="false">COUNTIF($B1348:$J1348, "UNGRADABLE_QUALITY")</f>
        <v>0</v>
      </c>
      <c r="Q1348" s="4" t="n">
        <f aca="false">COUNTIF($B1348:$J1348, "UNGRADABLE_CONDITION")</f>
        <v>0</v>
      </c>
      <c r="R1348" s="4" t="n">
        <f aca="false">SUM(K1348:Q1348)</f>
        <v>3</v>
      </c>
      <c r="S1348" s="5"/>
      <c r="T1348" s="3"/>
    </row>
    <row r="1349" customFormat="false" ht="13.8" hidden="false" customHeight="false" outlineLevel="0" collapsed="false">
      <c r="A1349" s="3" t="s">
        <v>1372</v>
      </c>
      <c r="B1349" s="3" t="s">
        <v>20</v>
      </c>
      <c r="C1349" s="3"/>
      <c r="D1349" s="3" t="s">
        <v>20</v>
      </c>
      <c r="E1349" s="3"/>
      <c r="F1349" s="3"/>
      <c r="G1349" s="3"/>
      <c r="H1349" s="3"/>
      <c r="I1349" s="3" t="s">
        <v>20</v>
      </c>
      <c r="J1349" s="3"/>
      <c r="K1349" s="4" t="n">
        <f aca="false">COUNTIF($B1349:$J1349, "NORMAL")</f>
        <v>3</v>
      </c>
      <c r="L1349" s="4" t="n">
        <f aca="false">COUNTIF($B1349:$J1349, "NON_SPECIFIC")</f>
        <v>0</v>
      </c>
      <c r="M1349" s="4" t="n">
        <f aca="false">COUNTIF($B1349:$J1349, "EARLY")</f>
        <v>0</v>
      </c>
      <c r="N1349" s="4" t="n">
        <f aca="false">COUNTIF($B1349:$J1349, "ACTIVE")</f>
        <v>0</v>
      </c>
      <c r="O1349" s="4" t="n">
        <f aca="false">COUNTIF($B1349:$J1349, "LATE")</f>
        <v>0</v>
      </c>
      <c r="P1349" s="4" t="n">
        <f aca="false">COUNTIF($B1349:$J1349, "UNGRADABLE_QUALITY")</f>
        <v>0</v>
      </c>
      <c r="Q1349" s="4" t="n">
        <f aca="false">COUNTIF($B1349:$J1349, "UNGRADABLE_CONDITION")</f>
        <v>0</v>
      </c>
      <c r="R1349" s="4" t="n">
        <f aca="false">SUM(K1349:Q1349)</f>
        <v>3</v>
      </c>
      <c r="S1349" s="5"/>
      <c r="T1349" s="3"/>
    </row>
    <row r="1350" customFormat="false" ht="13.8" hidden="false" customHeight="false" outlineLevel="0" collapsed="false">
      <c r="A1350" s="3" t="s">
        <v>1373</v>
      </c>
      <c r="B1350" s="3" t="s">
        <v>19</v>
      </c>
      <c r="C1350" s="3"/>
      <c r="D1350" s="3" t="s">
        <v>19</v>
      </c>
      <c r="E1350" s="3"/>
      <c r="F1350" s="3"/>
      <c r="G1350" s="3"/>
      <c r="H1350" s="3"/>
      <c r="I1350" s="3" t="s">
        <v>19</v>
      </c>
      <c r="J1350" s="3"/>
      <c r="K1350" s="4" t="n">
        <f aca="false">COUNTIF($B1350:$J1350, "NORMAL")</f>
        <v>0</v>
      </c>
      <c r="L1350" s="4" t="n">
        <f aca="false">COUNTIF($B1350:$J1350, "NON_SPECIFIC")</f>
        <v>3</v>
      </c>
      <c r="M1350" s="4" t="n">
        <f aca="false">COUNTIF($B1350:$J1350, "EARLY")</f>
        <v>0</v>
      </c>
      <c r="N1350" s="4" t="n">
        <f aca="false">COUNTIF($B1350:$J1350, "ACTIVE")</f>
        <v>0</v>
      </c>
      <c r="O1350" s="4" t="n">
        <f aca="false">COUNTIF($B1350:$J1350, "LATE")</f>
        <v>0</v>
      </c>
      <c r="P1350" s="4" t="n">
        <f aca="false">COUNTIF($B1350:$J1350, "UNGRADABLE_QUALITY")</f>
        <v>0</v>
      </c>
      <c r="Q1350" s="4" t="n">
        <f aca="false">COUNTIF($B1350:$J1350, "UNGRADABLE_CONDITION")</f>
        <v>0</v>
      </c>
      <c r="R1350" s="4" t="n">
        <f aca="false">SUM(K1350:Q1350)</f>
        <v>3</v>
      </c>
      <c r="S1350" s="5"/>
      <c r="T1350" s="3"/>
    </row>
    <row r="1351" customFormat="false" ht="13.8" hidden="false" customHeight="false" outlineLevel="0" collapsed="false">
      <c r="A1351" s="3" t="s">
        <v>1374</v>
      </c>
      <c r="B1351" s="3" t="s">
        <v>34</v>
      </c>
      <c r="C1351" s="3"/>
      <c r="D1351" s="3" t="s">
        <v>34</v>
      </c>
      <c r="E1351" s="3"/>
      <c r="F1351" s="3"/>
      <c r="G1351" s="3"/>
      <c r="H1351" s="3"/>
      <c r="I1351" s="3" t="s">
        <v>34</v>
      </c>
      <c r="J1351" s="3"/>
      <c r="K1351" s="4" t="n">
        <f aca="false">COUNTIF($B1351:$J1351, "NORMAL")</f>
        <v>0</v>
      </c>
      <c r="L1351" s="4" t="n">
        <f aca="false">COUNTIF($B1351:$J1351, "NON_SPECIFIC")</f>
        <v>0</v>
      </c>
      <c r="M1351" s="4" t="n">
        <f aca="false">COUNTIF($B1351:$J1351, "EARLY")</f>
        <v>0</v>
      </c>
      <c r="N1351" s="4" t="n">
        <f aca="false">COUNTIF($B1351:$J1351, "ACTIVE")</f>
        <v>3</v>
      </c>
      <c r="O1351" s="4" t="n">
        <f aca="false">COUNTIF($B1351:$J1351, "LATE")</f>
        <v>0</v>
      </c>
      <c r="P1351" s="4" t="n">
        <f aca="false">COUNTIF($B1351:$J1351, "UNGRADABLE_QUALITY")</f>
        <v>0</v>
      </c>
      <c r="Q1351" s="4" t="n">
        <f aca="false">COUNTIF($B1351:$J1351, "UNGRADABLE_CONDITION")</f>
        <v>0</v>
      </c>
      <c r="R1351" s="4" t="n">
        <f aca="false">SUM(K1351:Q1351)</f>
        <v>3</v>
      </c>
      <c r="S1351" s="5"/>
      <c r="T1351" s="3"/>
    </row>
    <row r="1352" customFormat="false" ht="13.8" hidden="false" customHeight="false" outlineLevel="0" collapsed="false">
      <c r="A1352" s="3" t="s">
        <v>1375</v>
      </c>
      <c r="B1352" s="3" t="s">
        <v>20</v>
      </c>
      <c r="C1352" s="3"/>
      <c r="D1352" s="3" t="s">
        <v>19</v>
      </c>
      <c r="E1352" s="3"/>
      <c r="F1352" s="3"/>
      <c r="G1352" s="3"/>
      <c r="H1352" s="3"/>
      <c r="I1352" s="3" t="s">
        <v>19</v>
      </c>
      <c r="J1352" s="3"/>
      <c r="K1352" s="4" t="n">
        <f aca="false">COUNTIF($B1352:$J1352, "NORMAL")</f>
        <v>1</v>
      </c>
      <c r="L1352" s="4" t="n">
        <f aca="false">COUNTIF($B1352:$J1352, "NON_SPECIFIC")</f>
        <v>2</v>
      </c>
      <c r="M1352" s="4" t="n">
        <f aca="false">COUNTIF($B1352:$J1352, "EARLY")</f>
        <v>0</v>
      </c>
      <c r="N1352" s="4" t="n">
        <f aca="false">COUNTIF($B1352:$J1352, "ACTIVE")</f>
        <v>0</v>
      </c>
      <c r="O1352" s="4" t="n">
        <f aca="false">COUNTIF($B1352:$J1352, "LATE")</f>
        <v>0</v>
      </c>
      <c r="P1352" s="4" t="n">
        <f aca="false">COUNTIF($B1352:$J1352, "UNGRADABLE_QUALITY")</f>
        <v>0</v>
      </c>
      <c r="Q1352" s="4" t="n">
        <f aca="false">COUNTIF($B1352:$J1352, "UNGRADABLE_CONDITION")</f>
        <v>0</v>
      </c>
      <c r="R1352" s="4" t="n">
        <f aca="false">SUM(K1352:Q1352)</f>
        <v>3</v>
      </c>
      <c r="S1352" s="5"/>
      <c r="T1352" s="3"/>
    </row>
    <row r="1353" customFormat="false" ht="13.8" hidden="false" customHeight="false" outlineLevel="0" collapsed="false">
      <c r="A1353" s="3" t="s">
        <v>1376</v>
      </c>
      <c r="B1353" s="3" t="s">
        <v>19</v>
      </c>
      <c r="C1353" s="3" t="s">
        <v>22</v>
      </c>
      <c r="D1353" s="3"/>
      <c r="E1353" s="3"/>
      <c r="F1353" s="3"/>
      <c r="G1353" s="3" t="s">
        <v>22</v>
      </c>
      <c r="H1353" s="3"/>
      <c r="I1353" s="3"/>
      <c r="J1353" s="3"/>
      <c r="K1353" s="4" t="n">
        <f aca="false">COUNTIF($B1353:$J1353, "NORMAL")</f>
        <v>0</v>
      </c>
      <c r="L1353" s="4" t="n">
        <f aca="false">COUNTIF($B1353:$J1353, "NON_SPECIFIC")</f>
        <v>1</v>
      </c>
      <c r="M1353" s="4" t="n">
        <f aca="false">COUNTIF($B1353:$J1353, "EARLY")</f>
        <v>2</v>
      </c>
      <c r="N1353" s="4" t="n">
        <f aca="false">COUNTIF($B1353:$J1353, "ACTIVE")</f>
        <v>0</v>
      </c>
      <c r="O1353" s="4" t="n">
        <f aca="false">COUNTIF($B1353:$J1353, "LATE")</f>
        <v>0</v>
      </c>
      <c r="P1353" s="4" t="n">
        <f aca="false">COUNTIF($B1353:$J1353, "UNGRADABLE_QUALITY")</f>
        <v>0</v>
      </c>
      <c r="Q1353" s="4" t="n">
        <f aca="false">COUNTIF($B1353:$J1353, "UNGRADABLE_CONDITION")</f>
        <v>0</v>
      </c>
      <c r="R1353" s="4" t="n">
        <f aca="false">SUM(K1353:Q1353)</f>
        <v>3</v>
      </c>
      <c r="S1353" s="3"/>
      <c r="T1353" s="3"/>
    </row>
    <row r="1354" customFormat="false" ht="13.8" hidden="false" customHeight="false" outlineLevel="0" collapsed="false">
      <c r="A1354" s="3" t="s">
        <v>1377</v>
      </c>
      <c r="B1354" s="3" t="s">
        <v>20</v>
      </c>
      <c r="C1354" s="3" t="s">
        <v>19</v>
      </c>
      <c r="D1354" s="3"/>
      <c r="E1354" s="3"/>
      <c r="F1354" s="3"/>
      <c r="G1354" s="3" t="s">
        <v>20</v>
      </c>
      <c r="H1354" s="3"/>
      <c r="I1354" s="3"/>
      <c r="J1354" s="3"/>
      <c r="K1354" s="4" t="n">
        <f aca="false">COUNTIF($B1354:$J1354, "NORMAL")</f>
        <v>2</v>
      </c>
      <c r="L1354" s="4" t="n">
        <f aca="false">COUNTIF($B1354:$J1354, "NON_SPECIFIC")</f>
        <v>1</v>
      </c>
      <c r="M1354" s="4" t="n">
        <f aca="false">COUNTIF($B1354:$J1354, "EARLY")</f>
        <v>0</v>
      </c>
      <c r="N1354" s="4" t="n">
        <f aca="false">COUNTIF($B1354:$J1354, "ACTIVE")</f>
        <v>0</v>
      </c>
      <c r="O1354" s="4" t="n">
        <f aca="false">COUNTIF($B1354:$J1354, "LATE")</f>
        <v>0</v>
      </c>
      <c r="P1354" s="4" t="n">
        <f aca="false">COUNTIF($B1354:$J1354, "UNGRADABLE_QUALITY")</f>
        <v>0</v>
      </c>
      <c r="Q1354" s="4" t="n">
        <f aca="false">COUNTIF($B1354:$J1354, "UNGRADABLE_CONDITION")</f>
        <v>0</v>
      </c>
      <c r="R1354" s="4" t="n">
        <f aca="false">SUM(K1354:Q1354)</f>
        <v>3</v>
      </c>
      <c r="S1354" s="3"/>
      <c r="T1354" s="3"/>
    </row>
    <row r="1355" customFormat="false" ht="13.8" hidden="false" customHeight="false" outlineLevel="0" collapsed="false">
      <c r="A1355" s="3" t="s">
        <v>1378</v>
      </c>
      <c r="B1355" s="3" t="s">
        <v>20</v>
      </c>
      <c r="C1355" s="3"/>
      <c r="D1355" s="3" t="s">
        <v>19</v>
      </c>
      <c r="E1355" s="3"/>
      <c r="F1355" s="3"/>
      <c r="G1355" s="3"/>
      <c r="H1355" s="3"/>
      <c r="I1355" s="3" t="s">
        <v>20</v>
      </c>
      <c r="J1355" s="3"/>
      <c r="K1355" s="4" t="n">
        <f aca="false">COUNTIF($B1355:$J1355, "NORMAL")</f>
        <v>2</v>
      </c>
      <c r="L1355" s="4" t="n">
        <f aca="false">COUNTIF($B1355:$J1355, "NON_SPECIFIC")</f>
        <v>1</v>
      </c>
      <c r="M1355" s="4" t="n">
        <f aca="false">COUNTIF($B1355:$J1355, "EARLY")</f>
        <v>0</v>
      </c>
      <c r="N1355" s="4" t="n">
        <f aca="false">COUNTIF($B1355:$J1355, "ACTIVE")</f>
        <v>0</v>
      </c>
      <c r="O1355" s="4" t="n">
        <f aca="false">COUNTIF($B1355:$J1355, "LATE")</f>
        <v>0</v>
      </c>
      <c r="P1355" s="4" t="n">
        <f aca="false">COUNTIF($B1355:$J1355, "UNGRADABLE_QUALITY")</f>
        <v>0</v>
      </c>
      <c r="Q1355" s="4" t="n">
        <f aca="false">COUNTIF($B1355:$J1355, "UNGRADABLE_CONDITION")</f>
        <v>0</v>
      </c>
      <c r="R1355" s="4" t="n">
        <f aca="false">SUM(K1355:Q1355)</f>
        <v>3</v>
      </c>
      <c r="S1355" s="5"/>
      <c r="T1355" s="3"/>
    </row>
    <row r="1356" customFormat="false" ht="13.8" hidden="false" customHeight="false" outlineLevel="0" collapsed="false">
      <c r="A1356" s="3" t="s">
        <v>1379</v>
      </c>
      <c r="B1356" s="3" t="s">
        <v>20</v>
      </c>
      <c r="C1356" s="3" t="s">
        <v>19</v>
      </c>
      <c r="D1356" s="3"/>
      <c r="E1356" s="3"/>
      <c r="F1356" s="3"/>
      <c r="G1356" s="3" t="s">
        <v>20</v>
      </c>
      <c r="H1356" s="3"/>
      <c r="I1356" s="3"/>
      <c r="J1356" s="3"/>
      <c r="K1356" s="4" t="n">
        <f aca="false">COUNTIF($B1356:$J1356, "NORMAL")</f>
        <v>2</v>
      </c>
      <c r="L1356" s="4" t="n">
        <f aca="false">COUNTIF($B1356:$J1356, "NON_SPECIFIC")</f>
        <v>1</v>
      </c>
      <c r="M1356" s="4" t="n">
        <f aca="false">COUNTIF($B1356:$J1356, "EARLY")</f>
        <v>0</v>
      </c>
      <c r="N1356" s="4" t="n">
        <f aca="false">COUNTIF($B1356:$J1356, "ACTIVE")</f>
        <v>0</v>
      </c>
      <c r="O1356" s="4" t="n">
        <f aca="false">COUNTIF($B1356:$J1356, "LATE")</f>
        <v>0</v>
      </c>
      <c r="P1356" s="4" t="n">
        <f aca="false">COUNTIF($B1356:$J1356, "UNGRADABLE_QUALITY")</f>
        <v>0</v>
      </c>
      <c r="Q1356" s="4" t="n">
        <f aca="false">COUNTIF($B1356:$J1356, "UNGRADABLE_CONDITION")</f>
        <v>0</v>
      </c>
      <c r="R1356" s="4" t="n">
        <f aca="false">SUM(K1356:Q1356)</f>
        <v>3</v>
      </c>
      <c r="S1356" s="3"/>
      <c r="T1356" s="3"/>
    </row>
    <row r="1357" customFormat="false" ht="13.8" hidden="false" customHeight="false" outlineLevel="0" collapsed="false">
      <c r="A1357" s="3" t="s">
        <v>1380</v>
      </c>
      <c r="B1357" s="3" t="s">
        <v>22</v>
      </c>
      <c r="C1357" s="3" t="s">
        <v>19</v>
      </c>
      <c r="D1357" s="3"/>
      <c r="E1357" s="3"/>
      <c r="F1357" s="3"/>
      <c r="G1357" s="3" t="s">
        <v>19</v>
      </c>
      <c r="H1357" s="3"/>
      <c r="I1357" s="3"/>
      <c r="J1357" s="3"/>
      <c r="K1357" s="4" t="n">
        <f aca="false">COUNTIF($B1357:$J1357, "NORMAL")</f>
        <v>0</v>
      </c>
      <c r="L1357" s="4" t="n">
        <f aca="false">COUNTIF($B1357:$J1357, "NON_SPECIFIC")</f>
        <v>2</v>
      </c>
      <c r="M1357" s="4" t="n">
        <f aca="false">COUNTIF($B1357:$J1357, "EARLY")</f>
        <v>1</v>
      </c>
      <c r="N1357" s="4" t="n">
        <f aca="false">COUNTIF($B1357:$J1357, "ACTIVE")</f>
        <v>0</v>
      </c>
      <c r="O1357" s="4" t="n">
        <f aca="false">COUNTIF($B1357:$J1357, "LATE")</f>
        <v>0</v>
      </c>
      <c r="P1357" s="4" t="n">
        <f aca="false">COUNTIF($B1357:$J1357, "UNGRADABLE_QUALITY")</f>
        <v>0</v>
      </c>
      <c r="Q1357" s="4" t="n">
        <f aca="false">COUNTIF($B1357:$J1357, "UNGRADABLE_CONDITION")</f>
        <v>0</v>
      </c>
      <c r="R1357" s="4" t="n">
        <f aca="false">SUM(K1357:Q1357)</f>
        <v>3</v>
      </c>
      <c r="S1357" s="3"/>
      <c r="T1357" s="3"/>
    </row>
    <row r="1358" customFormat="false" ht="13.8" hidden="false" customHeight="false" outlineLevel="0" collapsed="false">
      <c r="A1358" s="3" t="s">
        <v>1381</v>
      </c>
      <c r="B1358" s="3" t="s">
        <v>20</v>
      </c>
      <c r="C1358" s="3"/>
      <c r="D1358" s="3" t="s">
        <v>19</v>
      </c>
      <c r="E1358" s="3"/>
      <c r="F1358" s="3"/>
      <c r="G1358" s="3"/>
      <c r="H1358" s="3"/>
      <c r="I1358" s="3" t="s">
        <v>19</v>
      </c>
      <c r="J1358" s="3"/>
      <c r="K1358" s="4" t="n">
        <f aca="false">COUNTIF($B1358:$J1358, "NORMAL")</f>
        <v>1</v>
      </c>
      <c r="L1358" s="4" t="n">
        <f aca="false">COUNTIF($B1358:$J1358, "NON_SPECIFIC")</f>
        <v>2</v>
      </c>
      <c r="M1358" s="4" t="n">
        <f aca="false">COUNTIF($B1358:$J1358, "EARLY")</f>
        <v>0</v>
      </c>
      <c r="N1358" s="4" t="n">
        <f aca="false">COUNTIF($B1358:$J1358, "ACTIVE")</f>
        <v>0</v>
      </c>
      <c r="O1358" s="4" t="n">
        <f aca="false">COUNTIF($B1358:$J1358, "LATE")</f>
        <v>0</v>
      </c>
      <c r="P1358" s="4" t="n">
        <f aca="false">COUNTIF($B1358:$J1358, "UNGRADABLE_QUALITY")</f>
        <v>0</v>
      </c>
      <c r="Q1358" s="4" t="n">
        <f aca="false">COUNTIF($B1358:$J1358, "UNGRADABLE_CONDITION")</f>
        <v>0</v>
      </c>
      <c r="R1358" s="4" t="n">
        <f aca="false">SUM(K1358:Q1358)</f>
        <v>3</v>
      </c>
      <c r="S1358" s="5"/>
      <c r="T1358" s="3"/>
    </row>
    <row r="1359" customFormat="false" ht="13.8" hidden="false" customHeight="false" outlineLevel="0" collapsed="false">
      <c r="A1359" s="3" t="s">
        <v>1382</v>
      </c>
      <c r="B1359" s="3" t="s">
        <v>19</v>
      </c>
      <c r="C1359" s="3" t="s">
        <v>22</v>
      </c>
      <c r="D1359" s="3"/>
      <c r="E1359" s="3"/>
      <c r="F1359" s="3"/>
      <c r="G1359" s="3" t="s">
        <v>22</v>
      </c>
      <c r="H1359" s="3"/>
      <c r="I1359" s="3"/>
      <c r="J1359" s="3"/>
      <c r="K1359" s="4" t="n">
        <f aca="false">COUNTIF($B1359:$J1359, "NORMAL")</f>
        <v>0</v>
      </c>
      <c r="L1359" s="4" t="n">
        <f aca="false">COUNTIF($B1359:$J1359, "NON_SPECIFIC")</f>
        <v>1</v>
      </c>
      <c r="M1359" s="4" t="n">
        <f aca="false">COUNTIF($B1359:$J1359, "EARLY")</f>
        <v>2</v>
      </c>
      <c r="N1359" s="4" t="n">
        <f aca="false">COUNTIF($B1359:$J1359, "ACTIVE")</f>
        <v>0</v>
      </c>
      <c r="O1359" s="4" t="n">
        <f aca="false">COUNTIF($B1359:$J1359, "LATE")</f>
        <v>0</v>
      </c>
      <c r="P1359" s="4" t="n">
        <f aca="false">COUNTIF($B1359:$J1359, "UNGRADABLE_QUALITY")</f>
        <v>0</v>
      </c>
      <c r="Q1359" s="4" t="n">
        <f aca="false">COUNTIF($B1359:$J1359, "UNGRADABLE_CONDITION")</f>
        <v>0</v>
      </c>
      <c r="R1359" s="4" t="n">
        <f aca="false">SUM(K1359:Q1359)</f>
        <v>3</v>
      </c>
      <c r="S1359" s="3"/>
      <c r="T1359" s="3"/>
    </row>
    <row r="1360" customFormat="false" ht="13.8" hidden="false" customHeight="false" outlineLevel="0" collapsed="false">
      <c r="A1360" s="3" t="s">
        <v>1383</v>
      </c>
      <c r="B1360" s="3" t="s">
        <v>22</v>
      </c>
      <c r="C1360" s="3" t="s">
        <v>19</v>
      </c>
      <c r="D1360" s="3"/>
      <c r="E1360" s="3"/>
      <c r="F1360" s="3"/>
      <c r="G1360" s="3" t="s">
        <v>22</v>
      </c>
      <c r="H1360" s="3"/>
      <c r="I1360" s="3"/>
      <c r="J1360" s="3"/>
      <c r="K1360" s="4" t="n">
        <f aca="false">COUNTIF($B1360:$J1360, "NORMAL")</f>
        <v>0</v>
      </c>
      <c r="L1360" s="4" t="n">
        <f aca="false">COUNTIF($B1360:$J1360, "NON_SPECIFIC")</f>
        <v>1</v>
      </c>
      <c r="M1360" s="4" t="n">
        <f aca="false">COUNTIF($B1360:$J1360, "EARLY")</f>
        <v>2</v>
      </c>
      <c r="N1360" s="4" t="n">
        <f aca="false">COUNTIF($B1360:$J1360, "ACTIVE")</f>
        <v>0</v>
      </c>
      <c r="O1360" s="4" t="n">
        <f aca="false">COUNTIF($B1360:$J1360, "LATE")</f>
        <v>0</v>
      </c>
      <c r="P1360" s="4" t="n">
        <f aca="false">COUNTIF($B1360:$J1360, "UNGRADABLE_QUALITY")</f>
        <v>0</v>
      </c>
      <c r="Q1360" s="4" t="n">
        <f aca="false">COUNTIF($B1360:$J1360, "UNGRADABLE_CONDITION")</f>
        <v>0</v>
      </c>
      <c r="R1360" s="4" t="n">
        <f aca="false">SUM(K1360:Q1360)</f>
        <v>3</v>
      </c>
      <c r="S1360" s="3"/>
      <c r="T1360" s="3"/>
    </row>
    <row r="1361" customFormat="false" ht="13.8" hidden="false" customHeight="false" outlineLevel="0" collapsed="false">
      <c r="A1361" s="3" t="s">
        <v>1384</v>
      </c>
      <c r="B1361" s="3" t="s">
        <v>20</v>
      </c>
      <c r="C1361" s="3"/>
      <c r="D1361" s="3" t="s">
        <v>19</v>
      </c>
      <c r="E1361" s="3"/>
      <c r="F1361" s="3"/>
      <c r="G1361" s="3"/>
      <c r="H1361" s="3"/>
      <c r="I1361" s="3" t="s">
        <v>19</v>
      </c>
      <c r="J1361" s="3"/>
      <c r="K1361" s="4" t="n">
        <f aca="false">COUNTIF($B1361:$J1361, "NORMAL")</f>
        <v>1</v>
      </c>
      <c r="L1361" s="4" t="n">
        <f aca="false">COUNTIF($B1361:$J1361, "NON_SPECIFIC")</f>
        <v>2</v>
      </c>
      <c r="M1361" s="4" t="n">
        <f aca="false">COUNTIF($B1361:$J1361, "EARLY")</f>
        <v>0</v>
      </c>
      <c r="N1361" s="4" t="n">
        <f aca="false">COUNTIF($B1361:$J1361, "ACTIVE")</f>
        <v>0</v>
      </c>
      <c r="O1361" s="4" t="n">
        <f aca="false">COUNTIF($B1361:$J1361, "LATE")</f>
        <v>0</v>
      </c>
      <c r="P1361" s="4" t="n">
        <f aca="false">COUNTIF($B1361:$J1361, "UNGRADABLE_QUALITY")</f>
        <v>0</v>
      </c>
      <c r="Q1361" s="4" t="n">
        <f aca="false">COUNTIF($B1361:$J1361, "UNGRADABLE_CONDITION")</f>
        <v>0</v>
      </c>
      <c r="R1361" s="4" t="n">
        <f aca="false">SUM(K1361:Q1361)</f>
        <v>3</v>
      </c>
      <c r="S1361" s="5"/>
      <c r="T1361" s="3"/>
    </row>
    <row r="1362" customFormat="false" ht="13.8" hidden="false" customHeight="false" outlineLevel="0" collapsed="false">
      <c r="A1362" s="3" t="s">
        <v>1385</v>
      </c>
      <c r="B1362" s="3" t="s">
        <v>20</v>
      </c>
      <c r="C1362" s="3"/>
      <c r="D1362" s="3" t="s">
        <v>19</v>
      </c>
      <c r="E1362" s="3"/>
      <c r="F1362" s="3"/>
      <c r="G1362" s="3"/>
      <c r="H1362" s="3"/>
      <c r="I1362" s="3" t="s">
        <v>19</v>
      </c>
      <c r="J1362" s="3"/>
      <c r="K1362" s="4" t="n">
        <f aca="false">COUNTIF($B1362:$J1362, "NORMAL")</f>
        <v>1</v>
      </c>
      <c r="L1362" s="4" t="n">
        <f aca="false">COUNTIF($B1362:$J1362, "NON_SPECIFIC")</f>
        <v>2</v>
      </c>
      <c r="M1362" s="4" t="n">
        <f aca="false">COUNTIF($B1362:$J1362, "EARLY")</f>
        <v>0</v>
      </c>
      <c r="N1362" s="4" t="n">
        <f aca="false">COUNTIF($B1362:$J1362, "ACTIVE")</f>
        <v>0</v>
      </c>
      <c r="O1362" s="4" t="n">
        <f aca="false">COUNTIF($B1362:$J1362, "LATE")</f>
        <v>0</v>
      </c>
      <c r="P1362" s="4" t="n">
        <f aca="false">COUNTIF($B1362:$J1362, "UNGRADABLE_QUALITY")</f>
        <v>0</v>
      </c>
      <c r="Q1362" s="4" t="n">
        <f aca="false">COUNTIF($B1362:$J1362, "UNGRADABLE_CONDITION")</f>
        <v>0</v>
      </c>
      <c r="R1362" s="4" t="n">
        <f aca="false">SUM(K1362:Q1362)</f>
        <v>3</v>
      </c>
      <c r="S1362" s="5"/>
      <c r="T1362" s="3"/>
    </row>
    <row r="1363" customFormat="false" ht="13.8" hidden="false" customHeight="false" outlineLevel="0" collapsed="false">
      <c r="A1363" s="3" t="s">
        <v>1386</v>
      </c>
      <c r="B1363" s="3" t="s">
        <v>20</v>
      </c>
      <c r="C1363" s="3" t="s">
        <v>19</v>
      </c>
      <c r="D1363" s="3"/>
      <c r="E1363" s="3"/>
      <c r="F1363" s="3"/>
      <c r="G1363" s="3" t="s">
        <v>22</v>
      </c>
      <c r="H1363" s="3"/>
      <c r="I1363" s="3"/>
      <c r="J1363" s="3"/>
      <c r="K1363" s="4" t="n">
        <f aca="false">COUNTIF($B1363:$J1363, "NORMAL")</f>
        <v>1</v>
      </c>
      <c r="L1363" s="4" t="n">
        <f aca="false">COUNTIF($B1363:$J1363, "NON_SPECIFIC")</f>
        <v>1</v>
      </c>
      <c r="M1363" s="4" t="n">
        <f aca="false">COUNTIF($B1363:$J1363, "EARLY")</f>
        <v>1</v>
      </c>
      <c r="N1363" s="4" t="n">
        <f aca="false">COUNTIF($B1363:$J1363, "ACTIVE")</f>
        <v>0</v>
      </c>
      <c r="O1363" s="4" t="n">
        <f aca="false">COUNTIF($B1363:$J1363, "LATE")</f>
        <v>0</v>
      </c>
      <c r="P1363" s="4" t="n">
        <f aca="false">COUNTIF($B1363:$J1363, "UNGRADABLE_QUALITY")</f>
        <v>0</v>
      </c>
      <c r="Q1363" s="4" t="n">
        <f aca="false">COUNTIF($B1363:$J1363, "UNGRADABLE_CONDITION")</f>
        <v>0</v>
      </c>
      <c r="R1363" s="4" t="n">
        <f aca="false">SUM(K1363:Q1363)</f>
        <v>3</v>
      </c>
      <c r="S1363" s="3"/>
      <c r="T1363" s="3"/>
    </row>
    <row r="1364" customFormat="false" ht="13.8" hidden="false" customHeight="false" outlineLevel="0" collapsed="false">
      <c r="A1364" s="3" t="s">
        <v>1387</v>
      </c>
      <c r="B1364" s="3" t="s">
        <v>22</v>
      </c>
      <c r="C1364" s="3" t="s">
        <v>34</v>
      </c>
      <c r="D1364" s="3"/>
      <c r="E1364" s="3"/>
      <c r="F1364" s="3"/>
      <c r="G1364" s="3" t="s">
        <v>22</v>
      </c>
      <c r="H1364" s="3"/>
      <c r="I1364" s="3"/>
      <c r="J1364" s="3"/>
      <c r="K1364" s="4" t="n">
        <f aca="false">COUNTIF($B1364:$J1364, "NORMAL")</f>
        <v>0</v>
      </c>
      <c r="L1364" s="4" t="n">
        <f aca="false">COUNTIF($B1364:$J1364, "NON_SPECIFIC")</f>
        <v>0</v>
      </c>
      <c r="M1364" s="4" t="n">
        <f aca="false">COUNTIF($B1364:$J1364, "EARLY")</f>
        <v>2</v>
      </c>
      <c r="N1364" s="4" t="n">
        <f aca="false">COUNTIF($B1364:$J1364, "ACTIVE")</f>
        <v>1</v>
      </c>
      <c r="O1364" s="4" t="n">
        <f aca="false">COUNTIF($B1364:$J1364, "LATE")</f>
        <v>0</v>
      </c>
      <c r="P1364" s="4" t="n">
        <f aca="false">COUNTIF($B1364:$J1364, "UNGRADABLE_QUALITY")</f>
        <v>0</v>
      </c>
      <c r="Q1364" s="4" t="n">
        <f aca="false">COUNTIF($B1364:$J1364, "UNGRADABLE_CONDITION")</f>
        <v>0</v>
      </c>
      <c r="R1364" s="4" t="n">
        <f aca="false">SUM(K1364:Q1364)</f>
        <v>3</v>
      </c>
      <c r="S1364" s="3"/>
      <c r="T1364" s="3"/>
    </row>
    <row r="1365" customFormat="false" ht="13.8" hidden="false" customHeight="false" outlineLevel="0" collapsed="false">
      <c r="A1365" s="3" t="s">
        <v>1388</v>
      </c>
      <c r="B1365" s="3" t="s">
        <v>20</v>
      </c>
      <c r="C1365" s="3" t="s">
        <v>19</v>
      </c>
      <c r="D1365" s="3"/>
      <c r="E1365" s="3"/>
      <c r="F1365" s="3"/>
      <c r="G1365" s="3" t="s">
        <v>20</v>
      </c>
      <c r="H1365" s="3"/>
      <c r="I1365" s="3"/>
      <c r="J1365" s="3"/>
      <c r="K1365" s="4" t="n">
        <f aca="false">COUNTIF($B1365:$J1365, "NORMAL")</f>
        <v>2</v>
      </c>
      <c r="L1365" s="4" t="n">
        <f aca="false">COUNTIF($B1365:$J1365, "NON_SPECIFIC")</f>
        <v>1</v>
      </c>
      <c r="M1365" s="4" t="n">
        <f aca="false">COUNTIF($B1365:$J1365, "EARLY")</f>
        <v>0</v>
      </c>
      <c r="N1365" s="4" t="n">
        <f aca="false">COUNTIF($B1365:$J1365, "ACTIVE")</f>
        <v>0</v>
      </c>
      <c r="O1365" s="4" t="n">
        <f aca="false">COUNTIF($B1365:$J1365, "LATE")</f>
        <v>0</v>
      </c>
      <c r="P1365" s="4" t="n">
        <f aca="false">COUNTIF($B1365:$J1365, "UNGRADABLE_QUALITY")</f>
        <v>0</v>
      </c>
      <c r="Q1365" s="4" t="n">
        <f aca="false">COUNTIF($B1365:$J1365, "UNGRADABLE_CONDITION")</f>
        <v>0</v>
      </c>
      <c r="R1365" s="4" t="n">
        <f aca="false">SUM(K1365:Q1365)</f>
        <v>3</v>
      </c>
      <c r="S1365" s="3"/>
      <c r="T1365" s="3"/>
    </row>
    <row r="1366" customFormat="false" ht="13.8" hidden="false" customHeight="false" outlineLevel="0" collapsed="false">
      <c r="A1366" s="3" t="s">
        <v>1389</v>
      </c>
      <c r="B1366" s="3" t="s">
        <v>20</v>
      </c>
      <c r="C1366" s="3" t="s">
        <v>19</v>
      </c>
      <c r="D1366" s="3"/>
      <c r="E1366" s="3"/>
      <c r="F1366" s="3"/>
      <c r="G1366" s="3" t="s">
        <v>19</v>
      </c>
      <c r="H1366" s="3"/>
      <c r="I1366" s="3"/>
      <c r="J1366" s="3"/>
      <c r="K1366" s="4" t="n">
        <f aca="false">COUNTIF($B1366:$J1366, "NORMAL")</f>
        <v>1</v>
      </c>
      <c r="L1366" s="4" t="n">
        <f aca="false">COUNTIF($B1366:$J1366, "NON_SPECIFIC")</f>
        <v>2</v>
      </c>
      <c r="M1366" s="4" t="n">
        <f aca="false">COUNTIF($B1366:$J1366, "EARLY")</f>
        <v>0</v>
      </c>
      <c r="N1366" s="4" t="n">
        <f aca="false">COUNTIF($B1366:$J1366, "ACTIVE")</f>
        <v>0</v>
      </c>
      <c r="O1366" s="4" t="n">
        <f aca="false">COUNTIF($B1366:$J1366, "LATE")</f>
        <v>0</v>
      </c>
      <c r="P1366" s="4" t="n">
        <f aca="false">COUNTIF($B1366:$J1366, "UNGRADABLE_QUALITY")</f>
        <v>0</v>
      </c>
      <c r="Q1366" s="4" t="n">
        <f aca="false">COUNTIF($B1366:$J1366, "UNGRADABLE_CONDITION")</f>
        <v>0</v>
      </c>
      <c r="R1366" s="4" t="n">
        <f aca="false">SUM(K1366:Q1366)</f>
        <v>3</v>
      </c>
      <c r="S1366" s="3"/>
      <c r="T1366" s="3"/>
    </row>
    <row r="1367" customFormat="false" ht="13.8" hidden="false" customHeight="false" outlineLevel="0" collapsed="false">
      <c r="A1367" s="3" t="s">
        <v>1390</v>
      </c>
      <c r="B1367" s="3" t="s">
        <v>19</v>
      </c>
      <c r="C1367" s="3" t="s">
        <v>19</v>
      </c>
      <c r="D1367" s="3"/>
      <c r="E1367" s="3"/>
      <c r="F1367" s="3"/>
      <c r="G1367" s="3" t="s">
        <v>20</v>
      </c>
      <c r="H1367" s="3"/>
      <c r="I1367" s="3"/>
      <c r="J1367" s="3"/>
      <c r="K1367" s="4" t="n">
        <f aca="false">COUNTIF($B1367:$J1367, "NORMAL")</f>
        <v>1</v>
      </c>
      <c r="L1367" s="4" t="n">
        <f aca="false">COUNTIF($B1367:$J1367, "NON_SPECIFIC")</f>
        <v>2</v>
      </c>
      <c r="M1367" s="4" t="n">
        <f aca="false">COUNTIF($B1367:$J1367, "EARLY")</f>
        <v>0</v>
      </c>
      <c r="N1367" s="4" t="n">
        <f aca="false">COUNTIF($B1367:$J1367, "ACTIVE")</f>
        <v>0</v>
      </c>
      <c r="O1367" s="4" t="n">
        <f aca="false">COUNTIF($B1367:$J1367, "LATE")</f>
        <v>0</v>
      </c>
      <c r="P1367" s="4" t="n">
        <f aca="false">COUNTIF($B1367:$J1367, "UNGRADABLE_QUALITY")</f>
        <v>0</v>
      </c>
      <c r="Q1367" s="4" t="n">
        <f aca="false">COUNTIF($B1367:$J1367, "UNGRADABLE_CONDITION")</f>
        <v>0</v>
      </c>
      <c r="R1367" s="4" t="n">
        <f aca="false">SUM(K1367:Q1367)</f>
        <v>3</v>
      </c>
      <c r="S1367" s="3"/>
      <c r="T1367" s="3"/>
    </row>
    <row r="1368" customFormat="false" ht="13.8" hidden="false" customHeight="false" outlineLevel="0" collapsed="false">
      <c r="A1368" s="3" t="s">
        <v>1391</v>
      </c>
      <c r="B1368" s="3" t="s">
        <v>20</v>
      </c>
      <c r="C1368" s="3" t="s">
        <v>19</v>
      </c>
      <c r="D1368" s="3"/>
      <c r="E1368" s="3"/>
      <c r="F1368" s="3"/>
      <c r="G1368" s="3" t="s">
        <v>22</v>
      </c>
      <c r="H1368" s="3"/>
      <c r="I1368" s="3"/>
      <c r="J1368" s="3"/>
      <c r="K1368" s="4" t="n">
        <f aca="false">COUNTIF($B1368:$J1368, "NORMAL")</f>
        <v>1</v>
      </c>
      <c r="L1368" s="4" t="n">
        <f aca="false">COUNTIF($B1368:$J1368, "NON_SPECIFIC")</f>
        <v>1</v>
      </c>
      <c r="M1368" s="4" t="n">
        <f aca="false">COUNTIF($B1368:$J1368, "EARLY")</f>
        <v>1</v>
      </c>
      <c r="N1368" s="4" t="n">
        <f aca="false">COUNTIF($B1368:$J1368, "ACTIVE")</f>
        <v>0</v>
      </c>
      <c r="O1368" s="4" t="n">
        <f aca="false">COUNTIF($B1368:$J1368, "LATE")</f>
        <v>0</v>
      </c>
      <c r="P1368" s="4" t="n">
        <f aca="false">COUNTIF($B1368:$J1368, "UNGRADABLE_QUALITY")</f>
        <v>0</v>
      </c>
      <c r="Q1368" s="4" t="n">
        <f aca="false">COUNTIF($B1368:$J1368, "UNGRADABLE_CONDITION")</f>
        <v>0</v>
      </c>
      <c r="R1368" s="4" t="n">
        <f aca="false">SUM(K1368:Q1368)</f>
        <v>3</v>
      </c>
      <c r="S1368" s="3"/>
      <c r="T1368" s="3"/>
    </row>
    <row r="1369" customFormat="false" ht="13.8" hidden="false" customHeight="false" outlineLevel="0" collapsed="false">
      <c r="A1369" s="3" t="s">
        <v>1392</v>
      </c>
      <c r="B1369" s="3" t="s">
        <v>22</v>
      </c>
      <c r="C1369" s="3" t="s">
        <v>34</v>
      </c>
      <c r="D1369" s="3"/>
      <c r="E1369" s="3"/>
      <c r="F1369" s="3"/>
      <c r="G1369" s="3" t="s">
        <v>22</v>
      </c>
      <c r="H1369" s="3"/>
      <c r="I1369" s="3"/>
      <c r="J1369" s="3"/>
      <c r="K1369" s="4" t="n">
        <f aca="false">COUNTIF($B1369:$J1369, "NORMAL")</f>
        <v>0</v>
      </c>
      <c r="L1369" s="4" t="n">
        <f aca="false">COUNTIF($B1369:$J1369, "NON_SPECIFIC")</f>
        <v>0</v>
      </c>
      <c r="M1369" s="4" t="n">
        <f aca="false">COUNTIF($B1369:$J1369, "EARLY")</f>
        <v>2</v>
      </c>
      <c r="N1369" s="4" t="n">
        <f aca="false">COUNTIF($B1369:$J1369, "ACTIVE")</f>
        <v>1</v>
      </c>
      <c r="O1369" s="4" t="n">
        <f aca="false">COUNTIF($B1369:$J1369, "LATE")</f>
        <v>0</v>
      </c>
      <c r="P1369" s="4" t="n">
        <f aca="false">COUNTIF($B1369:$J1369, "UNGRADABLE_QUALITY")</f>
        <v>0</v>
      </c>
      <c r="Q1369" s="4" t="n">
        <f aca="false">COUNTIF($B1369:$J1369, "UNGRADABLE_CONDITION")</f>
        <v>0</v>
      </c>
      <c r="R1369" s="4" t="n">
        <f aca="false">SUM(K1369:Q1369)</f>
        <v>3</v>
      </c>
      <c r="S1369" s="3"/>
      <c r="T1369" s="3"/>
    </row>
    <row r="1370" customFormat="false" ht="13.8" hidden="false" customHeight="false" outlineLevel="0" collapsed="false">
      <c r="A1370" s="3" t="s">
        <v>1393</v>
      </c>
      <c r="B1370" s="3" t="s">
        <v>19</v>
      </c>
      <c r="C1370" s="3" t="s">
        <v>19</v>
      </c>
      <c r="D1370" s="3"/>
      <c r="E1370" s="3"/>
      <c r="F1370" s="3"/>
      <c r="G1370" s="3" t="s">
        <v>19</v>
      </c>
      <c r="H1370" s="3"/>
      <c r="I1370" s="3"/>
      <c r="J1370" s="3"/>
      <c r="K1370" s="4" t="n">
        <f aca="false">COUNTIF($B1370:$J1370, "NORMAL")</f>
        <v>0</v>
      </c>
      <c r="L1370" s="4" t="n">
        <f aca="false">COUNTIF($B1370:$J1370, "NON_SPECIFIC")</f>
        <v>3</v>
      </c>
      <c r="M1370" s="4" t="n">
        <f aca="false">COUNTIF($B1370:$J1370, "EARLY")</f>
        <v>0</v>
      </c>
      <c r="N1370" s="4" t="n">
        <f aca="false">COUNTIF($B1370:$J1370, "ACTIVE")</f>
        <v>0</v>
      </c>
      <c r="O1370" s="4" t="n">
        <f aca="false">COUNTIF($B1370:$J1370, "LATE")</f>
        <v>0</v>
      </c>
      <c r="P1370" s="4" t="n">
        <f aca="false">COUNTIF($B1370:$J1370, "UNGRADABLE_QUALITY")</f>
        <v>0</v>
      </c>
      <c r="Q1370" s="4" t="n">
        <f aca="false">COUNTIF($B1370:$J1370, "UNGRADABLE_CONDITION")</f>
        <v>0</v>
      </c>
      <c r="R1370" s="4" t="n">
        <f aca="false">SUM(K1370:Q1370)</f>
        <v>3</v>
      </c>
      <c r="S1370" s="3"/>
      <c r="T1370" s="3"/>
    </row>
    <row r="1371" customFormat="false" ht="13.8" hidden="false" customHeight="false" outlineLevel="0" collapsed="false">
      <c r="A1371" s="3" t="s">
        <v>1394</v>
      </c>
      <c r="B1371" s="3" t="s">
        <v>24</v>
      </c>
      <c r="C1371" s="3"/>
      <c r="D1371" s="3" t="s">
        <v>24</v>
      </c>
      <c r="E1371" s="3"/>
      <c r="F1371" s="3"/>
      <c r="G1371" s="3"/>
      <c r="H1371" s="3"/>
      <c r="I1371" s="3" t="s">
        <v>24</v>
      </c>
      <c r="J1371" s="3"/>
      <c r="K1371" s="4" t="n">
        <f aca="false">COUNTIF($B1371:$J1371, "NORMAL")</f>
        <v>0</v>
      </c>
      <c r="L1371" s="4" t="n">
        <f aca="false">COUNTIF($B1371:$J1371, "NON_SPECIFIC")</f>
        <v>0</v>
      </c>
      <c r="M1371" s="4" t="n">
        <f aca="false">COUNTIF($B1371:$J1371, "EARLY")</f>
        <v>0</v>
      </c>
      <c r="N1371" s="4" t="n">
        <f aca="false">COUNTIF($B1371:$J1371, "ACTIVE")</f>
        <v>0</v>
      </c>
      <c r="O1371" s="4" t="n">
        <f aca="false">COUNTIF($B1371:$J1371, "LATE")</f>
        <v>0</v>
      </c>
      <c r="P1371" s="4" t="n">
        <f aca="false">COUNTIF($B1371:$J1371, "UNGRADABLE_QUALITY")</f>
        <v>3</v>
      </c>
      <c r="Q1371" s="4" t="n">
        <f aca="false">COUNTIF($B1371:$J1371, "UNGRADABLE_CONDITION")</f>
        <v>0</v>
      </c>
      <c r="R1371" s="4" t="n">
        <f aca="false">SUM(K1371:Q1371)</f>
        <v>3</v>
      </c>
      <c r="S1371" s="5"/>
      <c r="T1371" s="3"/>
    </row>
    <row r="1372" customFormat="false" ht="13.8" hidden="false" customHeight="false" outlineLevel="0" collapsed="false">
      <c r="A1372" s="3" t="s">
        <v>1395</v>
      </c>
      <c r="B1372" s="3" t="s">
        <v>20</v>
      </c>
      <c r="C1372" s="3" t="s">
        <v>20</v>
      </c>
      <c r="D1372" s="3"/>
      <c r="E1372" s="3"/>
      <c r="F1372" s="3"/>
      <c r="G1372" s="3" t="s">
        <v>20</v>
      </c>
      <c r="H1372" s="3"/>
      <c r="I1372" s="3"/>
      <c r="J1372" s="3"/>
      <c r="K1372" s="4" t="n">
        <f aca="false">COUNTIF($B1372:$J1372, "NORMAL")</f>
        <v>3</v>
      </c>
      <c r="L1372" s="4" t="n">
        <f aca="false">COUNTIF($B1372:$J1372, "NON_SPECIFIC")</f>
        <v>0</v>
      </c>
      <c r="M1372" s="4" t="n">
        <f aca="false">COUNTIF($B1372:$J1372, "EARLY")</f>
        <v>0</v>
      </c>
      <c r="N1372" s="4" t="n">
        <f aca="false">COUNTIF($B1372:$J1372, "ACTIVE")</f>
        <v>0</v>
      </c>
      <c r="O1372" s="4" t="n">
        <f aca="false">COUNTIF($B1372:$J1372, "LATE")</f>
        <v>0</v>
      </c>
      <c r="P1372" s="4" t="n">
        <f aca="false">COUNTIF($B1372:$J1372, "UNGRADABLE_QUALITY")</f>
        <v>0</v>
      </c>
      <c r="Q1372" s="4" t="n">
        <f aca="false">COUNTIF($B1372:$J1372, "UNGRADABLE_CONDITION")</f>
        <v>0</v>
      </c>
      <c r="R1372" s="4" t="n">
        <f aca="false">SUM(K1372:Q1372)</f>
        <v>3</v>
      </c>
      <c r="S1372" s="3"/>
      <c r="T1372" s="3"/>
    </row>
    <row r="1373" customFormat="false" ht="13.8" hidden="false" customHeight="false" outlineLevel="0" collapsed="false">
      <c r="A1373" s="3" t="s">
        <v>1396</v>
      </c>
      <c r="B1373" s="3" t="s">
        <v>20</v>
      </c>
      <c r="C1373" s="3" t="s">
        <v>19</v>
      </c>
      <c r="D1373" s="3"/>
      <c r="E1373" s="3"/>
      <c r="F1373" s="3"/>
      <c r="G1373" s="3" t="s">
        <v>20</v>
      </c>
      <c r="H1373" s="3"/>
      <c r="I1373" s="3"/>
      <c r="J1373" s="3"/>
      <c r="K1373" s="4" t="n">
        <f aca="false">COUNTIF($B1373:$J1373, "NORMAL")</f>
        <v>2</v>
      </c>
      <c r="L1373" s="4" t="n">
        <f aca="false">COUNTIF($B1373:$J1373, "NON_SPECIFIC")</f>
        <v>1</v>
      </c>
      <c r="M1373" s="4" t="n">
        <f aca="false">COUNTIF($B1373:$J1373, "EARLY")</f>
        <v>0</v>
      </c>
      <c r="N1373" s="4" t="n">
        <f aca="false">COUNTIF($B1373:$J1373, "ACTIVE")</f>
        <v>0</v>
      </c>
      <c r="O1373" s="4" t="n">
        <f aca="false">COUNTIF($B1373:$J1373, "LATE")</f>
        <v>0</v>
      </c>
      <c r="P1373" s="4" t="n">
        <f aca="false">COUNTIF($B1373:$J1373, "UNGRADABLE_QUALITY")</f>
        <v>0</v>
      </c>
      <c r="Q1373" s="4" t="n">
        <f aca="false">COUNTIF($B1373:$J1373, "UNGRADABLE_CONDITION")</f>
        <v>0</v>
      </c>
      <c r="R1373" s="4" t="n">
        <f aca="false">SUM(K1373:Q1373)</f>
        <v>3</v>
      </c>
      <c r="S1373" s="3"/>
      <c r="T1373" s="3"/>
    </row>
    <row r="1374" customFormat="false" ht="13.8" hidden="false" customHeight="false" outlineLevel="0" collapsed="false">
      <c r="A1374" s="3" t="s">
        <v>1397</v>
      </c>
      <c r="B1374" s="3" t="s">
        <v>19</v>
      </c>
      <c r="C1374" s="3" t="s">
        <v>22</v>
      </c>
      <c r="D1374" s="3"/>
      <c r="E1374" s="3"/>
      <c r="F1374" s="3"/>
      <c r="G1374" s="3" t="s">
        <v>19</v>
      </c>
      <c r="H1374" s="3"/>
      <c r="I1374" s="3"/>
      <c r="J1374" s="3"/>
      <c r="K1374" s="4" t="n">
        <f aca="false">COUNTIF($B1374:$J1374, "NORMAL")</f>
        <v>0</v>
      </c>
      <c r="L1374" s="4" t="n">
        <f aca="false">COUNTIF($B1374:$J1374, "NON_SPECIFIC")</f>
        <v>2</v>
      </c>
      <c r="M1374" s="4" t="n">
        <f aca="false">COUNTIF($B1374:$J1374, "EARLY")</f>
        <v>1</v>
      </c>
      <c r="N1374" s="4" t="n">
        <f aca="false">COUNTIF($B1374:$J1374, "ACTIVE")</f>
        <v>0</v>
      </c>
      <c r="O1374" s="4" t="n">
        <f aca="false">COUNTIF($B1374:$J1374, "LATE")</f>
        <v>0</v>
      </c>
      <c r="P1374" s="4" t="n">
        <f aca="false">COUNTIF($B1374:$J1374, "UNGRADABLE_QUALITY")</f>
        <v>0</v>
      </c>
      <c r="Q1374" s="4" t="n">
        <f aca="false">COUNTIF($B1374:$J1374, "UNGRADABLE_CONDITION")</f>
        <v>0</v>
      </c>
      <c r="R1374" s="4" t="n">
        <f aca="false">SUM(K1374:Q1374)</f>
        <v>3</v>
      </c>
      <c r="S1374" s="3"/>
      <c r="T1374" s="3"/>
    </row>
    <row r="1375" customFormat="false" ht="13.8" hidden="false" customHeight="false" outlineLevel="0" collapsed="false">
      <c r="A1375" s="3" t="s">
        <v>1398</v>
      </c>
      <c r="B1375" s="3" t="s">
        <v>19</v>
      </c>
      <c r="C1375" s="3"/>
      <c r="D1375" s="3" t="s">
        <v>34</v>
      </c>
      <c r="E1375" s="3"/>
      <c r="F1375" s="3"/>
      <c r="G1375" s="3"/>
      <c r="H1375" s="3"/>
      <c r="I1375" s="3" t="s">
        <v>22</v>
      </c>
      <c r="J1375" s="3"/>
      <c r="K1375" s="4" t="n">
        <f aca="false">COUNTIF($B1375:$J1375, "NORMAL")</f>
        <v>0</v>
      </c>
      <c r="L1375" s="4" t="n">
        <f aca="false">COUNTIF($B1375:$J1375, "NON_SPECIFIC")</f>
        <v>1</v>
      </c>
      <c r="M1375" s="4" t="n">
        <f aca="false">COUNTIF($B1375:$J1375, "EARLY")</f>
        <v>1</v>
      </c>
      <c r="N1375" s="4" t="n">
        <f aca="false">COUNTIF($B1375:$J1375, "ACTIVE")</f>
        <v>1</v>
      </c>
      <c r="O1375" s="4" t="n">
        <f aca="false">COUNTIF($B1375:$J1375, "LATE")</f>
        <v>0</v>
      </c>
      <c r="P1375" s="4" t="n">
        <f aca="false">COUNTIF($B1375:$J1375, "UNGRADABLE_QUALITY")</f>
        <v>0</v>
      </c>
      <c r="Q1375" s="4" t="n">
        <f aca="false">COUNTIF($B1375:$J1375, "UNGRADABLE_CONDITION")</f>
        <v>0</v>
      </c>
      <c r="R1375" s="4" t="n">
        <f aca="false">SUM(K1375:Q1375)</f>
        <v>3</v>
      </c>
      <c r="S1375" s="5"/>
      <c r="T1375" s="3"/>
    </row>
    <row r="1376" customFormat="false" ht="13.8" hidden="false" customHeight="false" outlineLevel="0" collapsed="false">
      <c r="A1376" s="3" t="s">
        <v>1399</v>
      </c>
      <c r="B1376" s="3" t="s">
        <v>24</v>
      </c>
      <c r="C1376" s="3"/>
      <c r="D1376" s="3" t="s">
        <v>24</v>
      </c>
      <c r="E1376" s="3"/>
      <c r="F1376" s="3"/>
      <c r="G1376" s="3"/>
      <c r="H1376" s="3"/>
      <c r="I1376" s="3" t="s">
        <v>68</v>
      </c>
      <c r="J1376" s="3"/>
      <c r="K1376" s="4" t="n">
        <f aca="false">COUNTIF($B1376:$J1376, "NORMAL")</f>
        <v>0</v>
      </c>
      <c r="L1376" s="4" t="n">
        <f aca="false">COUNTIF($B1376:$J1376, "NON_SPECIFIC")</f>
        <v>0</v>
      </c>
      <c r="M1376" s="4" t="n">
        <f aca="false">COUNTIF($B1376:$J1376, "EARLY")</f>
        <v>0</v>
      </c>
      <c r="N1376" s="4" t="n">
        <f aca="false">COUNTIF($B1376:$J1376, "ACTIVE")</f>
        <v>0</v>
      </c>
      <c r="O1376" s="4" t="n">
        <f aca="false">COUNTIF($B1376:$J1376, "LATE")</f>
        <v>0</v>
      </c>
      <c r="P1376" s="4" t="n">
        <f aca="false">COUNTIF($B1376:$J1376, "UNGRADABLE_QUALITY")</f>
        <v>2</v>
      </c>
      <c r="Q1376" s="4" t="n">
        <f aca="false">COUNTIF($B1376:$J1376, "UNGRADABLE_CONDITION")</f>
        <v>1</v>
      </c>
      <c r="R1376" s="4" t="n">
        <f aca="false">SUM(K1376:Q1376)</f>
        <v>3</v>
      </c>
      <c r="S1376" s="5"/>
      <c r="T1376" s="3"/>
    </row>
    <row r="1377" customFormat="false" ht="13.8" hidden="false" customHeight="false" outlineLevel="0" collapsed="false">
      <c r="A1377" s="3" t="s">
        <v>1400</v>
      </c>
      <c r="B1377" s="3" t="s">
        <v>24</v>
      </c>
      <c r="C1377" s="3" t="s">
        <v>24</v>
      </c>
      <c r="D1377" s="3"/>
      <c r="E1377" s="3"/>
      <c r="F1377" s="3"/>
      <c r="G1377" s="3" t="s">
        <v>28</v>
      </c>
      <c r="H1377" s="3"/>
      <c r="I1377" s="3"/>
      <c r="J1377" s="3"/>
      <c r="K1377" s="4" t="n">
        <f aca="false">COUNTIF($B1377:$J1377, "NORMAL")</f>
        <v>0</v>
      </c>
      <c r="L1377" s="4" t="n">
        <f aca="false">COUNTIF($B1377:$J1377, "NON_SPECIFIC")</f>
        <v>0</v>
      </c>
      <c r="M1377" s="4" t="n">
        <f aca="false">COUNTIF($B1377:$J1377, "EARLY")</f>
        <v>0</v>
      </c>
      <c r="N1377" s="4" t="n">
        <f aca="false">COUNTIF($B1377:$J1377, "ACTIVE")</f>
        <v>0</v>
      </c>
      <c r="O1377" s="4" t="n">
        <f aca="false">COUNTIF($B1377:$J1377, "LATE")</f>
        <v>1</v>
      </c>
      <c r="P1377" s="4" t="n">
        <f aca="false">COUNTIF($B1377:$J1377, "UNGRADABLE_QUALITY")</f>
        <v>2</v>
      </c>
      <c r="Q1377" s="4" t="n">
        <f aca="false">COUNTIF($B1377:$J1377, "UNGRADABLE_CONDITION")</f>
        <v>0</v>
      </c>
      <c r="R1377" s="4" t="n">
        <f aca="false">SUM(K1377:Q1377)</f>
        <v>3</v>
      </c>
      <c r="S1377" s="3"/>
      <c r="T1377" s="3"/>
    </row>
    <row r="1378" customFormat="false" ht="13.8" hidden="false" customHeight="false" outlineLevel="0" collapsed="false">
      <c r="A1378" s="3" t="s">
        <v>1401</v>
      </c>
      <c r="B1378" s="3" t="s">
        <v>19</v>
      </c>
      <c r="C1378" s="3" t="s">
        <v>19</v>
      </c>
      <c r="D1378" s="3"/>
      <c r="E1378" s="3"/>
      <c r="F1378" s="3"/>
      <c r="G1378" s="3" t="s">
        <v>20</v>
      </c>
      <c r="H1378" s="3"/>
      <c r="I1378" s="3"/>
      <c r="J1378" s="3"/>
      <c r="K1378" s="4" t="n">
        <f aca="false">COUNTIF($B1378:$J1378, "NORMAL")</f>
        <v>1</v>
      </c>
      <c r="L1378" s="4" t="n">
        <f aca="false">COUNTIF($B1378:$J1378, "NON_SPECIFIC")</f>
        <v>2</v>
      </c>
      <c r="M1378" s="4" t="n">
        <f aca="false">COUNTIF($B1378:$J1378, "EARLY")</f>
        <v>0</v>
      </c>
      <c r="N1378" s="4" t="n">
        <f aca="false">COUNTIF($B1378:$J1378, "ACTIVE")</f>
        <v>0</v>
      </c>
      <c r="O1378" s="4" t="n">
        <f aca="false">COUNTIF($B1378:$J1378, "LATE")</f>
        <v>0</v>
      </c>
      <c r="P1378" s="4" t="n">
        <f aca="false">COUNTIF($B1378:$J1378, "UNGRADABLE_QUALITY")</f>
        <v>0</v>
      </c>
      <c r="Q1378" s="4" t="n">
        <f aca="false">COUNTIF($B1378:$J1378, "UNGRADABLE_CONDITION")</f>
        <v>0</v>
      </c>
      <c r="R1378" s="4" t="n">
        <f aca="false">SUM(K1378:Q1378)</f>
        <v>3</v>
      </c>
      <c r="S1378" s="3"/>
      <c r="T1378" s="3"/>
    </row>
    <row r="1379" customFormat="false" ht="13.8" hidden="false" customHeight="false" outlineLevel="0" collapsed="false">
      <c r="A1379" s="3" t="s">
        <v>1402</v>
      </c>
      <c r="B1379" s="3" t="s">
        <v>20</v>
      </c>
      <c r="C1379" s="3"/>
      <c r="D1379" s="3" t="s">
        <v>19</v>
      </c>
      <c r="E1379" s="3"/>
      <c r="F1379" s="3"/>
      <c r="G1379" s="3"/>
      <c r="H1379" s="3"/>
      <c r="I1379" s="3" t="s">
        <v>20</v>
      </c>
      <c r="J1379" s="3"/>
      <c r="K1379" s="4" t="n">
        <f aca="false">COUNTIF($B1379:$J1379, "NORMAL")</f>
        <v>2</v>
      </c>
      <c r="L1379" s="4" t="n">
        <f aca="false">COUNTIF($B1379:$J1379, "NON_SPECIFIC")</f>
        <v>1</v>
      </c>
      <c r="M1379" s="4" t="n">
        <f aca="false">COUNTIF($B1379:$J1379, "EARLY")</f>
        <v>0</v>
      </c>
      <c r="N1379" s="4" t="n">
        <f aca="false">COUNTIF($B1379:$J1379, "ACTIVE")</f>
        <v>0</v>
      </c>
      <c r="O1379" s="4" t="n">
        <f aca="false">COUNTIF($B1379:$J1379, "LATE")</f>
        <v>0</v>
      </c>
      <c r="P1379" s="4" t="n">
        <f aca="false">COUNTIF($B1379:$J1379, "UNGRADABLE_QUALITY")</f>
        <v>0</v>
      </c>
      <c r="Q1379" s="4" t="n">
        <f aca="false">COUNTIF($B1379:$J1379, "UNGRADABLE_CONDITION")</f>
        <v>0</v>
      </c>
      <c r="R1379" s="4" t="n">
        <f aca="false">SUM(K1379:Q1379)</f>
        <v>3</v>
      </c>
      <c r="S1379" s="5"/>
      <c r="T1379" s="3"/>
    </row>
    <row r="1380" customFormat="false" ht="13.8" hidden="false" customHeight="false" outlineLevel="0" collapsed="false">
      <c r="A1380" s="3" t="s">
        <v>1403</v>
      </c>
      <c r="B1380" s="3" t="s">
        <v>20</v>
      </c>
      <c r="C1380" s="3"/>
      <c r="D1380" s="3" t="s">
        <v>19</v>
      </c>
      <c r="E1380" s="3"/>
      <c r="F1380" s="3"/>
      <c r="G1380" s="3"/>
      <c r="H1380" s="3"/>
      <c r="I1380" s="3" t="s">
        <v>20</v>
      </c>
      <c r="J1380" s="3"/>
      <c r="K1380" s="4" t="n">
        <f aca="false">COUNTIF($B1380:$J1380, "NORMAL")</f>
        <v>2</v>
      </c>
      <c r="L1380" s="4" t="n">
        <f aca="false">COUNTIF($B1380:$J1380, "NON_SPECIFIC")</f>
        <v>1</v>
      </c>
      <c r="M1380" s="4" t="n">
        <f aca="false">COUNTIF($B1380:$J1380, "EARLY")</f>
        <v>0</v>
      </c>
      <c r="N1380" s="4" t="n">
        <f aca="false">COUNTIF($B1380:$J1380, "ACTIVE")</f>
        <v>0</v>
      </c>
      <c r="O1380" s="4" t="n">
        <f aca="false">COUNTIF($B1380:$J1380, "LATE")</f>
        <v>0</v>
      </c>
      <c r="P1380" s="4" t="n">
        <f aca="false">COUNTIF($B1380:$J1380, "UNGRADABLE_QUALITY")</f>
        <v>0</v>
      </c>
      <c r="Q1380" s="4" t="n">
        <f aca="false">COUNTIF($B1380:$J1380, "UNGRADABLE_CONDITION")</f>
        <v>0</v>
      </c>
      <c r="R1380" s="4" t="n">
        <f aca="false">SUM(K1380:Q1380)</f>
        <v>3</v>
      </c>
      <c r="S1380" s="5"/>
      <c r="T1380" s="3"/>
    </row>
    <row r="1381" customFormat="false" ht="13.8" hidden="false" customHeight="false" outlineLevel="0" collapsed="false">
      <c r="A1381" s="3" t="s">
        <v>1404</v>
      </c>
      <c r="B1381" s="3" t="s">
        <v>28</v>
      </c>
      <c r="C1381" s="3" t="s">
        <v>28</v>
      </c>
      <c r="D1381" s="3"/>
      <c r="E1381" s="3"/>
      <c r="F1381" s="3"/>
      <c r="G1381" s="3" t="s">
        <v>28</v>
      </c>
      <c r="H1381" s="3"/>
      <c r="I1381" s="3"/>
      <c r="J1381" s="3"/>
      <c r="K1381" s="4" t="n">
        <f aca="false">COUNTIF($B1381:$J1381, "NORMAL")</f>
        <v>0</v>
      </c>
      <c r="L1381" s="4" t="n">
        <f aca="false">COUNTIF($B1381:$J1381, "NON_SPECIFIC")</f>
        <v>0</v>
      </c>
      <c r="M1381" s="4" t="n">
        <f aca="false">COUNTIF($B1381:$J1381, "EARLY")</f>
        <v>0</v>
      </c>
      <c r="N1381" s="4" t="n">
        <f aca="false">COUNTIF($B1381:$J1381, "ACTIVE")</f>
        <v>0</v>
      </c>
      <c r="O1381" s="4" t="n">
        <f aca="false">COUNTIF($B1381:$J1381, "LATE")</f>
        <v>3</v>
      </c>
      <c r="P1381" s="4" t="n">
        <f aca="false">COUNTIF($B1381:$J1381, "UNGRADABLE_QUALITY")</f>
        <v>0</v>
      </c>
      <c r="Q1381" s="4" t="n">
        <f aca="false">COUNTIF($B1381:$J1381, "UNGRADABLE_CONDITION")</f>
        <v>0</v>
      </c>
      <c r="R1381" s="4" t="n">
        <f aca="false">SUM(K1381:Q1381)</f>
        <v>3</v>
      </c>
      <c r="S1381" s="3"/>
      <c r="T1381" s="3"/>
    </row>
    <row r="1382" customFormat="false" ht="13.8" hidden="false" customHeight="false" outlineLevel="0" collapsed="false">
      <c r="A1382" s="3" t="s">
        <v>1405</v>
      </c>
      <c r="B1382" s="3" t="s">
        <v>19</v>
      </c>
      <c r="C1382" s="3" t="s">
        <v>22</v>
      </c>
      <c r="D1382" s="3"/>
      <c r="E1382" s="3"/>
      <c r="F1382" s="3"/>
      <c r="G1382" s="3" t="s">
        <v>22</v>
      </c>
      <c r="H1382" s="3"/>
      <c r="I1382" s="3"/>
      <c r="J1382" s="3"/>
      <c r="K1382" s="4" t="n">
        <f aca="false">COUNTIF($B1382:$J1382, "NORMAL")</f>
        <v>0</v>
      </c>
      <c r="L1382" s="4" t="n">
        <f aca="false">COUNTIF($B1382:$J1382, "NON_SPECIFIC")</f>
        <v>1</v>
      </c>
      <c r="M1382" s="4" t="n">
        <f aca="false">COUNTIF($B1382:$J1382, "EARLY")</f>
        <v>2</v>
      </c>
      <c r="N1382" s="4" t="n">
        <f aca="false">COUNTIF($B1382:$J1382, "ACTIVE")</f>
        <v>0</v>
      </c>
      <c r="O1382" s="4" t="n">
        <f aca="false">COUNTIF($B1382:$J1382, "LATE")</f>
        <v>0</v>
      </c>
      <c r="P1382" s="4" t="n">
        <f aca="false">COUNTIF($B1382:$J1382, "UNGRADABLE_QUALITY")</f>
        <v>0</v>
      </c>
      <c r="Q1382" s="4" t="n">
        <f aca="false">COUNTIF($B1382:$J1382, "UNGRADABLE_CONDITION")</f>
        <v>0</v>
      </c>
      <c r="R1382" s="4" t="n">
        <f aca="false">SUM(K1382:Q1382)</f>
        <v>3</v>
      </c>
      <c r="S1382" s="3"/>
      <c r="T1382" s="3"/>
    </row>
    <row r="1383" customFormat="false" ht="13.8" hidden="false" customHeight="false" outlineLevel="0" collapsed="false">
      <c r="A1383" s="3" t="s">
        <v>1406</v>
      </c>
      <c r="B1383" s="3" t="s">
        <v>20</v>
      </c>
      <c r="C1383" s="3"/>
      <c r="D1383" s="3" t="s">
        <v>19</v>
      </c>
      <c r="E1383" s="3"/>
      <c r="F1383" s="3"/>
      <c r="G1383" s="3"/>
      <c r="H1383" s="3"/>
      <c r="I1383" s="3" t="s">
        <v>19</v>
      </c>
      <c r="J1383" s="3"/>
      <c r="K1383" s="4" t="n">
        <f aca="false">COUNTIF($B1383:$J1383, "NORMAL")</f>
        <v>1</v>
      </c>
      <c r="L1383" s="4" t="n">
        <f aca="false">COUNTIF($B1383:$J1383, "NON_SPECIFIC")</f>
        <v>2</v>
      </c>
      <c r="M1383" s="4" t="n">
        <f aca="false">COUNTIF($B1383:$J1383, "EARLY")</f>
        <v>0</v>
      </c>
      <c r="N1383" s="4" t="n">
        <f aca="false">COUNTIF($B1383:$J1383, "ACTIVE")</f>
        <v>0</v>
      </c>
      <c r="O1383" s="4" t="n">
        <f aca="false">COUNTIF($B1383:$J1383, "LATE")</f>
        <v>0</v>
      </c>
      <c r="P1383" s="4" t="n">
        <f aca="false">COUNTIF($B1383:$J1383, "UNGRADABLE_QUALITY")</f>
        <v>0</v>
      </c>
      <c r="Q1383" s="4" t="n">
        <f aca="false">COUNTIF($B1383:$J1383, "UNGRADABLE_CONDITION")</f>
        <v>0</v>
      </c>
      <c r="R1383" s="4" t="n">
        <f aca="false">SUM(K1383:Q1383)</f>
        <v>3</v>
      </c>
      <c r="S1383" s="5"/>
      <c r="T1383" s="3"/>
    </row>
    <row r="1384" customFormat="false" ht="13.8" hidden="false" customHeight="false" outlineLevel="0" collapsed="false">
      <c r="A1384" s="3" t="s">
        <v>1407</v>
      </c>
      <c r="B1384" s="3" t="s">
        <v>19</v>
      </c>
      <c r="C1384" s="3" t="s">
        <v>22</v>
      </c>
      <c r="D1384" s="3"/>
      <c r="E1384" s="3"/>
      <c r="F1384" s="3"/>
      <c r="G1384" s="3" t="s">
        <v>22</v>
      </c>
      <c r="H1384" s="3"/>
      <c r="I1384" s="3"/>
      <c r="J1384" s="3"/>
      <c r="K1384" s="4" t="n">
        <f aca="false">COUNTIF($B1384:$J1384, "NORMAL")</f>
        <v>0</v>
      </c>
      <c r="L1384" s="4" t="n">
        <f aca="false">COUNTIF($B1384:$J1384, "NON_SPECIFIC")</f>
        <v>1</v>
      </c>
      <c r="M1384" s="4" t="n">
        <f aca="false">COUNTIF($B1384:$J1384, "EARLY")</f>
        <v>2</v>
      </c>
      <c r="N1384" s="4" t="n">
        <f aca="false">COUNTIF($B1384:$J1384, "ACTIVE")</f>
        <v>0</v>
      </c>
      <c r="O1384" s="4" t="n">
        <f aca="false">COUNTIF($B1384:$J1384, "LATE")</f>
        <v>0</v>
      </c>
      <c r="P1384" s="4" t="n">
        <f aca="false">COUNTIF($B1384:$J1384, "UNGRADABLE_QUALITY")</f>
        <v>0</v>
      </c>
      <c r="Q1384" s="4" t="n">
        <f aca="false">COUNTIF($B1384:$J1384, "UNGRADABLE_CONDITION")</f>
        <v>0</v>
      </c>
      <c r="R1384" s="4" t="n">
        <f aca="false">SUM(K1384:Q1384)</f>
        <v>3</v>
      </c>
      <c r="S1384" s="3"/>
      <c r="T1384" s="3"/>
    </row>
    <row r="1385" customFormat="false" ht="13.8" hidden="false" customHeight="false" outlineLevel="0" collapsed="false">
      <c r="A1385" s="3" t="s">
        <v>1408</v>
      </c>
      <c r="B1385" s="3" t="s">
        <v>24</v>
      </c>
      <c r="C1385" s="3"/>
      <c r="D1385" s="3" t="s">
        <v>24</v>
      </c>
      <c r="E1385" s="3"/>
      <c r="F1385" s="3"/>
      <c r="G1385" s="3"/>
      <c r="H1385" s="3"/>
      <c r="I1385" s="3" t="s">
        <v>19</v>
      </c>
      <c r="J1385" s="3"/>
      <c r="K1385" s="4" t="n">
        <f aca="false">COUNTIF($B1385:$J1385, "NORMAL")</f>
        <v>0</v>
      </c>
      <c r="L1385" s="4" t="n">
        <f aca="false">COUNTIF($B1385:$J1385, "NON_SPECIFIC")</f>
        <v>1</v>
      </c>
      <c r="M1385" s="4" t="n">
        <f aca="false">COUNTIF($B1385:$J1385, "EARLY")</f>
        <v>0</v>
      </c>
      <c r="N1385" s="4" t="n">
        <f aca="false">COUNTIF($B1385:$J1385, "ACTIVE")</f>
        <v>0</v>
      </c>
      <c r="O1385" s="4" t="n">
        <f aca="false">COUNTIF($B1385:$J1385, "LATE")</f>
        <v>0</v>
      </c>
      <c r="P1385" s="4" t="n">
        <f aca="false">COUNTIF($B1385:$J1385, "UNGRADABLE_QUALITY")</f>
        <v>2</v>
      </c>
      <c r="Q1385" s="4" t="n">
        <f aca="false">COUNTIF($B1385:$J1385, "UNGRADABLE_CONDITION")</f>
        <v>0</v>
      </c>
      <c r="R1385" s="4" t="n">
        <f aca="false">SUM(K1385:Q1385)</f>
        <v>3</v>
      </c>
      <c r="S1385" s="5"/>
      <c r="T1385" s="3"/>
    </row>
    <row r="1386" customFormat="false" ht="13.8" hidden="false" customHeight="false" outlineLevel="0" collapsed="false">
      <c r="A1386" s="3" t="s">
        <v>1409</v>
      </c>
      <c r="B1386" s="3" t="s">
        <v>34</v>
      </c>
      <c r="C1386" s="3" t="s">
        <v>34</v>
      </c>
      <c r="D1386" s="3"/>
      <c r="E1386" s="3"/>
      <c r="F1386" s="3"/>
      <c r="G1386" s="3" t="s">
        <v>34</v>
      </c>
      <c r="H1386" s="3"/>
      <c r="I1386" s="3"/>
      <c r="J1386" s="3"/>
      <c r="K1386" s="4" t="n">
        <f aca="false">COUNTIF($B1386:$J1386, "NORMAL")</f>
        <v>0</v>
      </c>
      <c r="L1386" s="4" t="n">
        <f aca="false">COUNTIF($B1386:$J1386, "NON_SPECIFIC")</f>
        <v>0</v>
      </c>
      <c r="M1386" s="4" t="n">
        <f aca="false">COUNTIF($B1386:$J1386, "EARLY")</f>
        <v>0</v>
      </c>
      <c r="N1386" s="4" t="n">
        <f aca="false">COUNTIF($B1386:$J1386, "ACTIVE")</f>
        <v>3</v>
      </c>
      <c r="O1386" s="4" t="n">
        <f aca="false">COUNTIF($B1386:$J1386, "LATE")</f>
        <v>0</v>
      </c>
      <c r="P1386" s="4" t="n">
        <f aca="false">COUNTIF($B1386:$J1386, "UNGRADABLE_QUALITY")</f>
        <v>0</v>
      </c>
      <c r="Q1386" s="4" t="n">
        <f aca="false">COUNTIF($B1386:$J1386, "UNGRADABLE_CONDITION")</f>
        <v>0</v>
      </c>
      <c r="R1386" s="4" t="n">
        <f aca="false">SUM(K1386:Q1386)</f>
        <v>3</v>
      </c>
      <c r="S1386" s="3"/>
      <c r="T1386" s="3"/>
    </row>
    <row r="1387" customFormat="false" ht="13.8" hidden="false" customHeight="false" outlineLevel="0" collapsed="false">
      <c r="A1387" s="3" t="s">
        <v>1410</v>
      </c>
      <c r="B1387" s="3" t="s">
        <v>19</v>
      </c>
      <c r="C1387" s="3" t="s">
        <v>19</v>
      </c>
      <c r="D1387" s="3"/>
      <c r="E1387" s="3"/>
      <c r="F1387" s="3"/>
      <c r="G1387" s="3" t="s">
        <v>22</v>
      </c>
      <c r="H1387" s="3"/>
      <c r="I1387" s="3"/>
      <c r="J1387" s="3"/>
      <c r="K1387" s="4" t="n">
        <f aca="false">COUNTIF($B1387:$J1387, "NORMAL")</f>
        <v>0</v>
      </c>
      <c r="L1387" s="4" t="n">
        <f aca="false">COUNTIF($B1387:$J1387, "NON_SPECIFIC")</f>
        <v>2</v>
      </c>
      <c r="M1387" s="4" t="n">
        <f aca="false">COUNTIF($B1387:$J1387, "EARLY")</f>
        <v>1</v>
      </c>
      <c r="N1387" s="4" t="n">
        <f aca="false">COUNTIF($B1387:$J1387, "ACTIVE")</f>
        <v>0</v>
      </c>
      <c r="O1387" s="4" t="n">
        <f aca="false">COUNTIF($B1387:$J1387, "LATE")</f>
        <v>0</v>
      </c>
      <c r="P1387" s="4" t="n">
        <f aca="false">COUNTIF($B1387:$J1387, "UNGRADABLE_QUALITY")</f>
        <v>0</v>
      </c>
      <c r="Q1387" s="4" t="n">
        <f aca="false">COUNTIF($B1387:$J1387, "UNGRADABLE_CONDITION")</f>
        <v>0</v>
      </c>
      <c r="R1387" s="4" t="n">
        <f aca="false">SUM(K1387:Q1387)</f>
        <v>3</v>
      </c>
      <c r="S1387" s="3"/>
      <c r="T1387" s="3"/>
    </row>
    <row r="1388" customFormat="false" ht="13.8" hidden="false" customHeight="false" outlineLevel="0" collapsed="false">
      <c r="A1388" s="3" t="s">
        <v>1411</v>
      </c>
      <c r="B1388" s="3" t="s">
        <v>20</v>
      </c>
      <c r="C1388" s="3"/>
      <c r="D1388" s="3" t="s">
        <v>19</v>
      </c>
      <c r="E1388" s="3"/>
      <c r="F1388" s="3"/>
      <c r="G1388" s="3"/>
      <c r="H1388" s="3"/>
      <c r="I1388" s="3" t="s">
        <v>19</v>
      </c>
      <c r="J1388" s="3"/>
      <c r="K1388" s="4" t="n">
        <f aca="false">COUNTIF($B1388:$J1388, "NORMAL")</f>
        <v>1</v>
      </c>
      <c r="L1388" s="4" t="n">
        <f aca="false">COUNTIF($B1388:$J1388, "NON_SPECIFIC")</f>
        <v>2</v>
      </c>
      <c r="M1388" s="4" t="n">
        <f aca="false">COUNTIF($B1388:$J1388, "EARLY")</f>
        <v>0</v>
      </c>
      <c r="N1388" s="4" t="n">
        <f aca="false">COUNTIF($B1388:$J1388, "ACTIVE")</f>
        <v>0</v>
      </c>
      <c r="O1388" s="4" t="n">
        <f aca="false">COUNTIF($B1388:$J1388, "LATE")</f>
        <v>0</v>
      </c>
      <c r="P1388" s="4" t="n">
        <f aca="false">COUNTIF($B1388:$J1388, "UNGRADABLE_QUALITY")</f>
        <v>0</v>
      </c>
      <c r="Q1388" s="4" t="n">
        <f aca="false">COUNTIF($B1388:$J1388, "UNGRADABLE_CONDITION")</f>
        <v>0</v>
      </c>
      <c r="R1388" s="4" t="n">
        <f aca="false">SUM(K1388:Q1388)</f>
        <v>3</v>
      </c>
      <c r="S1388" s="5"/>
      <c r="T1388" s="3"/>
    </row>
    <row r="1389" customFormat="false" ht="13.8" hidden="false" customHeight="false" outlineLevel="0" collapsed="false">
      <c r="A1389" s="3" t="s">
        <v>1412</v>
      </c>
      <c r="B1389" s="3" t="s">
        <v>20</v>
      </c>
      <c r="C1389" s="3" t="s">
        <v>20</v>
      </c>
      <c r="D1389" s="3"/>
      <c r="E1389" s="3"/>
      <c r="F1389" s="3"/>
      <c r="G1389" s="3" t="s">
        <v>20</v>
      </c>
      <c r="H1389" s="3"/>
      <c r="I1389" s="3"/>
      <c r="J1389" s="3"/>
      <c r="K1389" s="4" t="n">
        <f aca="false">COUNTIF($B1389:$J1389, "NORMAL")</f>
        <v>3</v>
      </c>
      <c r="L1389" s="4" t="n">
        <f aca="false">COUNTIF($B1389:$J1389, "NON_SPECIFIC")</f>
        <v>0</v>
      </c>
      <c r="M1389" s="4" t="n">
        <f aca="false">COUNTIF($B1389:$J1389, "EARLY")</f>
        <v>0</v>
      </c>
      <c r="N1389" s="4" t="n">
        <f aca="false">COUNTIF($B1389:$J1389, "ACTIVE")</f>
        <v>0</v>
      </c>
      <c r="O1389" s="4" t="n">
        <f aca="false">COUNTIF($B1389:$J1389, "LATE")</f>
        <v>0</v>
      </c>
      <c r="P1389" s="4" t="n">
        <f aca="false">COUNTIF($B1389:$J1389, "UNGRADABLE_QUALITY")</f>
        <v>0</v>
      </c>
      <c r="Q1389" s="4" t="n">
        <f aca="false">COUNTIF($B1389:$J1389, "UNGRADABLE_CONDITION")</f>
        <v>0</v>
      </c>
      <c r="R1389" s="4" t="n">
        <f aca="false">SUM(K1389:Q1389)</f>
        <v>3</v>
      </c>
      <c r="S1389" s="3"/>
      <c r="T1389" s="3"/>
    </row>
    <row r="1390" customFormat="false" ht="13.8" hidden="false" customHeight="false" outlineLevel="0" collapsed="false">
      <c r="A1390" s="3" t="s">
        <v>1413</v>
      </c>
      <c r="B1390" s="3" t="s">
        <v>20</v>
      </c>
      <c r="C1390" s="3"/>
      <c r="D1390" s="3" t="s">
        <v>19</v>
      </c>
      <c r="E1390" s="3"/>
      <c r="F1390" s="3"/>
      <c r="G1390" s="3"/>
      <c r="H1390" s="3"/>
      <c r="I1390" s="3" t="s">
        <v>19</v>
      </c>
      <c r="J1390" s="3"/>
      <c r="K1390" s="4" t="n">
        <f aca="false">COUNTIF($B1390:$J1390, "NORMAL")</f>
        <v>1</v>
      </c>
      <c r="L1390" s="4" t="n">
        <f aca="false">COUNTIF($B1390:$J1390, "NON_SPECIFIC")</f>
        <v>2</v>
      </c>
      <c r="M1390" s="4" t="n">
        <f aca="false">COUNTIF($B1390:$J1390, "EARLY")</f>
        <v>0</v>
      </c>
      <c r="N1390" s="4" t="n">
        <f aca="false">COUNTIF($B1390:$J1390, "ACTIVE")</f>
        <v>0</v>
      </c>
      <c r="O1390" s="4" t="n">
        <f aca="false">COUNTIF($B1390:$J1390, "LATE")</f>
        <v>0</v>
      </c>
      <c r="P1390" s="4" t="n">
        <f aca="false">COUNTIF($B1390:$J1390, "UNGRADABLE_QUALITY")</f>
        <v>0</v>
      </c>
      <c r="Q1390" s="4" t="n">
        <f aca="false">COUNTIF($B1390:$J1390, "UNGRADABLE_CONDITION")</f>
        <v>0</v>
      </c>
      <c r="R1390" s="4" t="n">
        <f aca="false">SUM(K1390:Q1390)</f>
        <v>3</v>
      </c>
      <c r="S1390" s="5"/>
      <c r="T1390" s="3"/>
    </row>
    <row r="1391" customFormat="false" ht="13.8" hidden="false" customHeight="false" outlineLevel="0" collapsed="false">
      <c r="A1391" s="3" t="s">
        <v>1414</v>
      </c>
      <c r="B1391" s="3" t="s">
        <v>20</v>
      </c>
      <c r="C1391" s="3" t="s">
        <v>20</v>
      </c>
      <c r="D1391" s="3"/>
      <c r="E1391" s="3"/>
      <c r="F1391" s="3"/>
      <c r="G1391" s="3" t="s">
        <v>19</v>
      </c>
      <c r="H1391" s="3"/>
      <c r="I1391" s="3"/>
      <c r="J1391" s="3"/>
      <c r="K1391" s="4" t="n">
        <f aca="false">COUNTIF($B1391:$J1391, "NORMAL")</f>
        <v>2</v>
      </c>
      <c r="L1391" s="4" t="n">
        <f aca="false">COUNTIF($B1391:$J1391, "NON_SPECIFIC")</f>
        <v>1</v>
      </c>
      <c r="M1391" s="4" t="n">
        <f aca="false">COUNTIF($B1391:$J1391, "EARLY")</f>
        <v>0</v>
      </c>
      <c r="N1391" s="4" t="n">
        <f aca="false">COUNTIF($B1391:$J1391, "ACTIVE")</f>
        <v>0</v>
      </c>
      <c r="O1391" s="4" t="n">
        <f aca="false">COUNTIF($B1391:$J1391, "LATE")</f>
        <v>0</v>
      </c>
      <c r="P1391" s="4" t="n">
        <f aca="false">COUNTIF($B1391:$J1391, "UNGRADABLE_QUALITY")</f>
        <v>0</v>
      </c>
      <c r="Q1391" s="4" t="n">
        <f aca="false">COUNTIF($B1391:$J1391, "UNGRADABLE_CONDITION")</f>
        <v>0</v>
      </c>
      <c r="R1391" s="4" t="n">
        <f aca="false">SUM(K1391:Q1391)</f>
        <v>3</v>
      </c>
      <c r="S1391" s="3"/>
      <c r="T1391" s="3"/>
    </row>
    <row r="1392" customFormat="false" ht="13.8" hidden="false" customHeight="false" outlineLevel="0" collapsed="false">
      <c r="A1392" s="3" t="s">
        <v>1415</v>
      </c>
      <c r="B1392" s="3" t="s">
        <v>20</v>
      </c>
      <c r="C1392" s="3" t="s">
        <v>20</v>
      </c>
      <c r="D1392" s="3"/>
      <c r="E1392" s="3"/>
      <c r="F1392" s="3"/>
      <c r="G1392" s="3" t="s">
        <v>20</v>
      </c>
      <c r="H1392" s="3"/>
      <c r="I1392" s="3"/>
      <c r="J1392" s="3"/>
      <c r="K1392" s="4" t="n">
        <f aca="false">COUNTIF($B1392:$J1392, "NORMAL")</f>
        <v>3</v>
      </c>
      <c r="L1392" s="4" t="n">
        <f aca="false">COUNTIF($B1392:$J1392, "NON_SPECIFIC")</f>
        <v>0</v>
      </c>
      <c r="M1392" s="4" t="n">
        <f aca="false">COUNTIF($B1392:$J1392, "EARLY")</f>
        <v>0</v>
      </c>
      <c r="N1392" s="4" t="n">
        <f aca="false">COUNTIF($B1392:$J1392, "ACTIVE")</f>
        <v>0</v>
      </c>
      <c r="O1392" s="4" t="n">
        <f aca="false">COUNTIF($B1392:$J1392, "LATE")</f>
        <v>0</v>
      </c>
      <c r="P1392" s="4" t="n">
        <f aca="false">COUNTIF($B1392:$J1392, "UNGRADABLE_QUALITY")</f>
        <v>0</v>
      </c>
      <c r="Q1392" s="4" t="n">
        <f aca="false">COUNTIF($B1392:$J1392, "UNGRADABLE_CONDITION")</f>
        <v>0</v>
      </c>
      <c r="R1392" s="4" t="n">
        <f aca="false">SUM(K1392:Q1392)</f>
        <v>3</v>
      </c>
      <c r="S1392" s="3"/>
      <c r="T1392" s="3"/>
    </row>
    <row r="1393" customFormat="false" ht="13.8" hidden="false" customHeight="false" outlineLevel="0" collapsed="false">
      <c r="A1393" s="3" t="s">
        <v>1416</v>
      </c>
      <c r="B1393" s="3" t="s">
        <v>28</v>
      </c>
      <c r="C1393" s="3"/>
      <c r="D1393" s="3" t="s">
        <v>28</v>
      </c>
      <c r="E1393" s="3"/>
      <c r="F1393" s="3"/>
      <c r="G1393" s="3"/>
      <c r="H1393" s="3"/>
      <c r="I1393" s="3" t="s">
        <v>28</v>
      </c>
      <c r="J1393" s="3"/>
      <c r="K1393" s="4" t="n">
        <f aca="false">COUNTIF($B1393:$J1393, "NORMAL")</f>
        <v>0</v>
      </c>
      <c r="L1393" s="4" t="n">
        <f aca="false">COUNTIF($B1393:$J1393, "NON_SPECIFIC")</f>
        <v>0</v>
      </c>
      <c r="M1393" s="4" t="n">
        <f aca="false">COUNTIF($B1393:$J1393, "EARLY")</f>
        <v>0</v>
      </c>
      <c r="N1393" s="4" t="n">
        <f aca="false">COUNTIF($B1393:$J1393, "ACTIVE")</f>
        <v>0</v>
      </c>
      <c r="O1393" s="4" t="n">
        <f aca="false">COUNTIF($B1393:$J1393, "LATE")</f>
        <v>3</v>
      </c>
      <c r="P1393" s="4" t="n">
        <f aca="false">COUNTIF($B1393:$J1393, "UNGRADABLE_QUALITY")</f>
        <v>0</v>
      </c>
      <c r="Q1393" s="4" t="n">
        <f aca="false">COUNTIF($B1393:$J1393, "UNGRADABLE_CONDITION")</f>
        <v>0</v>
      </c>
      <c r="R1393" s="4" t="n">
        <f aca="false">SUM(K1393:Q1393)</f>
        <v>3</v>
      </c>
      <c r="S1393" s="5"/>
      <c r="T1393" s="3"/>
    </row>
    <row r="1394" customFormat="false" ht="13.8" hidden="false" customHeight="false" outlineLevel="0" collapsed="false">
      <c r="A1394" s="3" t="s">
        <v>1417</v>
      </c>
      <c r="B1394" s="3" t="s">
        <v>28</v>
      </c>
      <c r="C1394" s="3"/>
      <c r="D1394" s="3" t="s">
        <v>28</v>
      </c>
      <c r="E1394" s="3"/>
      <c r="F1394" s="3"/>
      <c r="G1394" s="3"/>
      <c r="H1394" s="3"/>
      <c r="I1394" s="3" t="s">
        <v>28</v>
      </c>
      <c r="J1394" s="3"/>
      <c r="K1394" s="4" t="n">
        <f aca="false">COUNTIF($B1394:$J1394, "NORMAL")</f>
        <v>0</v>
      </c>
      <c r="L1394" s="4" t="n">
        <f aca="false">COUNTIF($B1394:$J1394, "NON_SPECIFIC")</f>
        <v>0</v>
      </c>
      <c r="M1394" s="4" t="n">
        <f aca="false">COUNTIF($B1394:$J1394, "EARLY")</f>
        <v>0</v>
      </c>
      <c r="N1394" s="4" t="n">
        <f aca="false">COUNTIF($B1394:$J1394, "ACTIVE")</f>
        <v>0</v>
      </c>
      <c r="O1394" s="4" t="n">
        <f aca="false">COUNTIF($B1394:$J1394, "LATE")</f>
        <v>3</v>
      </c>
      <c r="P1394" s="4" t="n">
        <f aca="false">COUNTIF($B1394:$J1394, "UNGRADABLE_QUALITY")</f>
        <v>0</v>
      </c>
      <c r="Q1394" s="4" t="n">
        <f aca="false">COUNTIF($B1394:$J1394, "UNGRADABLE_CONDITION")</f>
        <v>0</v>
      </c>
      <c r="R1394" s="4" t="n">
        <f aca="false">SUM(K1394:Q1394)</f>
        <v>3</v>
      </c>
      <c r="S1394" s="5"/>
      <c r="T1394" s="3"/>
    </row>
    <row r="1395" customFormat="false" ht="13.8" hidden="false" customHeight="false" outlineLevel="0" collapsed="false">
      <c r="A1395" s="3" t="s">
        <v>1418</v>
      </c>
      <c r="B1395" s="3" t="s">
        <v>20</v>
      </c>
      <c r="C1395" s="3" t="s">
        <v>19</v>
      </c>
      <c r="D1395" s="3"/>
      <c r="E1395" s="3"/>
      <c r="F1395" s="3"/>
      <c r="G1395" s="3" t="s">
        <v>19</v>
      </c>
      <c r="H1395" s="3"/>
      <c r="I1395" s="3"/>
      <c r="J1395" s="3"/>
      <c r="K1395" s="4" t="n">
        <f aca="false">COUNTIF($B1395:$J1395, "NORMAL")</f>
        <v>1</v>
      </c>
      <c r="L1395" s="4" t="n">
        <f aca="false">COUNTIF($B1395:$J1395, "NON_SPECIFIC")</f>
        <v>2</v>
      </c>
      <c r="M1395" s="4" t="n">
        <f aca="false">COUNTIF($B1395:$J1395, "EARLY")</f>
        <v>0</v>
      </c>
      <c r="N1395" s="4" t="n">
        <f aca="false">COUNTIF($B1395:$J1395, "ACTIVE")</f>
        <v>0</v>
      </c>
      <c r="O1395" s="4" t="n">
        <f aca="false">COUNTIF($B1395:$J1395, "LATE")</f>
        <v>0</v>
      </c>
      <c r="P1395" s="4" t="n">
        <f aca="false">COUNTIF($B1395:$J1395, "UNGRADABLE_QUALITY")</f>
        <v>0</v>
      </c>
      <c r="Q1395" s="4" t="n">
        <f aca="false">COUNTIF($B1395:$J1395, "UNGRADABLE_CONDITION")</f>
        <v>0</v>
      </c>
      <c r="R1395" s="4" t="n">
        <f aca="false">SUM(K1395:Q1395)</f>
        <v>3</v>
      </c>
      <c r="S1395" s="3"/>
      <c r="T1395" s="3"/>
    </row>
    <row r="1396" customFormat="false" ht="13.8" hidden="false" customHeight="false" outlineLevel="0" collapsed="false">
      <c r="A1396" s="3" t="s">
        <v>1419</v>
      </c>
      <c r="B1396" s="3" t="s">
        <v>19</v>
      </c>
      <c r="C1396" s="3"/>
      <c r="D1396" s="3" t="s">
        <v>22</v>
      </c>
      <c r="E1396" s="3"/>
      <c r="F1396" s="3"/>
      <c r="G1396" s="3"/>
      <c r="H1396" s="3"/>
      <c r="I1396" s="3" t="s">
        <v>22</v>
      </c>
      <c r="J1396" s="3"/>
      <c r="K1396" s="4" t="n">
        <f aca="false">COUNTIF($B1396:$J1396, "NORMAL")</f>
        <v>0</v>
      </c>
      <c r="L1396" s="4" t="n">
        <f aca="false">COUNTIF($B1396:$J1396, "NON_SPECIFIC")</f>
        <v>1</v>
      </c>
      <c r="M1396" s="4" t="n">
        <f aca="false">COUNTIF($B1396:$J1396, "EARLY")</f>
        <v>2</v>
      </c>
      <c r="N1396" s="4" t="n">
        <f aca="false">COUNTIF($B1396:$J1396, "ACTIVE")</f>
        <v>0</v>
      </c>
      <c r="O1396" s="4" t="n">
        <f aca="false">COUNTIF($B1396:$J1396, "LATE")</f>
        <v>0</v>
      </c>
      <c r="P1396" s="4" t="n">
        <f aca="false">COUNTIF($B1396:$J1396, "UNGRADABLE_QUALITY")</f>
        <v>0</v>
      </c>
      <c r="Q1396" s="4" t="n">
        <f aca="false">COUNTIF($B1396:$J1396, "UNGRADABLE_CONDITION")</f>
        <v>0</v>
      </c>
      <c r="R1396" s="4" t="n">
        <f aca="false">SUM(K1396:Q1396)</f>
        <v>3</v>
      </c>
      <c r="S1396" s="5"/>
      <c r="T1396" s="3"/>
    </row>
    <row r="1397" customFormat="false" ht="13.8" hidden="false" customHeight="false" outlineLevel="0" collapsed="false">
      <c r="A1397" s="3" t="s">
        <v>1420</v>
      </c>
      <c r="B1397" s="3" t="s">
        <v>34</v>
      </c>
      <c r="C1397" s="3"/>
      <c r="D1397" s="3" t="s">
        <v>28</v>
      </c>
      <c r="E1397" s="3"/>
      <c r="F1397" s="3"/>
      <c r="G1397" s="3"/>
      <c r="H1397" s="3"/>
      <c r="I1397" s="3" t="s">
        <v>34</v>
      </c>
      <c r="J1397" s="3"/>
      <c r="K1397" s="4" t="n">
        <f aca="false">COUNTIF($B1397:$J1397, "NORMAL")</f>
        <v>0</v>
      </c>
      <c r="L1397" s="4" t="n">
        <f aca="false">COUNTIF($B1397:$J1397, "NON_SPECIFIC")</f>
        <v>0</v>
      </c>
      <c r="M1397" s="4" t="n">
        <f aca="false">COUNTIF($B1397:$J1397, "EARLY")</f>
        <v>0</v>
      </c>
      <c r="N1397" s="4" t="n">
        <f aca="false">COUNTIF($B1397:$J1397, "ACTIVE")</f>
        <v>2</v>
      </c>
      <c r="O1397" s="4" t="n">
        <f aca="false">COUNTIF($B1397:$J1397, "LATE")</f>
        <v>1</v>
      </c>
      <c r="P1397" s="4" t="n">
        <f aca="false">COUNTIF($B1397:$J1397, "UNGRADABLE_QUALITY")</f>
        <v>0</v>
      </c>
      <c r="Q1397" s="4" t="n">
        <f aca="false">COUNTIF($B1397:$J1397, "UNGRADABLE_CONDITION")</f>
        <v>0</v>
      </c>
      <c r="R1397" s="4" t="n">
        <f aca="false">SUM(K1397:Q1397)</f>
        <v>3</v>
      </c>
      <c r="S1397" s="5"/>
      <c r="T1397" s="3"/>
    </row>
    <row r="1398" customFormat="false" ht="13.8" hidden="false" customHeight="false" outlineLevel="0" collapsed="false">
      <c r="A1398" s="3" t="s">
        <v>1421</v>
      </c>
      <c r="B1398" s="3" t="s">
        <v>34</v>
      </c>
      <c r="C1398" s="3" t="s">
        <v>34</v>
      </c>
      <c r="D1398" s="3"/>
      <c r="E1398" s="3"/>
      <c r="F1398" s="3"/>
      <c r="G1398" s="3" t="s">
        <v>34</v>
      </c>
      <c r="H1398" s="3"/>
      <c r="I1398" s="3"/>
      <c r="J1398" s="3"/>
      <c r="K1398" s="4" t="n">
        <f aca="false">COUNTIF($B1398:$J1398, "NORMAL")</f>
        <v>0</v>
      </c>
      <c r="L1398" s="4" t="n">
        <f aca="false">COUNTIF($B1398:$J1398, "NON_SPECIFIC")</f>
        <v>0</v>
      </c>
      <c r="M1398" s="4" t="n">
        <f aca="false">COUNTIF($B1398:$J1398, "EARLY")</f>
        <v>0</v>
      </c>
      <c r="N1398" s="4" t="n">
        <f aca="false">COUNTIF($B1398:$J1398, "ACTIVE")</f>
        <v>3</v>
      </c>
      <c r="O1398" s="4" t="n">
        <f aca="false">COUNTIF($B1398:$J1398, "LATE")</f>
        <v>0</v>
      </c>
      <c r="P1398" s="4" t="n">
        <f aca="false">COUNTIF($B1398:$J1398, "UNGRADABLE_QUALITY")</f>
        <v>0</v>
      </c>
      <c r="Q1398" s="4" t="n">
        <f aca="false">COUNTIF($B1398:$J1398, "UNGRADABLE_CONDITION")</f>
        <v>0</v>
      </c>
      <c r="R1398" s="4" t="n">
        <f aca="false">SUM(K1398:Q1398)</f>
        <v>3</v>
      </c>
      <c r="S1398" s="3"/>
      <c r="T1398" s="3"/>
    </row>
    <row r="1399" customFormat="false" ht="13.8" hidden="false" customHeight="false" outlineLevel="0" collapsed="false">
      <c r="A1399" s="3" t="s">
        <v>1422</v>
      </c>
      <c r="B1399" s="3" t="s">
        <v>20</v>
      </c>
      <c r="C1399" s="3" t="s">
        <v>20</v>
      </c>
      <c r="D1399" s="3"/>
      <c r="E1399" s="3"/>
      <c r="F1399" s="3"/>
      <c r="G1399" s="3" t="s">
        <v>20</v>
      </c>
      <c r="H1399" s="3"/>
      <c r="I1399" s="3"/>
      <c r="J1399" s="3"/>
      <c r="K1399" s="4" t="n">
        <f aca="false">COUNTIF($B1399:$J1399, "NORMAL")</f>
        <v>3</v>
      </c>
      <c r="L1399" s="4" t="n">
        <f aca="false">COUNTIF($B1399:$J1399, "NON_SPECIFIC")</f>
        <v>0</v>
      </c>
      <c r="M1399" s="4" t="n">
        <f aca="false">COUNTIF($B1399:$J1399, "EARLY")</f>
        <v>0</v>
      </c>
      <c r="N1399" s="4" t="n">
        <f aca="false">COUNTIF($B1399:$J1399, "ACTIVE")</f>
        <v>0</v>
      </c>
      <c r="O1399" s="4" t="n">
        <f aca="false">COUNTIF($B1399:$J1399, "LATE")</f>
        <v>0</v>
      </c>
      <c r="P1399" s="4" t="n">
        <f aca="false">COUNTIF($B1399:$J1399, "UNGRADABLE_QUALITY")</f>
        <v>0</v>
      </c>
      <c r="Q1399" s="4" t="n">
        <f aca="false">COUNTIF($B1399:$J1399, "UNGRADABLE_CONDITION")</f>
        <v>0</v>
      </c>
      <c r="R1399" s="4" t="n">
        <f aca="false">SUM(K1399:Q1399)</f>
        <v>3</v>
      </c>
      <c r="S1399" s="3"/>
      <c r="T1399" s="3"/>
    </row>
    <row r="1400" customFormat="false" ht="13.8" hidden="false" customHeight="false" outlineLevel="0" collapsed="false">
      <c r="A1400" s="3" t="s">
        <v>1423</v>
      </c>
      <c r="B1400" s="3" t="s">
        <v>19</v>
      </c>
      <c r="C1400" s="3" t="s">
        <v>19</v>
      </c>
      <c r="D1400" s="3"/>
      <c r="E1400" s="3"/>
      <c r="F1400" s="3"/>
      <c r="G1400" s="3" t="s">
        <v>20</v>
      </c>
      <c r="H1400" s="3"/>
      <c r="I1400" s="3"/>
      <c r="J1400" s="3"/>
      <c r="K1400" s="4" t="n">
        <f aca="false">COUNTIF($B1400:$J1400, "NORMAL")</f>
        <v>1</v>
      </c>
      <c r="L1400" s="4" t="n">
        <f aca="false">COUNTIF($B1400:$J1400, "NON_SPECIFIC")</f>
        <v>2</v>
      </c>
      <c r="M1400" s="4" t="n">
        <f aca="false">COUNTIF($B1400:$J1400, "EARLY")</f>
        <v>0</v>
      </c>
      <c r="N1400" s="4" t="n">
        <f aca="false">COUNTIF($B1400:$J1400, "ACTIVE")</f>
        <v>0</v>
      </c>
      <c r="O1400" s="4" t="n">
        <f aca="false">COUNTIF($B1400:$J1400, "LATE")</f>
        <v>0</v>
      </c>
      <c r="P1400" s="4" t="n">
        <f aca="false">COUNTIF($B1400:$J1400, "UNGRADABLE_QUALITY")</f>
        <v>0</v>
      </c>
      <c r="Q1400" s="4" t="n">
        <f aca="false">COUNTIF($B1400:$J1400, "UNGRADABLE_CONDITION")</f>
        <v>0</v>
      </c>
      <c r="R1400" s="4" t="n">
        <f aca="false">SUM(K1400:Q1400)</f>
        <v>3</v>
      </c>
      <c r="S1400" s="3"/>
      <c r="T1400" s="3"/>
    </row>
    <row r="1401" customFormat="false" ht="13.8" hidden="false" customHeight="false" outlineLevel="0" collapsed="false">
      <c r="A1401" s="3" t="s">
        <v>1424</v>
      </c>
      <c r="B1401" s="3" t="s">
        <v>20</v>
      </c>
      <c r="C1401" s="3"/>
      <c r="D1401" s="3" t="s">
        <v>19</v>
      </c>
      <c r="E1401" s="3"/>
      <c r="F1401" s="3"/>
      <c r="G1401" s="3"/>
      <c r="H1401" s="3"/>
      <c r="I1401" s="3" t="s">
        <v>19</v>
      </c>
      <c r="J1401" s="3"/>
      <c r="K1401" s="4" t="n">
        <f aca="false">COUNTIF($B1401:$J1401, "NORMAL")</f>
        <v>1</v>
      </c>
      <c r="L1401" s="4" t="n">
        <f aca="false">COUNTIF($B1401:$J1401, "NON_SPECIFIC")</f>
        <v>2</v>
      </c>
      <c r="M1401" s="4" t="n">
        <f aca="false">COUNTIF($B1401:$J1401, "EARLY")</f>
        <v>0</v>
      </c>
      <c r="N1401" s="4" t="n">
        <f aca="false">COUNTIF($B1401:$J1401, "ACTIVE")</f>
        <v>0</v>
      </c>
      <c r="O1401" s="4" t="n">
        <f aca="false">COUNTIF($B1401:$J1401, "LATE")</f>
        <v>0</v>
      </c>
      <c r="P1401" s="4" t="n">
        <f aca="false">COUNTIF($B1401:$J1401, "UNGRADABLE_QUALITY")</f>
        <v>0</v>
      </c>
      <c r="Q1401" s="4" t="n">
        <f aca="false">COUNTIF($B1401:$J1401, "UNGRADABLE_CONDITION")</f>
        <v>0</v>
      </c>
      <c r="R1401" s="4" t="n">
        <f aca="false">SUM(K1401:Q1401)</f>
        <v>3</v>
      </c>
      <c r="S1401" s="5"/>
      <c r="T1401" s="3"/>
    </row>
    <row r="1402" customFormat="false" ht="13.8" hidden="false" customHeight="false" outlineLevel="0" collapsed="false">
      <c r="A1402" s="3" t="s">
        <v>1425</v>
      </c>
      <c r="B1402" s="3" t="s">
        <v>20</v>
      </c>
      <c r="C1402" s="3" t="s">
        <v>19</v>
      </c>
      <c r="D1402" s="3"/>
      <c r="E1402" s="3"/>
      <c r="F1402" s="3"/>
      <c r="G1402" s="3" t="s">
        <v>24</v>
      </c>
      <c r="H1402" s="3"/>
      <c r="I1402" s="3"/>
      <c r="J1402" s="3"/>
      <c r="K1402" s="4" t="n">
        <f aca="false">COUNTIF($B1402:$J1402, "NORMAL")</f>
        <v>1</v>
      </c>
      <c r="L1402" s="4" t="n">
        <f aca="false">COUNTIF($B1402:$J1402, "NON_SPECIFIC")</f>
        <v>1</v>
      </c>
      <c r="M1402" s="4" t="n">
        <f aca="false">COUNTIF($B1402:$J1402, "EARLY")</f>
        <v>0</v>
      </c>
      <c r="N1402" s="4" t="n">
        <f aca="false">COUNTIF($B1402:$J1402, "ACTIVE")</f>
        <v>0</v>
      </c>
      <c r="O1402" s="4" t="n">
        <f aca="false">COUNTIF($B1402:$J1402, "LATE")</f>
        <v>0</v>
      </c>
      <c r="P1402" s="4" t="n">
        <f aca="false">COUNTIF($B1402:$J1402, "UNGRADABLE_QUALITY")</f>
        <v>1</v>
      </c>
      <c r="Q1402" s="4" t="n">
        <f aca="false">COUNTIF($B1402:$J1402, "UNGRADABLE_CONDITION")</f>
        <v>0</v>
      </c>
      <c r="R1402" s="4" t="n">
        <f aca="false">SUM(K1402:Q1402)</f>
        <v>3</v>
      </c>
      <c r="S1402" s="3"/>
      <c r="T1402" s="3"/>
    </row>
    <row r="1403" customFormat="false" ht="13.8" hidden="false" customHeight="false" outlineLevel="0" collapsed="false">
      <c r="A1403" s="3" t="s">
        <v>1426</v>
      </c>
      <c r="B1403" s="3" t="s">
        <v>20</v>
      </c>
      <c r="C1403" s="3" t="s">
        <v>19</v>
      </c>
      <c r="D1403" s="3"/>
      <c r="E1403" s="3"/>
      <c r="F1403" s="3"/>
      <c r="G1403" s="3" t="s">
        <v>24</v>
      </c>
      <c r="H1403" s="3"/>
      <c r="I1403" s="3"/>
      <c r="J1403" s="3"/>
      <c r="K1403" s="4" t="n">
        <f aca="false">COUNTIF($B1403:$J1403, "NORMAL")</f>
        <v>1</v>
      </c>
      <c r="L1403" s="4" t="n">
        <f aca="false">COUNTIF($B1403:$J1403, "NON_SPECIFIC")</f>
        <v>1</v>
      </c>
      <c r="M1403" s="4" t="n">
        <f aca="false">COUNTIF($B1403:$J1403, "EARLY")</f>
        <v>0</v>
      </c>
      <c r="N1403" s="4" t="n">
        <f aca="false">COUNTIF($B1403:$J1403, "ACTIVE")</f>
        <v>0</v>
      </c>
      <c r="O1403" s="4" t="n">
        <f aca="false">COUNTIF($B1403:$J1403, "LATE")</f>
        <v>0</v>
      </c>
      <c r="P1403" s="4" t="n">
        <f aca="false">COUNTIF($B1403:$J1403, "UNGRADABLE_QUALITY")</f>
        <v>1</v>
      </c>
      <c r="Q1403" s="4" t="n">
        <f aca="false">COUNTIF($B1403:$J1403, "UNGRADABLE_CONDITION")</f>
        <v>0</v>
      </c>
      <c r="R1403" s="4" t="n">
        <f aca="false">SUM(K1403:Q1403)</f>
        <v>3</v>
      </c>
      <c r="S1403" s="3"/>
      <c r="T1403" s="3"/>
    </row>
    <row r="1404" customFormat="false" ht="13.8" hidden="false" customHeight="false" outlineLevel="0" collapsed="false">
      <c r="A1404" s="3" t="s">
        <v>1427</v>
      </c>
      <c r="B1404" s="3" t="s">
        <v>20</v>
      </c>
      <c r="C1404" s="3" t="s">
        <v>19</v>
      </c>
      <c r="D1404" s="3"/>
      <c r="E1404" s="3"/>
      <c r="F1404" s="3"/>
      <c r="G1404" s="3" t="s">
        <v>20</v>
      </c>
      <c r="H1404" s="3"/>
      <c r="I1404" s="3"/>
      <c r="J1404" s="3"/>
      <c r="K1404" s="4" t="n">
        <f aca="false">COUNTIF($B1404:$J1404, "NORMAL")</f>
        <v>2</v>
      </c>
      <c r="L1404" s="4" t="n">
        <f aca="false">COUNTIF($B1404:$J1404, "NON_SPECIFIC")</f>
        <v>1</v>
      </c>
      <c r="M1404" s="4" t="n">
        <f aca="false">COUNTIF($B1404:$J1404, "EARLY")</f>
        <v>0</v>
      </c>
      <c r="N1404" s="4" t="n">
        <f aca="false">COUNTIF($B1404:$J1404, "ACTIVE")</f>
        <v>0</v>
      </c>
      <c r="O1404" s="4" t="n">
        <f aca="false">COUNTIF($B1404:$J1404, "LATE")</f>
        <v>0</v>
      </c>
      <c r="P1404" s="4" t="n">
        <f aca="false">COUNTIF($B1404:$J1404, "UNGRADABLE_QUALITY")</f>
        <v>0</v>
      </c>
      <c r="Q1404" s="4" t="n">
        <f aca="false">COUNTIF($B1404:$J1404, "UNGRADABLE_CONDITION")</f>
        <v>0</v>
      </c>
      <c r="R1404" s="4" t="n">
        <f aca="false">SUM(K1404:Q1404)</f>
        <v>3</v>
      </c>
      <c r="S1404" s="3"/>
      <c r="T1404" s="3"/>
    </row>
    <row r="1405" customFormat="false" ht="13.8" hidden="false" customHeight="false" outlineLevel="0" collapsed="false">
      <c r="A1405" s="3" t="s">
        <v>1428</v>
      </c>
      <c r="B1405" s="3" t="s">
        <v>28</v>
      </c>
      <c r="C1405" s="3"/>
      <c r="D1405" s="3" t="s">
        <v>28</v>
      </c>
      <c r="E1405" s="3"/>
      <c r="F1405" s="3"/>
      <c r="G1405" s="3"/>
      <c r="H1405" s="3"/>
      <c r="I1405" s="3" t="s">
        <v>34</v>
      </c>
      <c r="J1405" s="3"/>
      <c r="K1405" s="4" t="n">
        <f aca="false">COUNTIF($B1405:$J1405, "NORMAL")</f>
        <v>0</v>
      </c>
      <c r="L1405" s="4" t="n">
        <f aca="false">COUNTIF($B1405:$J1405, "NON_SPECIFIC")</f>
        <v>0</v>
      </c>
      <c r="M1405" s="4" t="n">
        <f aca="false">COUNTIF($B1405:$J1405, "EARLY")</f>
        <v>0</v>
      </c>
      <c r="N1405" s="4" t="n">
        <f aca="false">COUNTIF($B1405:$J1405, "ACTIVE")</f>
        <v>1</v>
      </c>
      <c r="O1405" s="4" t="n">
        <f aca="false">COUNTIF($B1405:$J1405, "LATE")</f>
        <v>2</v>
      </c>
      <c r="P1405" s="4" t="n">
        <f aca="false">COUNTIF($B1405:$J1405, "UNGRADABLE_QUALITY")</f>
        <v>0</v>
      </c>
      <c r="Q1405" s="4" t="n">
        <f aca="false">COUNTIF($B1405:$J1405, "UNGRADABLE_CONDITION")</f>
        <v>0</v>
      </c>
      <c r="R1405" s="4" t="n">
        <f aca="false">SUM(K1405:Q1405)</f>
        <v>3</v>
      </c>
      <c r="S1405" s="5"/>
      <c r="T1405" s="3"/>
    </row>
    <row r="1406" customFormat="false" ht="13.8" hidden="false" customHeight="false" outlineLevel="0" collapsed="false">
      <c r="A1406" s="3" t="s">
        <v>1429</v>
      </c>
      <c r="B1406" s="3" t="s">
        <v>22</v>
      </c>
      <c r="C1406" s="3" t="s">
        <v>22</v>
      </c>
      <c r="D1406" s="3"/>
      <c r="E1406" s="3"/>
      <c r="F1406" s="3"/>
      <c r="G1406" s="3" t="s">
        <v>22</v>
      </c>
      <c r="H1406" s="3"/>
      <c r="I1406" s="3"/>
      <c r="J1406" s="3"/>
      <c r="K1406" s="4" t="n">
        <f aca="false">COUNTIF($B1406:$J1406, "NORMAL")</f>
        <v>0</v>
      </c>
      <c r="L1406" s="4" t="n">
        <f aca="false">COUNTIF($B1406:$J1406, "NON_SPECIFIC")</f>
        <v>0</v>
      </c>
      <c r="M1406" s="4" t="n">
        <f aca="false">COUNTIF($B1406:$J1406, "EARLY")</f>
        <v>3</v>
      </c>
      <c r="N1406" s="4" t="n">
        <f aca="false">COUNTIF($B1406:$J1406, "ACTIVE")</f>
        <v>0</v>
      </c>
      <c r="O1406" s="4" t="n">
        <f aca="false">COUNTIF($B1406:$J1406, "LATE")</f>
        <v>0</v>
      </c>
      <c r="P1406" s="4" t="n">
        <f aca="false">COUNTIF($B1406:$J1406, "UNGRADABLE_QUALITY")</f>
        <v>0</v>
      </c>
      <c r="Q1406" s="4" t="n">
        <f aca="false">COUNTIF($B1406:$J1406, "UNGRADABLE_CONDITION")</f>
        <v>0</v>
      </c>
      <c r="R1406" s="4" t="n">
        <f aca="false">SUM(K1406:Q1406)</f>
        <v>3</v>
      </c>
      <c r="S1406" s="3"/>
      <c r="T1406" s="3"/>
    </row>
    <row r="1407" customFormat="false" ht="13.8" hidden="false" customHeight="false" outlineLevel="0" collapsed="false">
      <c r="A1407" s="3" t="s">
        <v>1430</v>
      </c>
      <c r="B1407" s="3" t="s">
        <v>20</v>
      </c>
      <c r="C1407" s="3"/>
      <c r="D1407" s="3" t="s">
        <v>19</v>
      </c>
      <c r="E1407" s="3"/>
      <c r="F1407" s="3"/>
      <c r="G1407" s="3"/>
      <c r="H1407" s="3"/>
      <c r="I1407" s="3" t="s">
        <v>20</v>
      </c>
      <c r="J1407" s="3"/>
      <c r="K1407" s="4" t="n">
        <f aca="false">COUNTIF($B1407:$J1407, "NORMAL")</f>
        <v>2</v>
      </c>
      <c r="L1407" s="4" t="n">
        <f aca="false">COUNTIF($B1407:$J1407, "NON_SPECIFIC")</f>
        <v>1</v>
      </c>
      <c r="M1407" s="4" t="n">
        <f aca="false">COUNTIF($B1407:$J1407, "EARLY")</f>
        <v>0</v>
      </c>
      <c r="N1407" s="4" t="n">
        <f aca="false">COUNTIF($B1407:$J1407, "ACTIVE")</f>
        <v>0</v>
      </c>
      <c r="O1407" s="4" t="n">
        <f aca="false">COUNTIF($B1407:$J1407, "LATE")</f>
        <v>0</v>
      </c>
      <c r="P1407" s="4" t="n">
        <f aca="false">COUNTIF($B1407:$J1407, "UNGRADABLE_QUALITY")</f>
        <v>0</v>
      </c>
      <c r="Q1407" s="4" t="n">
        <f aca="false">COUNTIF($B1407:$J1407, "UNGRADABLE_CONDITION")</f>
        <v>0</v>
      </c>
      <c r="R1407" s="4" t="n">
        <f aca="false">SUM(K1407:Q1407)</f>
        <v>3</v>
      </c>
      <c r="S1407" s="5"/>
      <c r="T1407" s="3"/>
    </row>
    <row r="1408" customFormat="false" ht="13.8" hidden="false" customHeight="false" outlineLevel="0" collapsed="false">
      <c r="A1408" s="3" t="s">
        <v>1431</v>
      </c>
      <c r="B1408" s="3" t="s">
        <v>22</v>
      </c>
      <c r="C1408" s="3"/>
      <c r="D1408" s="3" t="s">
        <v>22</v>
      </c>
      <c r="E1408" s="3"/>
      <c r="F1408" s="3"/>
      <c r="G1408" s="3"/>
      <c r="H1408" s="3"/>
      <c r="I1408" s="3" t="s">
        <v>22</v>
      </c>
      <c r="J1408" s="3"/>
      <c r="K1408" s="4" t="n">
        <f aca="false">COUNTIF($B1408:$J1408, "NORMAL")</f>
        <v>0</v>
      </c>
      <c r="L1408" s="4" t="n">
        <f aca="false">COUNTIF($B1408:$J1408, "NON_SPECIFIC")</f>
        <v>0</v>
      </c>
      <c r="M1408" s="4" t="n">
        <f aca="false">COUNTIF($B1408:$J1408, "EARLY")</f>
        <v>3</v>
      </c>
      <c r="N1408" s="4" t="n">
        <f aca="false">COUNTIF($B1408:$J1408, "ACTIVE")</f>
        <v>0</v>
      </c>
      <c r="O1408" s="4" t="n">
        <f aca="false">COUNTIF($B1408:$J1408, "LATE")</f>
        <v>0</v>
      </c>
      <c r="P1408" s="4" t="n">
        <f aca="false">COUNTIF($B1408:$J1408, "UNGRADABLE_QUALITY")</f>
        <v>0</v>
      </c>
      <c r="Q1408" s="4" t="n">
        <f aca="false">COUNTIF($B1408:$J1408, "UNGRADABLE_CONDITION")</f>
        <v>0</v>
      </c>
      <c r="R1408" s="4" t="n">
        <f aca="false">SUM(K1408:Q1408)</f>
        <v>3</v>
      </c>
      <c r="S1408" s="5"/>
      <c r="T1408" s="3"/>
    </row>
    <row r="1409" customFormat="false" ht="13.8" hidden="false" customHeight="false" outlineLevel="0" collapsed="false">
      <c r="A1409" s="3" t="s">
        <v>1432</v>
      </c>
      <c r="B1409" s="3" t="s">
        <v>20</v>
      </c>
      <c r="C1409" s="3"/>
      <c r="D1409" s="3" t="s">
        <v>19</v>
      </c>
      <c r="E1409" s="3"/>
      <c r="F1409" s="3"/>
      <c r="G1409" s="3"/>
      <c r="H1409" s="3"/>
      <c r="I1409" s="3" t="s">
        <v>20</v>
      </c>
      <c r="J1409" s="3"/>
      <c r="K1409" s="4" t="n">
        <f aca="false">COUNTIF($B1409:$J1409, "NORMAL")</f>
        <v>2</v>
      </c>
      <c r="L1409" s="4" t="n">
        <f aca="false">COUNTIF($B1409:$J1409, "NON_SPECIFIC")</f>
        <v>1</v>
      </c>
      <c r="M1409" s="4" t="n">
        <f aca="false">COUNTIF($B1409:$J1409, "EARLY")</f>
        <v>0</v>
      </c>
      <c r="N1409" s="4" t="n">
        <f aca="false">COUNTIF($B1409:$J1409, "ACTIVE")</f>
        <v>0</v>
      </c>
      <c r="O1409" s="4" t="n">
        <f aca="false">COUNTIF($B1409:$J1409, "LATE")</f>
        <v>0</v>
      </c>
      <c r="P1409" s="4" t="n">
        <f aca="false">COUNTIF($B1409:$J1409, "UNGRADABLE_QUALITY")</f>
        <v>0</v>
      </c>
      <c r="Q1409" s="4" t="n">
        <f aca="false">COUNTIF($B1409:$J1409, "UNGRADABLE_CONDITION")</f>
        <v>0</v>
      </c>
      <c r="R1409" s="4" t="n">
        <f aca="false">SUM(K1409:Q1409)</f>
        <v>3</v>
      </c>
      <c r="S1409" s="5"/>
      <c r="T1409" s="3"/>
    </row>
    <row r="1410" customFormat="false" ht="13.8" hidden="false" customHeight="false" outlineLevel="0" collapsed="false">
      <c r="A1410" s="3" t="s">
        <v>1433</v>
      </c>
      <c r="B1410" s="3" t="s">
        <v>20</v>
      </c>
      <c r="C1410" s="3" t="s">
        <v>19</v>
      </c>
      <c r="D1410" s="3"/>
      <c r="E1410" s="3"/>
      <c r="F1410" s="3"/>
      <c r="G1410" s="3" t="s">
        <v>20</v>
      </c>
      <c r="H1410" s="3"/>
      <c r="I1410" s="3"/>
      <c r="J1410" s="3"/>
      <c r="K1410" s="4" t="n">
        <f aca="false">COUNTIF($B1410:$J1410, "NORMAL")</f>
        <v>2</v>
      </c>
      <c r="L1410" s="4" t="n">
        <f aca="false">COUNTIF($B1410:$J1410, "NON_SPECIFIC")</f>
        <v>1</v>
      </c>
      <c r="M1410" s="4" t="n">
        <f aca="false">COUNTIF($B1410:$J1410, "EARLY")</f>
        <v>0</v>
      </c>
      <c r="N1410" s="4" t="n">
        <f aca="false">COUNTIF($B1410:$J1410, "ACTIVE")</f>
        <v>0</v>
      </c>
      <c r="O1410" s="4" t="n">
        <f aca="false">COUNTIF($B1410:$J1410, "LATE")</f>
        <v>0</v>
      </c>
      <c r="P1410" s="4" t="n">
        <f aca="false">COUNTIF($B1410:$J1410, "UNGRADABLE_QUALITY")</f>
        <v>0</v>
      </c>
      <c r="Q1410" s="4" t="n">
        <f aca="false">COUNTIF($B1410:$J1410, "UNGRADABLE_CONDITION")</f>
        <v>0</v>
      </c>
      <c r="R1410" s="4" t="n">
        <f aca="false">SUM(K1410:Q1410)</f>
        <v>3</v>
      </c>
      <c r="S1410" s="3"/>
      <c r="T1410" s="3"/>
    </row>
    <row r="1411" customFormat="false" ht="13.8" hidden="false" customHeight="false" outlineLevel="0" collapsed="false">
      <c r="A1411" s="3" t="s">
        <v>1434</v>
      </c>
      <c r="B1411" s="3" t="s">
        <v>28</v>
      </c>
      <c r="C1411" s="3"/>
      <c r="D1411" s="3" t="s">
        <v>24</v>
      </c>
      <c r="E1411" s="3"/>
      <c r="F1411" s="3"/>
      <c r="G1411" s="3"/>
      <c r="H1411" s="3"/>
      <c r="I1411" s="3" t="s">
        <v>28</v>
      </c>
      <c r="J1411" s="3"/>
      <c r="K1411" s="4" t="n">
        <f aca="false">COUNTIF($B1411:$J1411, "NORMAL")</f>
        <v>0</v>
      </c>
      <c r="L1411" s="4" t="n">
        <f aca="false">COUNTIF($B1411:$J1411, "NON_SPECIFIC")</f>
        <v>0</v>
      </c>
      <c r="M1411" s="4" t="n">
        <f aca="false">COUNTIF($B1411:$J1411, "EARLY")</f>
        <v>0</v>
      </c>
      <c r="N1411" s="4" t="n">
        <f aca="false">COUNTIF($B1411:$J1411, "ACTIVE")</f>
        <v>0</v>
      </c>
      <c r="O1411" s="4" t="n">
        <f aca="false">COUNTIF($B1411:$J1411, "LATE")</f>
        <v>2</v>
      </c>
      <c r="P1411" s="4" t="n">
        <f aca="false">COUNTIF($B1411:$J1411, "UNGRADABLE_QUALITY")</f>
        <v>1</v>
      </c>
      <c r="Q1411" s="4" t="n">
        <f aca="false">COUNTIF($B1411:$J1411, "UNGRADABLE_CONDITION")</f>
        <v>0</v>
      </c>
      <c r="R1411" s="4" t="n">
        <f aca="false">SUM(K1411:Q1411)</f>
        <v>3</v>
      </c>
      <c r="S1411" s="5"/>
      <c r="T1411" s="3"/>
    </row>
    <row r="1412" customFormat="false" ht="13.8" hidden="false" customHeight="false" outlineLevel="0" collapsed="false">
      <c r="A1412" s="3" t="s">
        <v>1435</v>
      </c>
      <c r="B1412" s="3" t="s">
        <v>20</v>
      </c>
      <c r="C1412" s="3" t="s">
        <v>19</v>
      </c>
      <c r="D1412" s="3"/>
      <c r="E1412" s="3"/>
      <c r="F1412" s="3"/>
      <c r="G1412" s="3" t="s">
        <v>20</v>
      </c>
      <c r="H1412" s="3"/>
      <c r="I1412" s="3"/>
      <c r="J1412" s="3"/>
      <c r="K1412" s="4" t="n">
        <f aca="false">COUNTIF($B1412:$J1412, "NORMAL")</f>
        <v>2</v>
      </c>
      <c r="L1412" s="4" t="n">
        <f aca="false">COUNTIF($B1412:$J1412, "NON_SPECIFIC")</f>
        <v>1</v>
      </c>
      <c r="M1412" s="4" t="n">
        <f aca="false">COUNTIF($B1412:$J1412, "EARLY")</f>
        <v>0</v>
      </c>
      <c r="N1412" s="4" t="n">
        <f aca="false">COUNTIF($B1412:$J1412, "ACTIVE")</f>
        <v>0</v>
      </c>
      <c r="O1412" s="4" t="n">
        <f aca="false">COUNTIF($B1412:$J1412, "LATE")</f>
        <v>0</v>
      </c>
      <c r="P1412" s="4" t="n">
        <f aca="false">COUNTIF($B1412:$J1412, "UNGRADABLE_QUALITY")</f>
        <v>0</v>
      </c>
      <c r="Q1412" s="4" t="n">
        <f aca="false">COUNTIF($B1412:$J1412, "UNGRADABLE_CONDITION")</f>
        <v>0</v>
      </c>
      <c r="R1412" s="4" t="n">
        <f aca="false">SUM(K1412:Q1412)</f>
        <v>3</v>
      </c>
      <c r="S1412" s="3"/>
      <c r="T1412" s="3"/>
    </row>
    <row r="1413" customFormat="false" ht="13.8" hidden="false" customHeight="false" outlineLevel="0" collapsed="false">
      <c r="A1413" s="3" t="s">
        <v>1436</v>
      </c>
      <c r="B1413" s="3" t="s">
        <v>19</v>
      </c>
      <c r="C1413" s="3" t="s">
        <v>19</v>
      </c>
      <c r="D1413" s="3"/>
      <c r="E1413" s="3"/>
      <c r="F1413" s="3"/>
      <c r="G1413" s="3" t="s">
        <v>19</v>
      </c>
      <c r="H1413" s="3"/>
      <c r="I1413" s="3"/>
      <c r="J1413" s="3"/>
      <c r="K1413" s="4" t="n">
        <f aca="false">COUNTIF($B1413:$J1413, "NORMAL")</f>
        <v>0</v>
      </c>
      <c r="L1413" s="4" t="n">
        <f aca="false">COUNTIF($B1413:$J1413, "NON_SPECIFIC")</f>
        <v>3</v>
      </c>
      <c r="M1413" s="4" t="n">
        <f aca="false">COUNTIF($B1413:$J1413, "EARLY")</f>
        <v>0</v>
      </c>
      <c r="N1413" s="4" t="n">
        <f aca="false">COUNTIF($B1413:$J1413, "ACTIVE")</f>
        <v>0</v>
      </c>
      <c r="O1413" s="4" t="n">
        <f aca="false">COUNTIF($B1413:$J1413, "LATE")</f>
        <v>0</v>
      </c>
      <c r="P1413" s="4" t="n">
        <f aca="false">COUNTIF($B1413:$J1413, "UNGRADABLE_QUALITY")</f>
        <v>0</v>
      </c>
      <c r="Q1413" s="4" t="n">
        <f aca="false">COUNTIF($B1413:$J1413, "UNGRADABLE_CONDITION")</f>
        <v>0</v>
      </c>
      <c r="R1413" s="4" t="n">
        <f aca="false">SUM(K1413:Q1413)</f>
        <v>3</v>
      </c>
      <c r="S1413" s="3"/>
      <c r="T1413" s="3"/>
    </row>
    <row r="1414" customFormat="false" ht="13.8" hidden="false" customHeight="false" outlineLevel="0" collapsed="false">
      <c r="A1414" s="3" t="s">
        <v>1437</v>
      </c>
      <c r="B1414" s="3" t="s">
        <v>20</v>
      </c>
      <c r="C1414" s="3" t="s">
        <v>20</v>
      </c>
      <c r="D1414" s="3"/>
      <c r="E1414" s="3"/>
      <c r="F1414" s="3"/>
      <c r="G1414" s="3" t="s">
        <v>20</v>
      </c>
      <c r="H1414" s="3"/>
      <c r="I1414" s="3"/>
      <c r="J1414" s="3"/>
      <c r="K1414" s="4" t="n">
        <f aca="false">COUNTIF($B1414:$J1414, "NORMAL")</f>
        <v>3</v>
      </c>
      <c r="L1414" s="4" t="n">
        <f aca="false">COUNTIF($B1414:$J1414, "NON_SPECIFIC")</f>
        <v>0</v>
      </c>
      <c r="M1414" s="4" t="n">
        <f aca="false">COUNTIF($B1414:$J1414, "EARLY")</f>
        <v>0</v>
      </c>
      <c r="N1414" s="4" t="n">
        <f aca="false">COUNTIF($B1414:$J1414, "ACTIVE")</f>
        <v>0</v>
      </c>
      <c r="O1414" s="4" t="n">
        <f aca="false">COUNTIF($B1414:$J1414, "LATE")</f>
        <v>0</v>
      </c>
      <c r="P1414" s="4" t="n">
        <f aca="false">COUNTIF($B1414:$J1414, "UNGRADABLE_QUALITY")</f>
        <v>0</v>
      </c>
      <c r="Q1414" s="4" t="n">
        <f aca="false">COUNTIF($B1414:$J1414, "UNGRADABLE_CONDITION")</f>
        <v>0</v>
      </c>
      <c r="R1414" s="4" t="n">
        <f aca="false">SUM(K1414:Q1414)</f>
        <v>3</v>
      </c>
      <c r="S1414" s="3"/>
      <c r="T1414" s="3"/>
    </row>
    <row r="1415" customFormat="false" ht="13.8" hidden="false" customHeight="false" outlineLevel="0" collapsed="false">
      <c r="A1415" s="3" t="s">
        <v>1438</v>
      </c>
      <c r="B1415" s="3" t="s">
        <v>22</v>
      </c>
      <c r="C1415" s="3"/>
      <c r="D1415" s="3" t="s">
        <v>28</v>
      </c>
      <c r="E1415" s="3"/>
      <c r="F1415" s="3"/>
      <c r="G1415" s="3"/>
      <c r="H1415" s="3"/>
      <c r="I1415" s="3" t="s">
        <v>34</v>
      </c>
      <c r="J1415" s="3"/>
      <c r="K1415" s="4" t="n">
        <f aca="false">COUNTIF($B1415:$J1415, "NORMAL")</f>
        <v>0</v>
      </c>
      <c r="L1415" s="4" t="n">
        <f aca="false">COUNTIF($B1415:$J1415, "NON_SPECIFIC")</f>
        <v>0</v>
      </c>
      <c r="M1415" s="4" t="n">
        <f aca="false">COUNTIF($B1415:$J1415, "EARLY")</f>
        <v>1</v>
      </c>
      <c r="N1415" s="4" t="n">
        <f aca="false">COUNTIF($B1415:$J1415, "ACTIVE")</f>
        <v>1</v>
      </c>
      <c r="O1415" s="4" t="n">
        <f aca="false">COUNTIF($B1415:$J1415, "LATE")</f>
        <v>1</v>
      </c>
      <c r="P1415" s="4" t="n">
        <f aca="false">COUNTIF($B1415:$J1415, "UNGRADABLE_QUALITY")</f>
        <v>0</v>
      </c>
      <c r="Q1415" s="4" t="n">
        <f aca="false">COUNTIF($B1415:$J1415, "UNGRADABLE_CONDITION")</f>
        <v>0</v>
      </c>
      <c r="R1415" s="4" t="n">
        <f aca="false">SUM(K1415:Q1415)</f>
        <v>3</v>
      </c>
      <c r="S1415" s="5"/>
      <c r="T1415" s="3"/>
    </row>
    <row r="1416" customFormat="false" ht="13.8" hidden="false" customHeight="false" outlineLevel="0" collapsed="false">
      <c r="A1416" s="3" t="s">
        <v>1439</v>
      </c>
      <c r="B1416" s="3" t="s">
        <v>20</v>
      </c>
      <c r="C1416" s="3"/>
      <c r="D1416" s="3" t="s">
        <v>68</v>
      </c>
      <c r="E1416" s="3"/>
      <c r="F1416" s="3"/>
      <c r="G1416" s="3"/>
      <c r="H1416" s="3"/>
      <c r="I1416" s="3" t="s">
        <v>19</v>
      </c>
      <c r="J1416" s="3"/>
      <c r="K1416" s="4" t="n">
        <f aca="false">COUNTIF($B1416:$J1416, "NORMAL")</f>
        <v>1</v>
      </c>
      <c r="L1416" s="4" t="n">
        <f aca="false">COUNTIF($B1416:$J1416, "NON_SPECIFIC")</f>
        <v>1</v>
      </c>
      <c r="M1416" s="4" t="n">
        <f aca="false">COUNTIF($B1416:$J1416, "EARLY")</f>
        <v>0</v>
      </c>
      <c r="N1416" s="4" t="n">
        <f aca="false">COUNTIF($B1416:$J1416, "ACTIVE")</f>
        <v>0</v>
      </c>
      <c r="O1416" s="4" t="n">
        <f aca="false">COUNTIF($B1416:$J1416, "LATE")</f>
        <v>0</v>
      </c>
      <c r="P1416" s="4" t="n">
        <f aca="false">COUNTIF($B1416:$J1416, "UNGRADABLE_QUALITY")</f>
        <v>0</v>
      </c>
      <c r="Q1416" s="4" t="n">
        <f aca="false">COUNTIF($B1416:$J1416, "UNGRADABLE_CONDITION")</f>
        <v>1</v>
      </c>
      <c r="R1416" s="4" t="n">
        <f aca="false">SUM(K1416:Q1416)</f>
        <v>3</v>
      </c>
      <c r="S1416" s="5"/>
      <c r="T1416" s="3"/>
    </row>
    <row r="1417" customFormat="false" ht="13.8" hidden="false" customHeight="false" outlineLevel="0" collapsed="false">
      <c r="A1417" s="3" t="s">
        <v>1440</v>
      </c>
      <c r="B1417" s="3" t="s">
        <v>20</v>
      </c>
      <c r="C1417" s="3" t="s">
        <v>19</v>
      </c>
      <c r="D1417" s="3"/>
      <c r="E1417" s="3"/>
      <c r="F1417" s="3"/>
      <c r="G1417" s="3" t="s">
        <v>20</v>
      </c>
      <c r="H1417" s="3"/>
      <c r="I1417" s="3"/>
      <c r="J1417" s="3"/>
      <c r="K1417" s="4" t="n">
        <f aca="false">COUNTIF($B1417:$J1417, "NORMAL")</f>
        <v>2</v>
      </c>
      <c r="L1417" s="4" t="n">
        <f aca="false">COUNTIF($B1417:$J1417, "NON_SPECIFIC")</f>
        <v>1</v>
      </c>
      <c r="M1417" s="4" t="n">
        <f aca="false">COUNTIF($B1417:$J1417, "EARLY")</f>
        <v>0</v>
      </c>
      <c r="N1417" s="4" t="n">
        <f aca="false">COUNTIF($B1417:$J1417, "ACTIVE")</f>
        <v>0</v>
      </c>
      <c r="O1417" s="4" t="n">
        <f aca="false">COUNTIF($B1417:$J1417, "LATE")</f>
        <v>0</v>
      </c>
      <c r="P1417" s="4" t="n">
        <f aca="false">COUNTIF($B1417:$J1417, "UNGRADABLE_QUALITY")</f>
        <v>0</v>
      </c>
      <c r="Q1417" s="4" t="n">
        <f aca="false">COUNTIF($B1417:$J1417, "UNGRADABLE_CONDITION")</f>
        <v>0</v>
      </c>
      <c r="R1417" s="4" t="n">
        <f aca="false">SUM(K1417:Q1417)</f>
        <v>3</v>
      </c>
      <c r="S1417" s="3"/>
      <c r="T1417" s="3"/>
    </row>
    <row r="1418" customFormat="false" ht="13.8" hidden="false" customHeight="false" outlineLevel="0" collapsed="false">
      <c r="A1418" s="3" t="s">
        <v>1441</v>
      </c>
      <c r="B1418" s="3" t="s">
        <v>19</v>
      </c>
      <c r="C1418" s="3" t="s">
        <v>19</v>
      </c>
      <c r="D1418" s="3"/>
      <c r="E1418" s="3"/>
      <c r="F1418" s="3"/>
      <c r="G1418" s="3" t="s">
        <v>22</v>
      </c>
      <c r="H1418" s="3"/>
      <c r="I1418" s="3"/>
      <c r="J1418" s="3"/>
      <c r="K1418" s="4" t="n">
        <f aca="false">COUNTIF($B1418:$J1418, "NORMAL")</f>
        <v>0</v>
      </c>
      <c r="L1418" s="4" t="n">
        <f aca="false">COUNTIF($B1418:$J1418, "NON_SPECIFIC")</f>
        <v>2</v>
      </c>
      <c r="M1418" s="4" t="n">
        <f aca="false">COUNTIF($B1418:$J1418, "EARLY")</f>
        <v>1</v>
      </c>
      <c r="N1418" s="4" t="n">
        <f aca="false">COUNTIF($B1418:$J1418, "ACTIVE")</f>
        <v>0</v>
      </c>
      <c r="O1418" s="4" t="n">
        <f aca="false">COUNTIF($B1418:$J1418, "LATE")</f>
        <v>0</v>
      </c>
      <c r="P1418" s="4" t="n">
        <f aca="false">COUNTIF($B1418:$J1418, "UNGRADABLE_QUALITY")</f>
        <v>0</v>
      </c>
      <c r="Q1418" s="4" t="n">
        <f aca="false">COUNTIF($B1418:$J1418, "UNGRADABLE_CONDITION")</f>
        <v>0</v>
      </c>
      <c r="R1418" s="4" t="n">
        <f aca="false">SUM(K1418:Q1418)</f>
        <v>3</v>
      </c>
      <c r="S1418" s="3"/>
      <c r="T1418" s="3"/>
    </row>
    <row r="1419" customFormat="false" ht="13.8" hidden="false" customHeight="false" outlineLevel="0" collapsed="false">
      <c r="A1419" s="3" t="s">
        <v>1442</v>
      </c>
      <c r="B1419" s="3" t="s">
        <v>19</v>
      </c>
      <c r="C1419" s="3" t="s">
        <v>19</v>
      </c>
      <c r="D1419" s="3"/>
      <c r="E1419" s="3"/>
      <c r="F1419" s="3"/>
      <c r="G1419" s="3" t="s">
        <v>19</v>
      </c>
      <c r="H1419" s="3"/>
      <c r="I1419" s="3"/>
      <c r="J1419" s="3"/>
      <c r="K1419" s="4" t="n">
        <f aca="false">COUNTIF($B1419:$J1419, "NORMAL")</f>
        <v>0</v>
      </c>
      <c r="L1419" s="4" t="n">
        <f aca="false">COUNTIF($B1419:$J1419, "NON_SPECIFIC")</f>
        <v>3</v>
      </c>
      <c r="M1419" s="4" t="n">
        <f aca="false">COUNTIF($B1419:$J1419, "EARLY")</f>
        <v>0</v>
      </c>
      <c r="N1419" s="4" t="n">
        <f aca="false">COUNTIF($B1419:$J1419, "ACTIVE")</f>
        <v>0</v>
      </c>
      <c r="O1419" s="4" t="n">
        <f aca="false">COUNTIF($B1419:$J1419, "LATE")</f>
        <v>0</v>
      </c>
      <c r="P1419" s="4" t="n">
        <f aca="false">COUNTIF($B1419:$J1419, "UNGRADABLE_QUALITY")</f>
        <v>0</v>
      </c>
      <c r="Q1419" s="4" t="n">
        <f aca="false">COUNTIF($B1419:$J1419, "UNGRADABLE_CONDITION")</f>
        <v>0</v>
      </c>
      <c r="R1419" s="4" t="n">
        <f aca="false">SUM(K1419:Q1419)</f>
        <v>3</v>
      </c>
      <c r="S1419" s="3"/>
      <c r="T1419" s="3"/>
    </row>
    <row r="1420" customFormat="false" ht="13.8" hidden="false" customHeight="false" outlineLevel="0" collapsed="false">
      <c r="A1420" s="3" t="s">
        <v>1443</v>
      </c>
      <c r="B1420" s="3" t="s">
        <v>20</v>
      </c>
      <c r="C1420" s="3" t="s">
        <v>19</v>
      </c>
      <c r="D1420" s="3"/>
      <c r="E1420" s="3"/>
      <c r="F1420" s="3"/>
      <c r="G1420" s="3" t="s">
        <v>19</v>
      </c>
      <c r="H1420" s="3"/>
      <c r="I1420" s="3"/>
      <c r="J1420" s="3"/>
      <c r="K1420" s="4" t="n">
        <f aca="false">COUNTIF($B1420:$J1420, "NORMAL")</f>
        <v>1</v>
      </c>
      <c r="L1420" s="4" t="n">
        <f aca="false">COUNTIF($B1420:$J1420, "NON_SPECIFIC")</f>
        <v>2</v>
      </c>
      <c r="M1420" s="4" t="n">
        <f aca="false">COUNTIF($B1420:$J1420, "EARLY")</f>
        <v>0</v>
      </c>
      <c r="N1420" s="4" t="n">
        <f aca="false">COUNTIF($B1420:$J1420, "ACTIVE")</f>
        <v>0</v>
      </c>
      <c r="O1420" s="4" t="n">
        <f aca="false">COUNTIF($B1420:$J1420, "LATE")</f>
        <v>0</v>
      </c>
      <c r="P1420" s="4" t="n">
        <f aca="false">COUNTIF($B1420:$J1420, "UNGRADABLE_QUALITY")</f>
        <v>0</v>
      </c>
      <c r="Q1420" s="4" t="n">
        <f aca="false">COUNTIF($B1420:$J1420, "UNGRADABLE_CONDITION")</f>
        <v>0</v>
      </c>
      <c r="R1420" s="4" t="n">
        <f aca="false">SUM(K1420:Q1420)</f>
        <v>3</v>
      </c>
      <c r="S1420" s="3"/>
      <c r="T1420" s="3"/>
    </row>
    <row r="1421" customFormat="false" ht="13.8" hidden="false" customHeight="false" outlineLevel="0" collapsed="false">
      <c r="A1421" s="3" t="s">
        <v>1444</v>
      </c>
      <c r="B1421" s="3" t="s">
        <v>20</v>
      </c>
      <c r="C1421" s="3" t="s">
        <v>20</v>
      </c>
      <c r="D1421" s="3"/>
      <c r="E1421" s="3"/>
      <c r="F1421" s="3"/>
      <c r="G1421" s="3" t="s">
        <v>20</v>
      </c>
      <c r="H1421" s="3"/>
      <c r="I1421" s="3"/>
      <c r="J1421" s="3"/>
      <c r="K1421" s="4" t="n">
        <f aca="false">COUNTIF($B1421:$J1421, "NORMAL")</f>
        <v>3</v>
      </c>
      <c r="L1421" s="4" t="n">
        <f aca="false">COUNTIF($B1421:$J1421, "NON_SPECIFIC")</f>
        <v>0</v>
      </c>
      <c r="M1421" s="4" t="n">
        <f aca="false">COUNTIF($B1421:$J1421, "EARLY")</f>
        <v>0</v>
      </c>
      <c r="N1421" s="4" t="n">
        <f aca="false">COUNTIF($B1421:$J1421, "ACTIVE")</f>
        <v>0</v>
      </c>
      <c r="O1421" s="4" t="n">
        <f aca="false">COUNTIF($B1421:$J1421, "LATE")</f>
        <v>0</v>
      </c>
      <c r="P1421" s="4" t="n">
        <f aca="false">COUNTIF($B1421:$J1421, "UNGRADABLE_QUALITY")</f>
        <v>0</v>
      </c>
      <c r="Q1421" s="4" t="n">
        <f aca="false">COUNTIF($B1421:$J1421, "UNGRADABLE_CONDITION")</f>
        <v>0</v>
      </c>
      <c r="R1421" s="4" t="n">
        <f aca="false">SUM(K1421:Q1421)</f>
        <v>3</v>
      </c>
      <c r="S1421" s="3"/>
      <c r="T1421" s="3"/>
    </row>
    <row r="1422" customFormat="false" ht="13.8" hidden="false" customHeight="false" outlineLevel="0" collapsed="false">
      <c r="A1422" s="3" t="s">
        <v>1445</v>
      </c>
      <c r="B1422" s="3" t="s">
        <v>20</v>
      </c>
      <c r="C1422" s="3" t="s">
        <v>24</v>
      </c>
      <c r="D1422" s="3"/>
      <c r="E1422" s="3"/>
      <c r="F1422" s="3"/>
      <c r="G1422" s="3" t="s">
        <v>19</v>
      </c>
      <c r="H1422" s="3"/>
      <c r="I1422" s="3"/>
      <c r="J1422" s="3"/>
      <c r="K1422" s="4" t="n">
        <f aca="false">COUNTIF($B1422:$J1422, "NORMAL")</f>
        <v>1</v>
      </c>
      <c r="L1422" s="4" t="n">
        <f aca="false">COUNTIF($B1422:$J1422, "NON_SPECIFIC")</f>
        <v>1</v>
      </c>
      <c r="M1422" s="4" t="n">
        <f aca="false">COUNTIF($B1422:$J1422, "EARLY")</f>
        <v>0</v>
      </c>
      <c r="N1422" s="4" t="n">
        <f aca="false">COUNTIF($B1422:$J1422, "ACTIVE")</f>
        <v>0</v>
      </c>
      <c r="O1422" s="4" t="n">
        <f aca="false">COUNTIF($B1422:$J1422, "LATE")</f>
        <v>0</v>
      </c>
      <c r="P1422" s="4" t="n">
        <f aca="false">COUNTIF($B1422:$J1422, "UNGRADABLE_QUALITY")</f>
        <v>1</v>
      </c>
      <c r="Q1422" s="4" t="n">
        <f aca="false">COUNTIF($B1422:$J1422, "UNGRADABLE_CONDITION")</f>
        <v>0</v>
      </c>
      <c r="R1422" s="4" t="n">
        <f aca="false">SUM(K1422:Q1422)</f>
        <v>3</v>
      </c>
      <c r="S1422" s="3"/>
      <c r="T1422" s="3"/>
    </row>
    <row r="1423" customFormat="false" ht="13.8" hidden="false" customHeight="false" outlineLevel="0" collapsed="false">
      <c r="A1423" s="3" t="s">
        <v>1446</v>
      </c>
      <c r="B1423" s="3" t="s">
        <v>20</v>
      </c>
      <c r="C1423" s="3" t="s">
        <v>19</v>
      </c>
      <c r="D1423" s="3"/>
      <c r="E1423" s="3"/>
      <c r="F1423" s="3"/>
      <c r="G1423" s="3" t="s">
        <v>19</v>
      </c>
      <c r="H1423" s="3"/>
      <c r="I1423" s="3"/>
      <c r="J1423" s="3"/>
      <c r="K1423" s="4" t="n">
        <f aca="false">COUNTIF($B1423:$J1423, "NORMAL")</f>
        <v>1</v>
      </c>
      <c r="L1423" s="4" t="n">
        <f aca="false">COUNTIF($B1423:$J1423, "NON_SPECIFIC")</f>
        <v>2</v>
      </c>
      <c r="M1423" s="4" t="n">
        <f aca="false">COUNTIF($B1423:$J1423, "EARLY")</f>
        <v>0</v>
      </c>
      <c r="N1423" s="4" t="n">
        <f aca="false">COUNTIF($B1423:$J1423, "ACTIVE")</f>
        <v>0</v>
      </c>
      <c r="O1423" s="4" t="n">
        <f aca="false">COUNTIF($B1423:$J1423, "LATE")</f>
        <v>0</v>
      </c>
      <c r="P1423" s="4" t="n">
        <f aca="false">COUNTIF($B1423:$J1423, "UNGRADABLE_QUALITY")</f>
        <v>0</v>
      </c>
      <c r="Q1423" s="4" t="n">
        <f aca="false">COUNTIF($B1423:$J1423, "UNGRADABLE_CONDITION")</f>
        <v>0</v>
      </c>
      <c r="R1423" s="4" t="n">
        <f aca="false">SUM(K1423:Q1423)</f>
        <v>3</v>
      </c>
      <c r="S1423" s="3"/>
      <c r="T1423" s="3"/>
    </row>
    <row r="1424" customFormat="false" ht="13.8" hidden="false" customHeight="false" outlineLevel="0" collapsed="false">
      <c r="A1424" s="3" t="s">
        <v>1447</v>
      </c>
      <c r="B1424" s="3" t="s">
        <v>22</v>
      </c>
      <c r="C1424" s="3"/>
      <c r="D1424" s="3" t="s">
        <v>34</v>
      </c>
      <c r="E1424" s="3"/>
      <c r="F1424" s="3"/>
      <c r="G1424" s="3"/>
      <c r="H1424" s="3"/>
      <c r="I1424" s="3" t="s">
        <v>22</v>
      </c>
      <c r="J1424" s="3"/>
      <c r="K1424" s="4" t="n">
        <f aca="false">COUNTIF($B1424:$J1424, "NORMAL")</f>
        <v>0</v>
      </c>
      <c r="L1424" s="4" t="n">
        <f aca="false">COUNTIF($B1424:$J1424, "NON_SPECIFIC")</f>
        <v>0</v>
      </c>
      <c r="M1424" s="4" t="n">
        <f aca="false">COUNTIF($B1424:$J1424, "EARLY")</f>
        <v>2</v>
      </c>
      <c r="N1424" s="4" t="n">
        <f aca="false">COUNTIF($B1424:$J1424, "ACTIVE")</f>
        <v>1</v>
      </c>
      <c r="O1424" s="4" t="n">
        <f aca="false">COUNTIF($B1424:$J1424, "LATE")</f>
        <v>0</v>
      </c>
      <c r="P1424" s="4" t="n">
        <f aca="false">COUNTIF($B1424:$J1424, "UNGRADABLE_QUALITY")</f>
        <v>0</v>
      </c>
      <c r="Q1424" s="4" t="n">
        <f aca="false">COUNTIF($B1424:$J1424, "UNGRADABLE_CONDITION")</f>
        <v>0</v>
      </c>
      <c r="R1424" s="4" t="n">
        <f aca="false">SUM(K1424:Q1424)</f>
        <v>3</v>
      </c>
      <c r="S1424" s="5"/>
      <c r="T1424" s="3"/>
    </row>
    <row r="1425" customFormat="false" ht="13.8" hidden="false" customHeight="false" outlineLevel="0" collapsed="false">
      <c r="A1425" s="3" t="s">
        <v>1448</v>
      </c>
      <c r="B1425" s="3" t="s">
        <v>28</v>
      </c>
      <c r="C1425" s="3" t="s">
        <v>24</v>
      </c>
      <c r="D1425" s="3"/>
      <c r="E1425" s="3"/>
      <c r="F1425" s="3"/>
      <c r="G1425" s="3" t="s">
        <v>28</v>
      </c>
      <c r="H1425" s="3"/>
      <c r="I1425" s="3"/>
      <c r="J1425" s="3"/>
      <c r="K1425" s="4" t="n">
        <f aca="false">COUNTIF($B1425:$J1425, "NORMAL")</f>
        <v>0</v>
      </c>
      <c r="L1425" s="4" t="n">
        <f aca="false">COUNTIF($B1425:$J1425, "NON_SPECIFIC")</f>
        <v>0</v>
      </c>
      <c r="M1425" s="4" t="n">
        <f aca="false">COUNTIF($B1425:$J1425, "EARLY")</f>
        <v>0</v>
      </c>
      <c r="N1425" s="4" t="n">
        <f aca="false">COUNTIF($B1425:$J1425, "ACTIVE")</f>
        <v>0</v>
      </c>
      <c r="O1425" s="4" t="n">
        <f aca="false">COUNTIF($B1425:$J1425, "LATE")</f>
        <v>2</v>
      </c>
      <c r="P1425" s="4" t="n">
        <f aca="false">COUNTIF($B1425:$J1425, "UNGRADABLE_QUALITY")</f>
        <v>1</v>
      </c>
      <c r="Q1425" s="4" t="n">
        <f aca="false">COUNTIF($B1425:$J1425, "UNGRADABLE_CONDITION")</f>
        <v>0</v>
      </c>
      <c r="R1425" s="4" t="n">
        <f aca="false">SUM(K1425:Q1425)</f>
        <v>3</v>
      </c>
      <c r="S1425" s="3"/>
      <c r="T1425" s="3"/>
    </row>
    <row r="1426" customFormat="false" ht="13.8" hidden="false" customHeight="false" outlineLevel="0" collapsed="false">
      <c r="A1426" s="3" t="s">
        <v>1449</v>
      </c>
      <c r="B1426" s="3" t="s">
        <v>24</v>
      </c>
      <c r="C1426" s="3" t="s">
        <v>24</v>
      </c>
      <c r="D1426" s="3"/>
      <c r="E1426" s="3"/>
      <c r="F1426" s="3"/>
      <c r="G1426" s="3" t="s">
        <v>20</v>
      </c>
      <c r="H1426" s="3"/>
      <c r="I1426" s="3"/>
      <c r="J1426" s="3"/>
      <c r="K1426" s="4" t="n">
        <f aca="false">COUNTIF($B1426:$J1426, "NORMAL")</f>
        <v>1</v>
      </c>
      <c r="L1426" s="4" t="n">
        <f aca="false">COUNTIF($B1426:$J1426, "NON_SPECIFIC")</f>
        <v>0</v>
      </c>
      <c r="M1426" s="4" t="n">
        <f aca="false">COUNTIF($B1426:$J1426, "EARLY")</f>
        <v>0</v>
      </c>
      <c r="N1426" s="4" t="n">
        <f aca="false">COUNTIF($B1426:$J1426, "ACTIVE")</f>
        <v>0</v>
      </c>
      <c r="O1426" s="4" t="n">
        <f aca="false">COUNTIF($B1426:$J1426, "LATE")</f>
        <v>0</v>
      </c>
      <c r="P1426" s="4" t="n">
        <f aca="false">COUNTIF($B1426:$J1426, "UNGRADABLE_QUALITY")</f>
        <v>2</v>
      </c>
      <c r="Q1426" s="4" t="n">
        <f aca="false">COUNTIF($B1426:$J1426, "UNGRADABLE_CONDITION")</f>
        <v>0</v>
      </c>
      <c r="R1426" s="4" t="n">
        <f aca="false">SUM(K1426:Q1426)</f>
        <v>3</v>
      </c>
      <c r="S1426" s="3"/>
      <c r="T1426" s="3"/>
    </row>
    <row r="1427" customFormat="false" ht="13.8" hidden="false" customHeight="false" outlineLevel="0" collapsed="false">
      <c r="A1427" s="3" t="s">
        <v>1450</v>
      </c>
      <c r="B1427" s="3" t="s">
        <v>20</v>
      </c>
      <c r="C1427" s="3" t="s">
        <v>19</v>
      </c>
      <c r="D1427" s="3"/>
      <c r="E1427" s="3"/>
      <c r="F1427" s="3"/>
      <c r="G1427" s="3" t="s">
        <v>19</v>
      </c>
      <c r="H1427" s="3"/>
      <c r="I1427" s="3"/>
      <c r="J1427" s="3"/>
      <c r="K1427" s="4" t="n">
        <f aca="false">COUNTIF($B1427:$J1427, "NORMAL")</f>
        <v>1</v>
      </c>
      <c r="L1427" s="4" t="n">
        <f aca="false">COUNTIF($B1427:$J1427, "NON_SPECIFIC")</f>
        <v>2</v>
      </c>
      <c r="M1427" s="4" t="n">
        <f aca="false">COUNTIF($B1427:$J1427, "EARLY")</f>
        <v>0</v>
      </c>
      <c r="N1427" s="4" t="n">
        <f aca="false">COUNTIF($B1427:$J1427, "ACTIVE")</f>
        <v>0</v>
      </c>
      <c r="O1427" s="4" t="n">
        <f aca="false">COUNTIF($B1427:$J1427, "LATE")</f>
        <v>0</v>
      </c>
      <c r="P1427" s="4" t="n">
        <f aca="false">COUNTIF($B1427:$J1427, "UNGRADABLE_QUALITY")</f>
        <v>0</v>
      </c>
      <c r="Q1427" s="4" t="n">
        <f aca="false">COUNTIF($B1427:$J1427, "UNGRADABLE_CONDITION")</f>
        <v>0</v>
      </c>
      <c r="R1427" s="4" t="n">
        <f aca="false">SUM(K1427:Q1427)</f>
        <v>3</v>
      </c>
      <c r="S1427" s="3"/>
      <c r="T1427" s="3"/>
    </row>
    <row r="1428" customFormat="false" ht="13.8" hidden="false" customHeight="false" outlineLevel="0" collapsed="false">
      <c r="A1428" s="3" t="s">
        <v>1451</v>
      </c>
      <c r="B1428" s="3" t="s">
        <v>34</v>
      </c>
      <c r="C1428" s="3" t="s">
        <v>34</v>
      </c>
      <c r="D1428" s="3"/>
      <c r="E1428" s="3"/>
      <c r="F1428" s="3"/>
      <c r="G1428" s="3" t="s">
        <v>34</v>
      </c>
      <c r="H1428" s="3"/>
      <c r="I1428" s="3"/>
      <c r="J1428" s="3"/>
      <c r="K1428" s="4" t="n">
        <f aca="false">COUNTIF($B1428:$J1428, "NORMAL")</f>
        <v>0</v>
      </c>
      <c r="L1428" s="4" t="n">
        <f aca="false">COUNTIF($B1428:$J1428, "NON_SPECIFIC")</f>
        <v>0</v>
      </c>
      <c r="M1428" s="4" t="n">
        <f aca="false">COUNTIF($B1428:$J1428, "EARLY")</f>
        <v>0</v>
      </c>
      <c r="N1428" s="4" t="n">
        <f aca="false">COUNTIF($B1428:$J1428, "ACTIVE")</f>
        <v>3</v>
      </c>
      <c r="O1428" s="4" t="n">
        <f aca="false">COUNTIF($B1428:$J1428, "LATE")</f>
        <v>0</v>
      </c>
      <c r="P1428" s="4" t="n">
        <f aca="false">COUNTIF($B1428:$J1428, "UNGRADABLE_QUALITY")</f>
        <v>0</v>
      </c>
      <c r="Q1428" s="4" t="n">
        <f aca="false">COUNTIF($B1428:$J1428, "UNGRADABLE_CONDITION")</f>
        <v>0</v>
      </c>
      <c r="R1428" s="4" t="n">
        <f aca="false">SUM(K1428:Q1428)</f>
        <v>3</v>
      </c>
      <c r="S1428" s="3"/>
      <c r="T1428" s="3"/>
    </row>
    <row r="1429" customFormat="false" ht="13.8" hidden="false" customHeight="false" outlineLevel="0" collapsed="false">
      <c r="A1429" s="3" t="s">
        <v>1452</v>
      </c>
      <c r="B1429" s="3" t="s">
        <v>22</v>
      </c>
      <c r="C1429" s="3" t="s">
        <v>22</v>
      </c>
      <c r="D1429" s="3"/>
      <c r="E1429" s="3"/>
      <c r="F1429" s="3"/>
      <c r="G1429" s="3" t="s">
        <v>22</v>
      </c>
      <c r="H1429" s="3"/>
      <c r="I1429" s="3"/>
      <c r="J1429" s="3"/>
      <c r="K1429" s="4" t="n">
        <f aca="false">COUNTIF($B1429:$J1429, "NORMAL")</f>
        <v>0</v>
      </c>
      <c r="L1429" s="4" t="n">
        <f aca="false">COUNTIF($B1429:$J1429, "NON_SPECIFIC")</f>
        <v>0</v>
      </c>
      <c r="M1429" s="4" t="n">
        <f aca="false">COUNTIF($B1429:$J1429, "EARLY")</f>
        <v>3</v>
      </c>
      <c r="N1429" s="4" t="n">
        <f aca="false">COUNTIF($B1429:$J1429, "ACTIVE")</f>
        <v>0</v>
      </c>
      <c r="O1429" s="4" t="n">
        <f aca="false">COUNTIF($B1429:$J1429, "LATE")</f>
        <v>0</v>
      </c>
      <c r="P1429" s="4" t="n">
        <f aca="false">COUNTIF($B1429:$J1429, "UNGRADABLE_QUALITY")</f>
        <v>0</v>
      </c>
      <c r="Q1429" s="4" t="n">
        <f aca="false">COUNTIF($B1429:$J1429, "UNGRADABLE_CONDITION")</f>
        <v>0</v>
      </c>
      <c r="R1429" s="4" t="n">
        <f aca="false">SUM(K1429:Q1429)</f>
        <v>3</v>
      </c>
      <c r="S1429" s="3"/>
      <c r="T1429" s="3"/>
    </row>
    <row r="1430" customFormat="false" ht="13.8" hidden="false" customHeight="false" outlineLevel="0" collapsed="false">
      <c r="A1430" s="3" t="s">
        <v>1453</v>
      </c>
      <c r="B1430" s="3" t="s">
        <v>22</v>
      </c>
      <c r="C1430" s="3"/>
      <c r="D1430" s="3" t="s">
        <v>19</v>
      </c>
      <c r="E1430" s="3"/>
      <c r="F1430" s="3"/>
      <c r="G1430" s="3"/>
      <c r="H1430" s="3"/>
      <c r="I1430" s="3" t="s">
        <v>68</v>
      </c>
      <c r="J1430" s="3"/>
      <c r="K1430" s="4" t="n">
        <f aca="false">COUNTIF($B1430:$J1430, "NORMAL")</f>
        <v>0</v>
      </c>
      <c r="L1430" s="4" t="n">
        <f aca="false">COUNTIF($B1430:$J1430, "NON_SPECIFIC")</f>
        <v>1</v>
      </c>
      <c r="M1430" s="4" t="n">
        <f aca="false">COUNTIF($B1430:$J1430, "EARLY")</f>
        <v>1</v>
      </c>
      <c r="N1430" s="4" t="n">
        <f aca="false">COUNTIF($B1430:$J1430, "ACTIVE")</f>
        <v>0</v>
      </c>
      <c r="O1430" s="4" t="n">
        <f aca="false">COUNTIF($B1430:$J1430, "LATE")</f>
        <v>0</v>
      </c>
      <c r="P1430" s="4" t="n">
        <f aca="false">COUNTIF($B1430:$J1430, "UNGRADABLE_QUALITY")</f>
        <v>0</v>
      </c>
      <c r="Q1430" s="4" t="n">
        <f aca="false">COUNTIF($B1430:$J1430, "UNGRADABLE_CONDITION")</f>
        <v>1</v>
      </c>
      <c r="R1430" s="4" t="n">
        <f aca="false">SUM(K1430:Q1430)</f>
        <v>3</v>
      </c>
      <c r="S1430" s="5"/>
      <c r="T1430" s="3"/>
    </row>
    <row r="1431" customFormat="false" ht="13.8" hidden="false" customHeight="false" outlineLevel="0" collapsed="false">
      <c r="A1431" s="3" t="s">
        <v>1454</v>
      </c>
      <c r="B1431" s="3" t="s">
        <v>22</v>
      </c>
      <c r="C1431" s="3" t="s">
        <v>22</v>
      </c>
      <c r="D1431" s="3"/>
      <c r="E1431" s="3"/>
      <c r="F1431" s="3"/>
      <c r="G1431" s="3" t="s">
        <v>34</v>
      </c>
      <c r="H1431" s="3"/>
      <c r="I1431" s="3"/>
      <c r="J1431" s="3"/>
      <c r="K1431" s="4" t="n">
        <f aca="false">COUNTIF($B1431:$J1431, "NORMAL")</f>
        <v>0</v>
      </c>
      <c r="L1431" s="4" t="n">
        <f aca="false">COUNTIF($B1431:$J1431, "NON_SPECIFIC")</f>
        <v>0</v>
      </c>
      <c r="M1431" s="4" t="n">
        <f aca="false">COUNTIF($B1431:$J1431, "EARLY")</f>
        <v>2</v>
      </c>
      <c r="N1431" s="4" t="n">
        <f aca="false">COUNTIF($B1431:$J1431, "ACTIVE")</f>
        <v>1</v>
      </c>
      <c r="O1431" s="4" t="n">
        <f aca="false">COUNTIF($B1431:$J1431, "LATE")</f>
        <v>0</v>
      </c>
      <c r="P1431" s="4" t="n">
        <f aca="false">COUNTIF($B1431:$J1431, "UNGRADABLE_QUALITY")</f>
        <v>0</v>
      </c>
      <c r="Q1431" s="4" t="n">
        <f aca="false">COUNTIF($B1431:$J1431, "UNGRADABLE_CONDITION")</f>
        <v>0</v>
      </c>
      <c r="R1431" s="4" t="n">
        <f aca="false">SUM(K1431:Q1431)</f>
        <v>3</v>
      </c>
      <c r="S1431" s="3"/>
      <c r="T1431" s="3"/>
    </row>
    <row r="1432" customFormat="false" ht="13.8" hidden="false" customHeight="false" outlineLevel="0" collapsed="false">
      <c r="A1432" s="3" t="s">
        <v>1455</v>
      </c>
      <c r="B1432" s="3" t="s">
        <v>19</v>
      </c>
      <c r="C1432" s="3" t="s">
        <v>19</v>
      </c>
      <c r="D1432" s="3"/>
      <c r="E1432" s="3"/>
      <c r="F1432" s="3"/>
      <c r="G1432" s="3" t="s">
        <v>19</v>
      </c>
      <c r="H1432" s="3"/>
      <c r="I1432" s="3"/>
      <c r="J1432" s="3"/>
      <c r="K1432" s="4" t="n">
        <f aca="false">COUNTIF($B1432:$J1432, "NORMAL")</f>
        <v>0</v>
      </c>
      <c r="L1432" s="4" t="n">
        <f aca="false">COUNTIF($B1432:$J1432, "NON_SPECIFIC")</f>
        <v>3</v>
      </c>
      <c r="M1432" s="4" t="n">
        <f aca="false">COUNTIF($B1432:$J1432, "EARLY")</f>
        <v>0</v>
      </c>
      <c r="N1432" s="4" t="n">
        <f aca="false">COUNTIF($B1432:$J1432, "ACTIVE")</f>
        <v>0</v>
      </c>
      <c r="O1432" s="4" t="n">
        <f aca="false">COUNTIF($B1432:$J1432, "LATE")</f>
        <v>0</v>
      </c>
      <c r="P1432" s="4" t="n">
        <f aca="false">COUNTIF($B1432:$J1432, "UNGRADABLE_QUALITY")</f>
        <v>0</v>
      </c>
      <c r="Q1432" s="4" t="n">
        <f aca="false">COUNTIF($B1432:$J1432, "UNGRADABLE_CONDITION")</f>
        <v>0</v>
      </c>
      <c r="R1432" s="4" t="n">
        <f aca="false">SUM(K1432:Q1432)</f>
        <v>3</v>
      </c>
      <c r="S1432" s="3"/>
      <c r="T1432" s="3"/>
    </row>
    <row r="1433" customFormat="false" ht="13.8" hidden="false" customHeight="false" outlineLevel="0" collapsed="false">
      <c r="A1433" s="3" t="s">
        <v>1456</v>
      </c>
      <c r="B1433" s="3" t="s">
        <v>20</v>
      </c>
      <c r="C1433" s="3"/>
      <c r="D1433" s="3" t="s">
        <v>19</v>
      </c>
      <c r="E1433" s="3"/>
      <c r="F1433" s="3"/>
      <c r="G1433" s="3"/>
      <c r="H1433" s="3"/>
      <c r="I1433" s="3" t="s">
        <v>19</v>
      </c>
      <c r="J1433" s="3"/>
      <c r="K1433" s="4" t="n">
        <f aca="false">COUNTIF($B1433:$J1433, "NORMAL")</f>
        <v>1</v>
      </c>
      <c r="L1433" s="4" t="n">
        <f aca="false">COUNTIF($B1433:$J1433, "NON_SPECIFIC")</f>
        <v>2</v>
      </c>
      <c r="M1433" s="4" t="n">
        <f aca="false">COUNTIF($B1433:$J1433, "EARLY")</f>
        <v>0</v>
      </c>
      <c r="N1433" s="4" t="n">
        <f aca="false">COUNTIF($B1433:$J1433, "ACTIVE")</f>
        <v>0</v>
      </c>
      <c r="O1433" s="4" t="n">
        <f aca="false">COUNTIF($B1433:$J1433, "LATE")</f>
        <v>0</v>
      </c>
      <c r="P1433" s="4" t="n">
        <f aca="false">COUNTIF($B1433:$J1433, "UNGRADABLE_QUALITY")</f>
        <v>0</v>
      </c>
      <c r="Q1433" s="4" t="n">
        <f aca="false">COUNTIF($B1433:$J1433, "UNGRADABLE_CONDITION")</f>
        <v>0</v>
      </c>
      <c r="R1433" s="4" t="n">
        <f aca="false">SUM(K1433:Q1433)</f>
        <v>3</v>
      </c>
      <c r="S1433" s="5"/>
      <c r="T1433" s="3"/>
    </row>
    <row r="1434" customFormat="false" ht="13.8" hidden="false" customHeight="false" outlineLevel="0" collapsed="false">
      <c r="A1434" s="3" t="s">
        <v>1457</v>
      </c>
      <c r="B1434" s="3" t="s">
        <v>20</v>
      </c>
      <c r="C1434" s="3" t="s">
        <v>19</v>
      </c>
      <c r="D1434" s="3"/>
      <c r="E1434" s="3"/>
      <c r="F1434" s="3"/>
      <c r="G1434" s="3" t="s">
        <v>20</v>
      </c>
      <c r="H1434" s="3"/>
      <c r="I1434" s="3"/>
      <c r="J1434" s="3"/>
      <c r="K1434" s="4" t="n">
        <f aca="false">COUNTIF($B1434:$J1434, "NORMAL")</f>
        <v>2</v>
      </c>
      <c r="L1434" s="4" t="n">
        <f aca="false">COUNTIF($B1434:$J1434, "NON_SPECIFIC")</f>
        <v>1</v>
      </c>
      <c r="M1434" s="4" t="n">
        <f aca="false">COUNTIF($B1434:$J1434, "EARLY")</f>
        <v>0</v>
      </c>
      <c r="N1434" s="4" t="n">
        <f aca="false">COUNTIF($B1434:$J1434, "ACTIVE")</f>
        <v>0</v>
      </c>
      <c r="O1434" s="4" t="n">
        <f aca="false">COUNTIF($B1434:$J1434, "LATE")</f>
        <v>0</v>
      </c>
      <c r="P1434" s="4" t="n">
        <f aca="false">COUNTIF($B1434:$J1434, "UNGRADABLE_QUALITY")</f>
        <v>0</v>
      </c>
      <c r="Q1434" s="4" t="n">
        <f aca="false">COUNTIF($B1434:$J1434, "UNGRADABLE_CONDITION")</f>
        <v>0</v>
      </c>
      <c r="R1434" s="4" t="n">
        <f aca="false">SUM(K1434:Q1434)</f>
        <v>3</v>
      </c>
      <c r="S1434" s="3"/>
      <c r="T1434" s="3"/>
    </row>
    <row r="1435" customFormat="false" ht="13.8" hidden="false" customHeight="false" outlineLevel="0" collapsed="false">
      <c r="A1435" s="3" t="s">
        <v>1458</v>
      </c>
      <c r="B1435" s="3" t="s">
        <v>20</v>
      </c>
      <c r="C1435" s="3" t="s">
        <v>19</v>
      </c>
      <c r="D1435" s="3"/>
      <c r="E1435" s="3"/>
      <c r="F1435" s="3"/>
      <c r="G1435" s="3" t="s">
        <v>20</v>
      </c>
      <c r="H1435" s="3"/>
      <c r="I1435" s="3"/>
      <c r="J1435" s="3"/>
      <c r="K1435" s="4" t="n">
        <f aca="false">COUNTIF($B1435:$J1435, "NORMAL")</f>
        <v>2</v>
      </c>
      <c r="L1435" s="4" t="n">
        <f aca="false">COUNTIF($B1435:$J1435, "NON_SPECIFIC")</f>
        <v>1</v>
      </c>
      <c r="M1435" s="4" t="n">
        <f aca="false">COUNTIF($B1435:$J1435, "EARLY")</f>
        <v>0</v>
      </c>
      <c r="N1435" s="4" t="n">
        <f aca="false">COUNTIF($B1435:$J1435, "ACTIVE")</f>
        <v>0</v>
      </c>
      <c r="O1435" s="4" t="n">
        <f aca="false">COUNTIF($B1435:$J1435, "LATE")</f>
        <v>0</v>
      </c>
      <c r="P1435" s="4" t="n">
        <f aca="false">COUNTIF($B1435:$J1435, "UNGRADABLE_QUALITY")</f>
        <v>0</v>
      </c>
      <c r="Q1435" s="4" t="n">
        <f aca="false">COUNTIF($B1435:$J1435, "UNGRADABLE_CONDITION")</f>
        <v>0</v>
      </c>
      <c r="R1435" s="4" t="n">
        <f aca="false">SUM(K1435:Q1435)</f>
        <v>3</v>
      </c>
      <c r="S1435" s="3"/>
      <c r="T1435" s="3"/>
    </row>
    <row r="1436" customFormat="false" ht="13.8" hidden="false" customHeight="false" outlineLevel="0" collapsed="false">
      <c r="A1436" s="3" t="s">
        <v>1459</v>
      </c>
      <c r="B1436" s="3" t="s">
        <v>20</v>
      </c>
      <c r="C1436" s="3" t="s">
        <v>19</v>
      </c>
      <c r="D1436" s="3"/>
      <c r="E1436" s="3"/>
      <c r="F1436" s="3"/>
      <c r="G1436" s="3" t="s">
        <v>20</v>
      </c>
      <c r="H1436" s="3"/>
      <c r="I1436" s="3"/>
      <c r="J1436" s="3"/>
      <c r="K1436" s="4" t="n">
        <f aca="false">COUNTIF($B1436:$J1436, "NORMAL")</f>
        <v>2</v>
      </c>
      <c r="L1436" s="4" t="n">
        <f aca="false">COUNTIF($B1436:$J1436, "NON_SPECIFIC")</f>
        <v>1</v>
      </c>
      <c r="M1436" s="4" t="n">
        <f aca="false">COUNTIF($B1436:$J1436, "EARLY")</f>
        <v>0</v>
      </c>
      <c r="N1436" s="4" t="n">
        <f aca="false">COUNTIF($B1436:$J1436, "ACTIVE")</f>
        <v>0</v>
      </c>
      <c r="O1436" s="4" t="n">
        <f aca="false">COUNTIF($B1436:$J1436, "LATE")</f>
        <v>0</v>
      </c>
      <c r="P1436" s="4" t="n">
        <f aca="false">COUNTIF($B1436:$J1436, "UNGRADABLE_QUALITY")</f>
        <v>0</v>
      </c>
      <c r="Q1436" s="4" t="n">
        <f aca="false">COUNTIF($B1436:$J1436, "UNGRADABLE_CONDITION")</f>
        <v>0</v>
      </c>
      <c r="R1436" s="4" t="n">
        <f aca="false">SUM(K1436:Q1436)</f>
        <v>3</v>
      </c>
      <c r="S1436" s="3"/>
      <c r="T1436" s="3"/>
    </row>
    <row r="1437" customFormat="false" ht="13.8" hidden="false" customHeight="false" outlineLevel="0" collapsed="false">
      <c r="A1437" s="3" t="s">
        <v>1460</v>
      </c>
      <c r="B1437" s="3" t="s">
        <v>20</v>
      </c>
      <c r="C1437" s="3" t="s">
        <v>19</v>
      </c>
      <c r="D1437" s="3"/>
      <c r="E1437" s="3"/>
      <c r="F1437" s="3"/>
      <c r="G1437" s="3" t="s">
        <v>20</v>
      </c>
      <c r="H1437" s="3"/>
      <c r="I1437" s="3"/>
      <c r="J1437" s="3"/>
      <c r="K1437" s="4" t="n">
        <f aca="false">COUNTIF($B1437:$J1437, "NORMAL")</f>
        <v>2</v>
      </c>
      <c r="L1437" s="4" t="n">
        <f aca="false">COUNTIF($B1437:$J1437, "NON_SPECIFIC")</f>
        <v>1</v>
      </c>
      <c r="M1437" s="4" t="n">
        <f aca="false">COUNTIF($B1437:$J1437, "EARLY")</f>
        <v>0</v>
      </c>
      <c r="N1437" s="4" t="n">
        <f aca="false">COUNTIF($B1437:$J1437, "ACTIVE")</f>
        <v>0</v>
      </c>
      <c r="O1437" s="4" t="n">
        <f aca="false">COUNTIF($B1437:$J1437, "LATE")</f>
        <v>0</v>
      </c>
      <c r="P1437" s="4" t="n">
        <f aca="false">COUNTIF($B1437:$J1437, "UNGRADABLE_QUALITY")</f>
        <v>0</v>
      </c>
      <c r="Q1437" s="4" t="n">
        <f aca="false">COUNTIF($B1437:$J1437, "UNGRADABLE_CONDITION")</f>
        <v>0</v>
      </c>
      <c r="R1437" s="4" t="n">
        <f aca="false">SUM(K1437:Q1437)</f>
        <v>3</v>
      </c>
      <c r="S1437" s="3"/>
      <c r="T1437" s="3"/>
    </row>
    <row r="1438" customFormat="false" ht="13.8" hidden="false" customHeight="false" outlineLevel="0" collapsed="false">
      <c r="A1438" s="3" t="s">
        <v>1461</v>
      </c>
      <c r="B1438" s="3" t="s">
        <v>22</v>
      </c>
      <c r="C1438" s="3" t="s">
        <v>34</v>
      </c>
      <c r="D1438" s="3"/>
      <c r="E1438" s="3"/>
      <c r="F1438" s="3"/>
      <c r="G1438" s="3" t="s">
        <v>34</v>
      </c>
      <c r="H1438" s="3"/>
      <c r="I1438" s="3"/>
      <c r="J1438" s="3"/>
      <c r="K1438" s="4" t="n">
        <f aca="false">COUNTIF($B1438:$J1438, "NORMAL")</f>
        <v>0</v>
      </c>
      <c r="L1438" s="4" t="n">
        <f aca="false">COUNTIF($B1438:$J1438, "NON_SPECIFIC")</f>
        <v>0</v>
      </c>
      <c r="M1438" s="4" t="n">
        <f aca="false">COUNTIF($B1438:$J1438, "EARLY")</f>
        <v>1</v>
      </c>
      <c r="N1438" s="4" t="n">
        <f aca="false">COUNTIF($B1438:$J1438, "ACTIVE")</f>
        <v>2</v>
      </c>
      <c r="O1438" s="4" t="n">
        <f aca="false">COUNTIF($B1438:$J1438, "LATE")</f>
        <v>0</v>
      </c>
      <c r="P1438" s="4" t="n">
        <f aca="false">COUNTIF($B1438:$J1438, "UNGRADABLE_QUALITY")</f>
        <v>0</v>
      </c>
      <c r="Q1438" s="4" t="n">
        <f aca="false">COUNTIF($B1438:$J1438, "UNGRADABLE_CONDITION")</f>
        <v>0</v>
      </c>
      <c r="R1438" s="4" t="n">
        <f aca="false">SUM(K1438:Q1438)</f>
        <v>3</v>
      </c>
      <c r="S1438" s="3"/>
      <c r="T1438" s="3"/>
    </row>
    <row r="1439" customFormat="false" ht="13.8" hidden="false" customHeight="false" outlineLevel="0" collapsed="false">
      <c r="A1439" s="3" t="s">
        <v>1462</v>
      </c>
      <c r="B1439" s="3" t="s">
        <v>22</v>
      </c>
      <c r="C1439" s="3" t="s">
        <v>19</v>
      </c>
      <c r="D1439" s="3"/>
      <c r="E1439" s="3"/>
      <c r="F1439" s="3"/>
      <c r="G1439" s="3" t="s">
        <v>68</v>
      </c>
      <c r="H1439" s="3"/>
      <c r="I1439" s="3"/>
      <c r="J1439" s="3"/>
      <c r="K1439" s="4" t="n">
        <f aca="false">COUNTIF($B1439:$J1439, "NORMAL")</f>
        <v>0</v>
      </c>
      <c r="L1439" s="4" t="n">
        <f aca="false">COUNTIF($B1439:$J1439, "NON_SPECIFIC")</f>
        <v>1</v>
      </c>
      <c r="M1439" s="4" t="n">
        <f aca="false">COUNTIF($B1439:$J1439, "EARLY")</f>
        <v>1</v>
      </c>
      <c r="N1439" s="4" t="n">
        <f aca="false">COUNTIF($B1439:$J1439, "ACTIVE")</f>
        <v>0</v>
      </c>
      <c r="O1439" s="4" t="n">
        <f aca="false">COUNTIF($B1439:$J1439, "LATE")</f>
        <v>0</v>
      </c>
      <c r="P1439" s="4" t="n">
        <f aca="false">COUNTIF($B1439:$J1439, "UNGRADABLE_QUALITY")</f>
        <v>0</v>
      </c>
      <c r="Q1439" s="4" t="n">
        <f aca="false">COUNTIF($B1439:$J1439, "UNGRADABLE_CONDITION")</f>
        <v>1</v>
      </c>
      <c r="R1439" s="4" t="n">
        <f aca="false">SUM(K1439:Q1439)</f>
        <v>3</v>
      </c>
      <c r="S1439" s="3"/>
      <c r="T1439" s="3"/>
    </row>
    <row r="1440" customFormat="false" ht="13.8" hidden="false" customHeight="false" outlineLevel="0" collapsed="false">
      <c r="A1440" s="3" t="s">
        <v>1463</v>
      </c>
      <c r="B1440" s="3" t="s">
        <v>20</v>
      </c>
      <c r="C1440" s="3" t="s">
        <v>19</v>
      </c>
      <c r="D1440" s="3"/>
      <c r="E1440" s="3"/>
      <c r="F1440" s="3"/>
      <c r="G1440" s="3" t="s">
        <v>19</v>
      </c>
      <c r="H1440" s="3"/>
      <c r="I1440" s="3"/>
      <c r="J1440" s="3"/>
      <c r="K1440" s="4" t="n">
        <f aca="false">COUNTIF($B1440:$J1440, "NORMAL")</f>
        <v>1</v>
      </c>
      <c r="L1440" s="4" t="n">
        <f aca="false">COUNTIF($B1440:$J1440, "NON_SPECIFIC")</f>
        <v>2</v>
      </c>
      <c r="M1440" s="4" t="n">
        <f aca="false">COUNTIF($B1440:$J1440, "EARLY")</f>
        <v>0</v>
      </c>
      <c r="N1440" s="4" t="n">
        <f aca="false">COUNTIF($B1440:$J1440, "ACTIVE")</f>
        <v>0</v>
      </c>
      <c r="O1440" s="4" t="n">
        <f aca="false">COUNTIF($B1440:$J1440, "LATE")</f>
        <v>0</v>
      </c>
      <c r="P1440" s="4" t="n">
        <f aca="false">COUNTIF($B1440:$J1440, "UNGRADABLE_QUALITY")</f>
        <v>0</v>
      </c>
      <c r="Q1440" s="4" t="n">
        <f aca="false">COUNTIF($B1440:$J1440, "UNGRADABLE_CONDITION")</f>
        <v>0</v>
      </c>
      <c r="R1440" s="4" t="n">
        <f aca="false">SUM(K1440:Q1440)</f>
        <v>3</v>
      </c>
      <c r="S1440" s="3"/>
      <c r="T1440" s="3"/>
    </row>
    <row r="1441" customFormat="false" ht="13.8" hidden="false" customHeight="false" outlineLevel="0" collapsed="false">
      <c r="A1441" s="3" t="s">
        <v>1464</v>
      </c>
      <c r="B1441" s="3" t="s">
        <v>20</v>
      </c>
      <c r="C1441" s="3"/>
      <c r="D1441" s="3" t="s">
        <v>19</v>
      </c>
      <c r="E1441" s="3"/>
      <c r="F1441" s="3"/>
      <c r="G1441" s="3"/>
      <c r="H1441" s="3"/>
      <c r="I1441" s="3" t="s">
        <v>19</v>
      </c>
      <c r="J1441" s="3"/>
      <c r="K1441" s="4" t="n">
        <f aca="false">COUNTIF($B1441:$J1441, "NORMAL")</f>
        <v>1</v>
      </c>
      <c r="L1441" s="4" t="n">
        <f aca="false">COUNTIF($B1441:$J1441, "NON_SPECIFIC")</f>
        <v>2</v>
      </c>
      <c r="M1441" s="4" t="n">
        <f aca="false">COUNTIF($B1441:$J1441, "EARLY")</f>
        <v>0</v>
      </c>
      <c r="N1441" s="4" t="n">
        <f aca="false">COUNTIF($B1441:$J1441, "ACTIVE")</f>
        <v>0</v>
      </c>
      <c r="O1441" s="4" t="n">
        <f aca="false">COUNTIF($B1441:$J1441, "LATE")</f>
        <v>0</v>
      </c>
      <c r="P1441" s="4" t="n">
        <f aca="false">COUNTIF($B1441:$J1441, "UNGRADABLE_QUALITY")</f>
        <v>0</v>
      </c>
      <c r="Q1441" s="4" t="n">
        <f aca="false">COUNTIF($B1441:$J1441, "UNGRADABLE_CONDITION")</f>
        <v>0</v>
      </c>
      <c r="R1441" s="4" t="n">
        <f aca="false">SUM(K1441:Q1441)</f>
        <v>3</v>
      </c>
      <c r="S1441" s="5"/>
      <c r="T1441" s="3"/>
    </row>
    <row r="1442" customFormat="false" ht="13.8" hidden="false" customHeight="false" outlineLevel="0" collapsed="false">
      <c r="A1442" s="3" t="s">
        <v>1465</v>
      </c>
      <c r="B1442" s="3" t="s">
        <v>20</v>
      </c>
      <c r="C1442" s="3"/>
      <c r="D1442" s="3" t="s">
        <v>19</v>
      </c>
      <c r="E1442" s="3"/>
      <c r="F1442" s="3"/>
      <c r="G1442" s="3"/>
      <c r="H1442" s="3"/>
      <c r="I1442" s="3" t="s">
        <v>20</v>
      </c>
      <c r="J1442" s="3"/>
      <c r="K1442" s="4" t="n">
        <f aca="false">COUNTIF($B1442:$J1442, "NORMAL")</f>
        <v>2</v>
      </c>
      <c r="L1442" s="4" t="n">
        <f aca="false">COUNTIF($B1442:$J1442, "NON_SPECIFIC")</f>
        <v>1</v>
      </c>
      <c r="M1442" s="4" t="n">
        <f aca="false">COUNTIF($B1442:$J1442, "EARLY")</f>
        <v>0</v>
      </c>
      <c r="N1442" s="4" t="n">
        <f aca="false">COUNTIF($B1442:$J1442, "ACTIVE")</f>
        <v>0</v>
      </c>
      <c r="O1442" s="4" t="n">
        <f aca="false">COUNTIF($B1442:$J1442, "LATE")</f>
        <v>0</v>
      </c>
      <c r="P1442" s="4" t="n">
        <f aca="false">COUNTIF($B1442:$J1442, "UNGRADABLE_QUALITY")</f>
        <v>0</v>
      </c>
      <c r="Q1442" s="4" t="n">
        <f aca="false">COUNTIF($B1442:$J1442, "UNGRADABLE_CONDITION")</f>
        <v>0</v>
      </c>
      <c r="R1442" s="4" t="n">
        <f aca="false">SUM(K1442:Q1442)</f>
        <v>3</v>
      </c>
      <c r="S1442" s="5"/>
      <c r="T1442" s="3"/>
    </row>
    <row r="1443" customFormat="false" ht="13.8" hidden="false" customHeight="false" outlineLevel="0" collapsed="false">
      <c r="A1443" s="3" t="s">
        <v>1466</v>
      </c>
      <c r="B1443" s="3" t="s">
        <v>19</v>
      </c>
      <c r="C1443" s="3" t="s">
        <v>19</v>
      </c>
      <c r="D1443" s="3"/>
      <c r="E1443" s="3"/>
      <c r="F1443" s="3"/>
      <c r="G1443" s="3" t="s">
        <v>19</v>
      </c>
      <c r="H1443" s="3"/>
      <c r="I1443" s="3"/>
      <c r="J1443" s="3"/>
      <c r="K1443" s="4" t="n">
        <f aca="false">COUNTIF($B1443:$J1443, "NORMAL")</f>
        <v>0</v>
      </c>
      <c r="L1443" s="4" t="n">
        <f aca="false">COUNTIF($B1443:$J1443, "NON_SPECIFIC")</f>
        <v>3</v>
      </c>
      <c r="M1443" s="4" t="n">
        <f aca="false">COUNTIF($B1443:$J1443, "EARLY")</f>
        <v>0</v>
      </c>
      <c r="N1443" s="4" t="n">
        <f aca="false">COUNTIF($B1443:$J1443, "ACTIVE")</f>
        <v>0</v>
      </c>
      <c r="O1443" s="4" t="n">
        <f aca="false">COUNTIF($B1443:$J1443, "LATE")</f>
        <v>0</v>
      </c>
      <c r="P1443" s="4" t="n">
        <f aca="false">COUNTIF($B1443:$J1443, "UNGRADABLE_QUALITY")</f>
        <v>0</v>
      </c>
      <c r="Q1443" s="4" t="n">
        <f aca="false">COUNTIF($B1443:$J1443, "UNGRADABLE_CONDITION")</f>
        <v>0</v>
      </c>
      <c r="R1443" s="4" t="n">
        <f aca="false">SUM(K1443:Q1443)</f>
        <v>3</v>
      </c>
      <c r="S1443" s="3"/>
      <c r="T1443" s="3"/>
    </row>
    <row r="1444" customFormat="false" ht="13.8" hidden="false" customHeight="false" outlineLevel="0" collapsed="false">
      <c r="A1444" s="3" t="s">
        <v>1467</v>
      </c>
      <c r="B1444" s="3" t="s">
        <v>34</v>
      </c>
      <c r="C1444" s="3"/>
      <c r="D1444" s="3" t="s">
        <v>34</v>
      </c>
      <c r="E1444" s="3"/>
      <c r="F1444" s="3"/>
      <c r="G1444" s="3"/>
      <c r="H1444" s="3"/>
      <c r="I1444" s="3" t="s">
        <v>34</v>
      </c>
      <c r="J1444" s="3"/>
      <c r="K1444" s="4" t="n">
        <f aca="false">COUNTIF($B1444:$J1444, "NORMAL")</f>
        <v>0</v>
      </c>
      <c r="L1444" s="4" t="n">
        <f aca="false">COUNTIF($B1444:$J1444, "NON_SPECIFIC")</f>
        <v>0</v>
      </c>
      <c r="M1444" s="4" t="n">
        <f aca="false">COUNTIF($B1444:$J1444, "EARLY")</f>
        <v>0</v>
      </c>
      <c r="N1444" s="4" t="n">
        <f aca="false">COUNTIF($B1444:$J1444, "ACTIVE")</f>
        <v>3</v>
      </c>
      <c r="O1444" s="4" t="n">
        <f aca="false">COUNTIF($B1444:$J1444, "LATE")</f>
        <v>0</v>
      </c>
      <c r="P1444" s="4" t="n">
        <f aca="false">COUNTIF($B1444:$J1444, "UNGRADABLE_QUALITY")</f>
        <v>0</v>
      </c>
      <c r="Q1444" s="4" t="n">
        <f aca="false">COUNTIF($B1444:$J1444, "UNGRADABLE_CONDITION")</f>
        <v>0</v>
      </c>
      <c r="R1444" s="4" t="n">
        <f aca="false">SUM(K1444:Q1444)</f>
        <v>3</v>
      </c>
      <c r="S1444" s="5"/>
      <c r="T1444" s="3"/>
    </row>
    <row r="1445" customFormat="false" ht="13.8" hidden="false" customHeight="false" outlineLevel="0" collapsed="false">
      <c r="A1445" s="3" t="s">
        <v>1468</v>
      </c>
      <c r="B1445" s="3" t="s">
        <v>34</v>
      </c>
      <c r="C1445" s="3" t="s">
        <v>34</v>
      </c>
      <c r="D1445" s="3"/>
      <c r="E1445" s="3"/>
      <c r="F1445" s="3"/>
      <c r="G1445" s="3" t="s">
        <v>34</v>
      </c>
      <c r="H1445" s="3"/>
      <c r="I1445" s="3"/>
      <c r="J1445" s="3"/>
      <c r="K1445" s="4" t="n">
        <f aca="false">COUNTIF($B1445:$J1445, "NORMAL")</f>
        <v>0</v>
      </c>
      <c r="L1445" s="4" t="n">
        <f aca="false">COUNTIF($B1445:$J1445, "NON_SPECIFIC")</f>
        <v>0</v>
      </c>
      <c r="M1445" s="4" t="n">
        <f aca="false">COUNTIF($B1445:$J1445, "EARLY")</f>
        <v>0</v>
      </c>
      <c r="N1445" s="4" t="n">
        <f aca="false">COUNTIF($B1445:$J1445, "ACTIVE")</f>
        <v>3</v>
      </c>
      <c r="O1445" s="4" t="n">
        <f aca="false">COUNTIF($B1445:$J1445, "LATE")</f>
        <v>0</v>
      </c>
      <c r="P1445" s="4" t="n">
        <f aca="false">COUNTIF($B1445:$J1445, "UNGRADABLE_QUALITY")</f>
        <v>0</v>
      </c>
      <c r="Q1445" s="4" t="n">
        <f aca="false">COUNTIF($B1445:$J1445, "UNGRADABLE_CONDITION")</f>
        <v>0</v>
      </c>
      <c r="R1445" s="4" t="n">
        <f aca="false">SUM(K1445:Q1445)</f>
        <v>3</v>
      </c>
      <c r="S1445" s="3"/>
      <c r="T1445" s="3"/>
    </row>
    <row r="1446" customFormat="false" ht="13.8" hidden="false" customHeight="false" outlineLevel="0" collapsed="false">
      <c r="A1446" s="3" t="s">
        <v>1469</v>
      </c>
      <c r="B1446" s="3" t="s">
        <v>20</v>
      </c>
      <c r="C1446" s="3" t="s">
        <v>19</v>
      </c>
      <c r="D1446" s="3"/>
      <c r="E1446" s="3"/>
      <c r="F1446" s="3"/>
      <c r="G1446" s="3" t="s">
        <v>20</v>
      </c>
      <c r="H1446" s="3"/>
      <c r="I1446" s="3"/>
      <c r="J1446" s="3"/>
      <c r="K1446" s="4" t="n">
        <f aca="false">COUNTIF($B1446:$J1446, "NORMAL")</f>
        <v>2</v>
      </c>
      <c r="L1446" s="4" t="n">
        <f aca="false">COUNTIF($B1446:$J1446, "NON_SPECIFIC")</f>
        <v>1</v>
      </c>
      <c r="M1446" s="4" t="n">
        <f aca="false">COUNTIF($B1446:$J1446, "EARLY")</f>
        <v>0</v>
      </c>
      <c r="N1446" s="4" t="n">
        <f aca="false">COUNTIF($B1446:$J1446, "ACTIVE")</f>
        <v>0</v>
      </c>
      <c r="O1446" s="4" t="n">
        <f aca="false">COUNTIF($B1446:$J1446, "LATE")</f>
        <v>0</v>
      </c>
      <c r="P1446" s="4" t="n">
        <f aca="false">COUNTIF($B1446:$J1446, "UNGRADABLE_QUALITY")</f>
        <v>0</v>
      </c>
      <c r="Q1446" s="4" t="n">
        <f aca="false">COUNTIF($B1446:$J1446, "UNGRADABLE_CONDITION")</f>
        <v>0</v>
      </c>
      <c r="R1446" s="4" t="n">
        <f aca="false">SUM(K1446:Q1446)</f>
        <v>3</v>
      </c>
      <c r="S1446" s="3"/>
      <c r="T1446" s="3"/>
    </row>
    <row r="1447" customFormat="false" ht="13.8" hidden="false" customHeight="false" outlineLevel="0" collapsed="false">
      <c r="A1447" s="3" t="s">
        <v>1470</v>
      </c>
      <c r="B1447" s="3" t="s">
        <v>19</v>
      </c>
      <c r="C1447" s="3"/>
      <c r="D1447" s="3" t="s">
        <v>22</v>
      </c>
      <c r="E1447" s="3"/>
      <c r="F1447" s="3"/>
      <c r="G1447" s="3"/>
      <c r="H1447" s="3"/>
      <c r="I1447" s="3" t="s">
        <v>22</v>
      </c>
      <c r="J1447" s="3"/>
      <c r="K1447" s="4" t="n">
        <f aca="false">COUNTIF($B1447:$J1447, "NORMAL")</f>
        <v>0</v>
      </c>
      <c r="L1447" s="4" t="n">
        <f aca="false">COUNTIF($B1447:$J1447, "NON_SPECIFIC")</f>
        <v>1</v>
      </c>
      <c r="M1447" s="4" t="n">
        <f aca="false">COUNTIF($B1447:$J1447, "EARLY")</f>
        <v>2</v>
      </c>
      <c r="N1447" s="4" t="n">
        <f aca="false">COUNTIF($B1447:$J1447, "ACTIVE")</f>
        <v>0</v>
      </c>
      <c r="O1447" s="4" t="n">
        <f aca="false">COUNTIF($B1447:$J1447, "LATE")</f>
        <v>0</v>
      </c>
      <c r="P1447" s="4" t="n">
        <f aca="false">COUNTIF($B1447:$J1447, "UNGRADABLE_QUALITY")</f>
        <v>0</v>
      </c>
      <c r="Q1447" s="4" t="n">
        <f aca="false">COUNTIF($B1447:$J1447, "UNGRADABLE_CONDITION")</f>
        <v>0</v>
      </c>
      <c r="R1447" s="4" t="n">
        <f aca="false">SUM(K1447:Q1447)</f>
        <v>3</v>
      </c>
      <c r="S1447" s="5"/>
      <c r="T1447" s="3"/>
    </row>
    <row r="1448" customFormat="false" ht="13.8" hidden="false" customHeight="false" outlineLevel="0" collapsed="false">
      <c r="A1448" s="3" t="s">
        <v>1471</v>
      </c>
      <c r="B1448" s="3" t="s">
        <v>20</v>
      </c>
      <c r="C1448" s="3" t="s">
        <v>19</v>
      </c>
      <c r="D1448" s="3"/>
      <c r="E1448" s="3"/>
      <c r="F1448" s="3"/>
      <c r="G1448" s="3" t="s">
        <v>20</v>
      </c>
      <c r="H1448" s="3"/>
      <c r="I1448" s="3"/>
      <c r="J1448" s="3"/>
      <c r="K1448" s="4" t="n">
        <f aca="false">COUNTIF($B1448:$J1448, "NORMAL")</f>
        <v>2</v>
      </c>
      <c r="L1448" s="4" t="n">
        <f aca="false">COUNTIF($B1448:$J1448, "NON_SPECIFIC")</f>
        <v>1</v>
      </c>
      <c r="M1448" s="4" t="n">
        <f aca="false">COUNTIF($B1448:$J1448, "EARLY")</f>
        <v>0</v>
      </c>
      <c r="N1448" s="4" t="n">
        <f aca="false">COUNTIF($B1448:$J1448, "ACTIVE")</f>
        <v>0</v>
      </c>
      <c r="O1448" s="4" t="n">
        <f aca="false">COUNTIF($B1448:$J1448, "LATE")</f>
        <v>0</v>
      </c>
      <c r="P1448" s="4" t="n">
        <f aca="false">COUNTIF($B1448:$J1448, "UNGRADABLE_QUALITY")</f>
        <v>0</v>
      </c>
      <c r="Q1448" s="4" t="n">
        <f aca="false">COUNTIF($B1448:$J1448, "UNGRADABLE_CONDITION")</f>
        <v>0</v>
      </c>
      <c r="R1448" s="4" t="n">
        <f aca="false">SUM(K1448:Q1448)</f>
        <v>3</v>
      </c>
      <c r="S1448" s="3"/>
      <c r="T1448" s="3"/>
    </row>
    <row r="1449" customFormat="false" ht="13.8" hidden="false" customHeight="false" outlineLevel="0" collapsed="false">
      <c r="A1449" s="3" t="s">
        <v>1472</v>
      </c>
      <c r="B1449" s="3" t="s">
        <v>20</v>
      </c>
      <c r="C1449" s="3"/>
      <c r="D1449" s="3" t="s">
        <v>19</v>
      </c>
      <c r="E1449" s="3"/>
      <c r="F1449" s="3"/>
      <c r="G1449" s="3"/>
      <c r="H1449" s="3"/>
      <c r="I1449" s="3" t="s">
        <v>19</v>
      </c>
      <c r="J1449" s="3"/>
      <c r="K1449" s="4" t="n">
        <f aca="false">COUNTIF($B1449:$J1449, "NORMAL")</f>
        <v>1</v>
      </c>
      <c r="L1449" s="4" t="n">
        <f aca="false">COUNTIF($B1449:$J1449, "NON_SPECIFIC")</f>
        <v>2</v>
      </c>
      <c r="M1449" s="4" t="n">
        <f aca="false">COUNTIF($B1449:$J1449, "EARLY")</f>
        <v>0</v>
      </c>
      <c r="N1449" s="4" t="n">
        <f aca="false">COUNTIF($B1449:$J1449, "ACTIVE")</f>
        <v>0</v>
      </c>
      <c r="O1449" s="4" t="n">
        <f aca="false">COUNTIF($B1449:$J1449, "LATE")</f>
        <v>0</v>
      </c>
      <c r="P1449" s="4" t="n">
        <f aca="false">COUNTIF($B1449:$J1449, "UNGRADABLE_QUALITY")</f>
        <v>0</v>
      </c>
      <c r="Q1449" s="4" t="n">
        <f aca="false">COUNTIF($B1449:$J1449, "UNGRADABLE_CONDITION")</f>
        <v>0</v>
      </c>
      <c r="R1449" s="4" t="n">
        <f aca="false">SUM(K1449:Q1449)</f>
        <v>3</v>
      </c>
      <c r="S1449" s="5"/>
      <c r="T1449" s="3"/>
    </row>
    <row r="1450" customFormat="false" ht="13.8" hidden="false" customHeight="false" outlineLevel="0" collapsed="false">
      <c r="A1450" s="3" t="s">
        <v>1473</v>
      </c>
      <c r="B1450" s="3" t="s">
        <v>20</v>
      </c>
      <c r="C1450" s="3" t="s">
        <v>20</v>
      </c>
      <c r="D1450" s="3"/>
      <c r="E1450" s="3"/>
      <c r="F1450" s="3"/>
      <c r="G1450" s="3" t="s">
        <v>20</v>
      </c>
      <c r="H1450" s="3"/>
      <c r="I1450" s="3"/>
      <c r="J1450" s="3"/>
      <c r="K1450" s="4" t="n">
        <f aca="false">COUNTIF($B1450:$J1450, "NORMAL")</f>
        <v>3</v>
      </c>
      <c r="L1450" s="4" t="n">
        <f aca="false">COUNTIF($B1450:$J1450, "NON_SPECIFIC")</f>
        <v>0</v>
      </c>
      <c r="M1450" s="4" t="n">
        <f aca="false">COUNTIF($B1450:$J1450, "EARLY")</f>
        <v>0</v>
      </c>
      <c r="N1450" s="4" t="n">
        <f aca="false">COUNTIF($B1450:$J1450, "ACTIVE")</f>
        <v>0</v>
      </c>
      <c r="O1450" s="4" t="n">
        <f aca="false">COUNTIF($B1450:$J1450, "LATE")</f>
        <v>0</v>
      </c>
      <c r="P1450" s="4" t="n">
        <f aca="false">COUNTIF($B1450:$J1450, "UNGRADABLE_QUALITY")</f>
        <v>0</v>
      </c>
      <c r="Q1450" s="4" t="n">
        <f aca="false">COUNTIF($B1450:$J1450, "UNGRADABLE_CONDITION")</f>
        <v>0</v>
      </c>
      <c r="R1450" s="4" t="n">
        <f aca="false">SUM(K1450:Q1450)</f>
        <v>3</v>
      </c>
      <c r="S1450" s="3"/>
      <c r="T1450" s="3"/>
    </row>
    <row r="1451" customFormat="false" ht="13.8" hidden="false" customHeight="false" outlineLevel="0" collapsed="false">
      <c r="A1451" s="3" t="s">
        <v>1474</v>
      </c>
      <c r="B1451" s="3" t="s">
        <v>19</v>
      </c>
      <c r="C1451" s="3" t="s">
        <v>19</v>
      </c>
      <c r="D1451" s="3"/>
      <c r="E1451" s="3"/>
      <c r="F1451" s="3"/>
      <c r="G1451" s="3" t="s">
        <v>19</v>
      </c>
      <c r="H1451" s="3"/>
      <c r="I1451" s="3"/>
      <c r="J1451" s="3"/>
      <c r="K1451" s="4" t="n">
        <f aca="false">COUNTIF($B1451:$J1451, "NORMAL")</f>
        <v>0</v>
      </c>
      <c r="L1451" s="4" t="n">
        <f aca="false">COUNTIF($B1451:$J1451, "NON_SPECIFIC")</f>
        <v>3</v>
      </c>
      <c r="M1451" s="4" t="n">
        <f aca="false">COUNTIF($B1451:$J1451, "EARLY")</f>
        <v>0</v>
      </c>
      <c r="N1451" s="4" t="n">
        <f aca="false">COUNTIF($B1451:$J1451, "ACTIVE")</f>
        <v>0</v>
      </c>
      <c r="O1451" s="4" t="n">
        <f aca="false">COUNTIF($B1451:$J1451, "LATE")</f>
        <v>0</v>
      </c>
      <c r="P1451" s="4" t="n">
        <f aca="false">COUNTIF($B1451:$J1451, "UNGRADABLE_QUALITY")</f>
        <v>0</v>
      </c>
      <c r="Q1451" s="4" t="n">
        <f aca="false">COUNTIF($B1451:$J1451, "UNGRADABLE_CONDITION")</f>
        <v>0</v>
      </c>
      <c r="R1451" s="4" t="n">
        <f aca="false">SUM(K1451:Q1451)</f>
        <v>3</v>
      </c>
      <c r="S1451" s="3"/>
      <c r="T1451" s="3"/>
    </row>
    <row r="1452" customFormat="false" ht="13.8" hidden="false" customHeight="false" outlineLevel="0" collapsed="false">
      <c r="A1452" s="3" t="s">
        <v>1475</v>
      </c>
      <c r="B1452" s="3" t="s">
        <v>22</v>
      </c>
      <c r="C1452" s="3" t="s">
        <v>22</v>
      </c>
      <c r="D1452" s="3"/>
      <c r="E1452" s="3"/>
      <c r="F1452" s="3"/>
      <c r="G1452" s="3" t="s">
        <v>19</v>
      </c>
      <c r="H1452" s="3"/>
      <c r="I1452" s="3"/>
      <c r="J1452" s="3"/>
      <c r="K1452" s="4" t="n">
        <f aca="false">COUNTIF($B1452:$J1452, "NORMAL")</f>
        <v>0</v>
      </c>
      <c r="L1452" s="4" t="n">
        <f aca="false">COUNTIF($B1452:$J1452, "NON_SPECIFIC")</f>
        <v>1</v>
      </c>
      <c r="M1452" s="4" t="n">
        <f aca="false">COUNTIF($B1452:$J1452, "EARLY")</f>
        <v>2</v>
      </c>
      <c r="N1452" s="4" t="n">
        <f aca="false">COUNTIF($B1452:$J1452, "ACTIVE")</f>
        <v>0</v>
      </c>
      <c r="O1452" s="4" t="n">
        <f aca="false">COUNTIF($B1452:$J1452, "LATE")</f>
        <v>0</v>
      </c>
      <c r="P1452" s="4" t="n">
        <f aca="false">COUNTIF($B1452:$J1452, "UNGRADABLE_QUALITY")</f>
        <v>0</v>
      </c>
      <c r="Q1452" s="4" t="n">
        <f aca="false">COUNTIF($B1452:$J1452, "UNGRADABLE_CONDITION")</f>
        <v>0</v>
      </c>
      <c r="R1452" s="4" t="n">
        <f aca="false">SUM(K1452:Q1452)</f>
        <v>3</v>
      </c>
      <c r="S1452" s="3"/>
      <c r="T1452" s="3"/>
    </row>
    <row r="1453" customFormat="false" ht="13.8" hidden="false" customHeight="false" outlineLevel="0" collapsed="false">
      <c r="A1453" s="3" t="s">
        <v>1476</v>
      </c>
      <c r="B1453" s="3" t="s">
        <v>19</v>
      </c>
      <c r="C1453" s="3" t="s">
        <v>24</v>
      </c>
      <c r="D1453" s="3"/>
      <c r="E1453" s="3"/>
      <c r="F1453" s="3"/>
      <c r="G1453" s="3" t="s">
        <v>20</v>
      </c>
      <c r="H1453" s="3"/>
      <c r="I1453" s="3"/>
      <c r="J1453" s="3"/>
      <c r="K1453" s="4" t="n">
        <f aca="false">COUNTIF($B1453:$J1453, "NORMAL")</f>
        <v>1</v>
      </c>
      <c r="L1453" s="4" t="n">
        <f aca="false">COUNTIF($B1453:$J1453, "NON_SPECIFIC")</f>
        <v>1</v>
      </c>
      <c r="M1453" s="4" t="n">
        <f aca="false">COUNTIF($B1453:$J1453, "EARLY")</f>
        <v>0</v>
      </c>
      <c r="N1453" s="4" t="n">
        <f aca="false">COUNTIF($B1453:$J1453, "ACTIVE")</f>
        <v>0</v>
      </c>
      <c r="O1453" s="4" t="n">
        <f aca="false">COUNTIF($B1453:$J1453, "LATE")</f>
        <v>0</v>
      </c>
      <c r="P1453" s="4" t="n">
        <f aca="false">COUNTIF($B1453:$J1453, "UNGRADABLE_QUALITY")</f>
        <v>1</v>
      </c>
      <c r="Q1453" s="4" t="n">
        <f aca="false">COUNTIF($B1453:$J1453, "UNGRADABLE_CONDITION")</f>
        <v>0</v>
      </c>
      <c r="R1453" s="4" t="n">
        <f aca="false">SUM(K1453:Q1453)</f>
        <v>3</v>
      </c>
      <c r="S1453" s="3"/>
      <c r="T1453" s="3"/>
    </row>
    <row r="1454" customFormat="false" ht="13.8" hidden="false" customHeight="false" outlineLevel="0" collapsed="false">
      <c r="A1454" s="3" t="s">
        <v>1477</v>
      </c>
      <c r="B1454" s="3" t="s">
        <v>20</v>
      </c>
      <c r="C1454" s="3" t="s">
        <v>19</v>
      </c>
      <c r="D1454" s="3"/>
      <c r="E1454" s="3"/>
      <c r="F1454" s="3"/>
      <c r="G1454" s="3" t="s">
        <v>19</v>
      </c>
      <c r="H1454" s="3"/>
      <c r="I1454" s="3"/>
      <c r="J1454" s="3"/>
      <c r="K1454" s="4" t="n">
        <f aca="false">COUNTIF($B1454:$J1454, "NORMAL")</f>
        <v>1</v>
      </c>
      <c r="L1454" s="4" t="n">
        <f aca="false">COUNTIF($B1454:$J1454, "NON_SPECIFIC")</f>
        <v>2</v>
      </c>
      <c r="M1454" s="4" t="n">
        <f aca="false">COUNTIF($B1454:$J1454, "EARLY")</f>
        <v>0</v>
      </c>
      <c r="N1454" s="4" t="n">
        <f aca="false">COUNTIF($B1454:$J1454, "ACTIVE")</f>
        <v>0</v>
      </c>
      <c r="O1454" s="4" t="n">
        <f aca="false">COUNTIF($B1454:$J1454, "LATE")</f>
        <v>0</v>
      </c>
      <c r="P1454" s="4" t="n">
        <f aca="false">COUNTIF($B1454:$J1454, "UNGRADABLE_QUALITY")</f>
        <v>0</v>
      </c>
      <c r="Q1454" s="4" t="n">
        <f aca="false">COUNTIF($B1454:$J1454, "UNGRADABLE_CONDITION")</f>
        <v>0</v>
      </c>
      <c r="R1454" s="4" t="n">
        <f aca="false">SUM(K1454:Q1454)</f>
        <v>3</v>
      </c>
      <c r="S1454" s="3"/>
      <c r="T1454" s="3"/>
    </row>
    <row r="1455" customFormat="false" ht="13.8" hidden="false" customHeight="false" outlineLevel="0" collapsed="false">
      <c r="A1455" s="3" t="s">
        <v>1478</v>
      </c>
      <c r="B1455" s="3" t="s">
        <v>19</v>
      </c>
      <c r="C1455" s="3" t="s">
        <v>19</v>
      </c>
      <c r="D1455" s="3"/>
      <c r="E1455" s="3"/>
      <c r="F1455" s="3"/>
      <c r="G1455" s="3" t="s">
        <v>19</v>
      </c>
      <c r="H1455" s="3"/>
      <c r="I1455" s="3"/>
      <c r="J1455" s="3"/>
      <c r="K1455" s="4" t="n">
        <f aca="false">COUNTIF($B1455:$J1455, "NORMAL")</f>
        <v>0</v>
      </c>
      <c r="L1455" s="4" t="n">
        <f aca="false">COUNTIF($B1455:$J1455, "NON_SPECIFIC")</f>
        <v>3</v>
      </c>
      <c r="M1455" s="4" t="n">
        <f aca="false">COUNTIF($B1455:$J1455, "EARLY")</f>
        <v>0</v>
      </c>
      <c r="N1455" s="4" t="n">
        <f aca="false">COUNTIF($B1455:$J1455, "ACTIVE")</f>
        <v>0</v>
      </c>
      <c r="O1455" s="4" t="n">
        <f aca="false">COUNTIF($B1455:$J1455, "LATE")</f>
        <v>0</v>
      </c>
      <c r="P1455" s="4" t="n">
        <f aca="false">COUNTIF($B1455:$J1455, "UNGRADABLE_QUALITY")</f>
        <v>0</v>
      </c>
      <c r="Q1455" s="4" t="n">
        <f aca="false">COUNTIF($B1455:$J1455, "UNGRADABLE_CONDITION")</f>
        <v>0</v>
      </c>
      <c r="R1455" s="4" t="n">
        <f aca="false">SUM(K1455:Q1455)</f>
        <v>3</v>
      </c>
      <c r="S1455" s="3"/>
      <c r="T1455" s="3"/>
    </row>
    <row r="1456" customFormat="false" ht="13.8" hidden="false" customHeight="false" outlineLevel="0" collapsed="false">
      <c r="A1456" s="3" t="s">
        <v>1479</v>
      </c>
      <c r="B1456" s="3" t="s">
        <v>19</v>
      </c>
      <c r="C1456" s="3"/>
      <c r="D1456" s="3" t="s">
        <v>19</v>
      </c>
      <c r="E1456" s="3"/>
      <c r="F1456" s="3"/>
      <c r="G1456" s="3"/>
      <c r="H1456" s="3"/>
      <c r="I1456" s="3" t="s">
        <v>22</v>
      </c>
      <c r="J1456" s="3"/>
      <c r="K1456" s="4" t="n">
        <f aca="false">COUNTIF($B1456:$J1456, "NORMAL")</f>
        <v>0</v>
      </c>
      <c r="L1456" s="4" t="n">
        <f aca="false">COUNTIF($B1456:$J1456, "NON_SPECIFIC")</f>
        <v>2</v>
      </c>
      <c r="M1456" s="4" t="n">
        <f aca="false">COUNTIF($B1456:$J1456, "EARLY")</f>
        <v>1</v>
      </c>
      <c r="N1456" s="4" t="n">
        <f aca="false">COUNTIF($B1456:$J1456, "ACTIVE")</f>
        <v>0</v>
      </c>
      <c r="O1456" s="4" t="n">
        <f aca="false">COUNTIF($B1456:$J1456, "LATE")</f>
        <v>0</v>
      </c>
      <c r="P1456" s="4" t="n">
        <f aca="false">COUNTIF($B1456:$J1456, "UNGRADABLE_QUALITY")</f>
        <v>0</v>
      </c>
      <c r="Q1456" s="4" t="n">
        <f aca="false">COUNTIF($B1456:$J1456, "UNGRADABLE_CONDITION")</f>
        <v>0</v>
      </c>
      <c r="R1456" s="4" t="n">
        <f aca="false">SUM(K1456:Q1456)</f>
        <v>3</v>
      </c>
      <c r="S1456" s="5"/>
      <c r="T1456" s="3"/>
    </row>
    <row r="1457" customFormat="false" ht="13.8" hidden="false" customHeight="false" outlineLevel="0" collapsed="false">
      <c r="A1457" s="3" t="s">
        <v>1480</v>
      </c>
      <c r="B1457" s="3" t="s">
        <v>19</v>
      </c>
      <c r="C1457" s="3" t="s">
        <v>19</v>
      </c>
      <c r="D1457" s="3"/>
      <c r="E1457" s="3"/>
      <c r="F1457" s="3"/>
      <c r="G1457" s="3" t="s">
        <v>19</v>
      </c>
      <c r="H1457" s="3"/>
      <c r="I1457" s="3"/>
      <c r="J1457" s="3"/>
      <c r="K1457" s="4" t="n">
        <f aca="false">COUNTIF($B1457:$J1457, "NORMAL")</f>
        <v>0</v>
      </c>
      <c r="L1457" s="4" t="n">
        <f aca="false">COUNTIF($B1457:$J1457, "NON_SPECIFIC")</f>
        <v>3</v>
      </c>
      <c r="M1457" s="4" t="n">
        <f aca="false">COUNTIF($B1457:$J1457, "EARLY")</f>
        <v>0</v>
      </c>
      <c r="N1457" s="4" t="n">
        <f aca="false">COUNTIF($B1457:$J1457, "ACTIVE")</f>
        <v>0</v>
      </c>
      <c r="O1457" s="4" t="n">
        <f aca="false">COUNTIF($B1457:$J1457, "LATE")</f>
        <v>0</v>
      </c>
      <c r="P1457" s="4" t="n">
        <f aca="false">COUNTIF($B1457:$J1457, "UNGRADABLE_QUALITY")</f>
        <v>0</v>
      </c>
      <c r="Q1457" s="4" t="n">
        <f aca="false">COUNTIF($B1457:$J1457, "UNGRADABLE_CONDITION")</f>
        <v>0</v>
      </c>
      <c r="R1457" s="4" t="n">
        <f aca="false">SUM(K1457:Q1457)</f>
        <v>3</v>
      </c>
      <c r="S1457" s="3"/>
      <c r="T1457" s="3"/>
    </row>
    <row r="1458" customFormat="false" ht="13.8" hidden="false" customHeight="false" outlineLevel="0" collapsed="false">
      <c r="A1458" s="3" t="s">
        <v>1481</v>
      </c>
      <c r="B1458" s="3" t="s">
        <v>19</v>
      </c>
      <c r="C1458" s="3"/>
      <c r="D1458" s="3" t="s">
        <v>19</v>
      </c>
      <c r="E1458" s="3"/>
      <c r="F1458" s="3"/>
      <c r="G1458" s="3"/>
      <c r="H1458" s="3"/>
      <c r="I1458" s="3" t="s">
        <v>19</v>
      </c>
      <c r="J1458" s="3"/>
      <c r="K1458" s="4" t="n">
        <f aca="false">COUNTIF($B1458:$J1458, "NORMAL")</f>
        <v>0</v>
      </c>
      <c r="L1458" s="4" t="n">
        <f aca="false">COUNTIF($B1458:$J1458, "NON_SPECIFIC")</f>
        <v>3</v>
      </c>
      <c r="M1458" s="4" t="n">
        <f aca="false">COUNTIF($B1458:$J1458, "EARLY")</f>
        <v>0</v>
      </c>
      <c r="N1458" s="4" t="n">
        <f aca="false">COUNTIF($B1458:$J1458, "ACTIVE")</f>
        <v>0</v>
      </c>
      <c r="O1458" s="4" t="n">
        <f aca="false">COUNTIF($B1458:$J1458, "LATE")</f>
        <v>0</v>
      </c>
      <c r="P1458" s="4" t="n">
        <f aca="false">COUNTIF($B1458:$J1458, "UNGRADABLE_QUALITY")</f>
        <v>0</v>
      </c>
      <c r="Q1458" s="4" t="n">
        <f aca="false">COUNTIF($B1458:$J1458, "UNGRADABLE_CONDITION")</f>
        <v>0</v>
      </c>
      <c r="R1458" s="4" t="n">
        <f aca="false">SUM(K1458:Q1458)</f>
        <v>3</v>
      </c>
      <c r="S1458" s="5"/>
      <c r="T1458" s="3"/>
    </row>
    <row r="1459" customFormat="false" ht="13.8" hidden="false" customHeight="false" outlineLevel="0" collapsed="false">
      <c r="A1459" s="3" t="s">
        <v>1482</v>
      </c>
      <c r="B1459" s="3" t="s">
        <v>22</v>
      </c>
      <c r="C1459" s="3"/>
      <c r="D1459" s="3" t="s">
        <v>34</v>
      </c>
      <c r="E1459" s="3"/>
      <c r="F1459" s="3"/>
      <c r="G1459" s="3"/>
      <c r="H1459" s="3"/>
      <c r="I1459" s="3" t="s">
        <v>34</v>
      </c>
      <c r="J1459" s="3"/>
      <c r="K1459" s="4" t="n">
        <f aca="false">COUNTIF($B1459:$J1459, "NORMAL")</f>
        <v>0</v>
      </c>
      <c r="L1459" s="4" t="n">
        <f aca="false">COUNTIF($B1459:$J1459, "NON_SPECIFIC")</f>
        <v>0</v>
      </c>
      <c r="M1459" s="4" t="n">
        <f aca="false">COUNTIF($B1459:$J1459, "EARLY")</f>
        <v>1</v>
      </c>
      <c r="N1459" s="4" t="n">
        <f aca="false">COUNTIF($B1459:$J1459, "ACTIVE")</f>
        <v>2</v>
      </c>
      <c r="O1459" s="4" t="n">
        <f aca="false">COUNTIF($B1459:$J1459, "LATE")</f>
        <v>0</v>
      </c>
      <c r="P1459" s="4" t="n">
        <f aca="false">COUNTIF($B1459:$J1459, "UNGRADABLE_QUALITY")</f>
        <v>0</v>
      </c>
      <c r="Q1459" s="4" t="n">
        <f aca="false">COUNTIF($B1459:$J1459, "UNGRADABLE_CONDITION")</f>
        <v>0</v>
      </c>
      <c r="R1459" s="4" t="n">
        <f aca="false">SUM(K1459:Q1459)</f>
        <v>3</v>
      </c>
      <c r="S1459" s="5"/>
      <c r="T1459" s="3"/>
    </row>
    <row r="1460" customFormat="false" ht="13.8" hidden="false" customHeight="false" outlineLevel="0" collapsed="false">
      <c r="A1460" s="3" t="s">
        <v>1483</v>
      </c>
      <c r="B1460" s="3" t="s">
        <v>19</v>
      </c>
      <c r="C1460" s="3" t="s">
        <v>19</v>
      </c>
      <c r="D1460" s="3"/>
      <c r="E1460" s="3"/>
      <c r="F1460" s="3"/>
      <c r="G1460" s="3" t="s">
        <v>19</v>
      </c>
      <c r="H1460" s="3"/>
      <c r="I1460" s="3"/>
      <c r="J1460" s="3"/>
      <c r="K1460" s="4" t="n">
        <f aca="false">COUNTIF($B1460:$J1460, "NORMAL")</f>
        <v>0</v>
      </c>
      <c r="L1460" s="4" t="n">
        <f aca="false">COUNTIF($B1460:$J1460, "NON_SPECIFIC")</f>
        <v>3</v>
      </c>
      <c r="M1460" s="4" t="n">
        <f aca="false">COUNTIF($B1460:$J1460, "EARLY")</f>
        <v>0</v>
      </c>
      <c r="N1460" s="4" t="n">
        <f aca="false">COUNTIF($B1460:$J1460, "ACTIVE")</f>
        <v>0</v>
      </c>
      <c r="O1460" s="4" t="n">
        <f aca="false">COUNTIF($B1460:$J1460, "LATE")</f>
        <v>0</v>
      </c>
      <c r="P1460" s="4" t="n">
        <f aca="false">COUNTIF($B1460:$J1460, "UNGRADABLE_QUALITY")</f>
        <v>0</v>
      </c>
      <c r="Q1460" s="4" t="n">
        <f aca="false">COUNTIF($B1460:$J1460, "UNGRADABLE_CONDITION")</f>
        <v>0</v>
      </c>
      <c r="R1460" s="4" t="n">
        <f aca="false">SUM(K1460:Q1460)</f>
        <v>3</v>
      </c>
      <c r="S1460" s="3"/>
      <c r="T1460" s="3"/>
    </row>
    <row r="1461" customFormat="false" ht="13.8" hidden="false" customHeight="false" outlineLevel="0" collapsed="false">
      <c r="A1461" s="3" t="s">
        <v>1484</v>
      </c>
      <c r="B1461" s="3" t="s">
        <v>20</v>
      </c>
      <c r="C1461" s="3" t="s">
        <v>22</v>
      </c>
      <c r="D1461" s="3"/>
      <c r="E1461" s="3"/>
      <c r="F1461" s="3"/>
      <c r="G1461" s="3" t="s">
        <v>20</v>
      </c>
      <c r="H1461" s="3"/>
      <c r="I1461" s="3"/>
      <c r="J1461" s="3"/>
      <c r="K1461" s="4" t="n">
        <f aca="false">COUNTIF($B1461:$J1461, "NORMAL")</f>
        <v>2</v>
      </c>
      <c r="L1461" s="4" t="n">
        <f aca="false">COUNTIF($B1461:$J1461, "NON_SPECIFIC")</f>
        <v>0</v>
      </c>
      <c r="M1461" s="4" t="n">
        <f aca="false">COUNTIF($B1461:$J1461, "EARLY")</f>
        <v>1</v>
      </c>
      <c r="N1461" s="4" t="n">
        <f aca="false">COUNTIF($B1461:$J1461, "ACTIVE")</f>
        <v>0</v>
      </c>
      <c r="O1461" s="4" t="n">
        <f aca="false">COUNTIF($B1461:$J1461, "LATE")</f>
        <v>0</v>
      </c>
      <c r="P1461" s="4" t="n">
        <f aca="false">COUNTIF($B1461:$J1461, "UNGRADABLE_QUALITY")</f>
        <v>0</v>
      </c>
      <c r="Q1461" s="4" t="n">
        <f aca="false">COUNTIF($B1461:$J1461, "UNGRADABLE_CONDITION")</f>
        <v>0</v>
      </c>
      <c r="R1461" s="4" t="n">
        <f aca="false">SUM(K1461:Q1461)</f>
        <v>3</v>
      </c>
      <c r="S1461" s="3"/>
      <c r="T1461" s="3"/>
    </row>
    <row r="1462" customFormat="false" ht="13.8" hidden="false" customHeight="false" outlineLevel="0" collapsed="false">
      <c r="A1462" s="3" t="s">
        <v>1485</v>
      </c>
      <c r="B1462" s="3" t="s">
        <v>20</v>
      </c>
      <c r="C1462" s="3"/>
      <c r="D1462" s="3" t="s">
        <v>19</v>
      </c>
      <c r="E1462" s="3"/>
      <c r="F1462" s="3"/>
      <c r="G1462" s="3"/>
      <c r="H1462" s="3"/>
      <c r="I1462" s="3" t="s">
        <v>20</v>
      </c>
      <c r="J1462" s="3"/>
      <c r="K1462" s="4" t="n">
        <f aca="false">COUNTIF($B1462:$J1462, "NORMAL")</f>
        <v>2</v>
      </c>
      <c r="L1462" s="4" t="n">
        <f aca="false">COUNTIF($B1462:$J1462, "NON_SPECIFIC")</f>
        <v>1</v>
      </c>
      <c r="M1462" s="4" t="n">
        <f aca="false">COUNTIF($B1462:$J1462, "EARLY")</f>
        <v>0</v>
      </c>
      <c r="N1462" s="4" t="n">
        <f aca="false">COUNTIF($B1462:$J1462, "ACTIVE")</f>
        <v>0</v>
      </c>
      <c r="O1462" s="4" t="n">
        <f aca="false">COUNTIF($B1462:$J1462, "LATE")</f>
        <v>0</v>
      </c>
      <c r="P1462" s="4" t="n">
        <f aca="false">COUNTIF($B1462:$J1462, "UNGRADABLE_QUALITY")</f>
        <v>0</v>
      </c>
      <c r="Q1462" s="4" t="n">
        <f aca="false">COUNTIF($B1462:$J1462, "UNGRADABLE_CONDITION")</f>
        <v>0</v>
      </c>
      <c r="R1462" s="4" t="n">
        <f aca="false">SUM(K1462:Q1462)</f>
        <v>3</v>
      </c>
      <c r="S1462" s="5"/>
      <c r="T1462" s="3"/>
    </row>
    <row r="1463" customFormat="false" ht="13.8" hidden="false" customHeight="false" outlineLevel="0" collapsed="false">
      <c r="A1463" s="3" t="s">
        <v>1486</v>
      </c>
      <c r="B1463" s="3" t="s">
        <v>34</v>
      </c>
      <c r="C1463" s="3"/>
      <c r="D1463" s="3" t="s">
        <v>34</v>
      </c>
      <c r="E1463" s="3"/>
      <c r="F1463" s="3"/>
      <c r="G1463" s="3"/>
      <c r="H1463" s="3"/>
      <c r="I1463" s="3" t="s">
        <v>34</v>
      </c>
      <c r="J1463" s="3"/>
      <c r="K1463" s="4" t="n">
        <f aca="false">COUNTIF($B1463:$J1463, "NORMAL")</f>
        <v>0</v>
      </c>
      <c r="L1463" s="4" t="n">
        <f aca="false">COUNTIF($B1463:$J1463, "NON_SPECIFIC")</f>
        <v>0</v>
      </c>
      <c r="M1463" s="4" t="n">
        <f aca="false">COUNTIF($B1463:$J1463, "EARLY")</f>
        <v>0</v>
      </c>
      <c r="N1463" s="4" t="n">
        <f aca="false">COUNTIF($B1463:$J1463, "ACTIVE")</f>
        <v>3</v>
      </c>
      <c r="O1463" s="4" t="n">
        <f aca="false">COUNTIF($B1463:$J1463, "LATE")</f>
        <v>0</v>
      </c>
      <c r="P1463" s="4" t="n">
        <f aca="false">COUNTIF($B1463:$J1463, "UNGRADABLE_QUALITY")</f>
        <v>0</v>
      </c>
      <c r="Q1463" s="4" t="n">
        <f aca="false">COUNTIF($B1463:$J1463, "UNGRADABLE_CONDITION")</f>
        <v>0</v>
      </c>
      <c r="R1463" s="4" t="n">
        <f aca="false">SUM(K1463:Q1463)</f>
        <v>3</v>
      </c>
      <c r="S1463" s="5"/>
      <c r="T1463" s="3"/>
    </row>
    <row r="1464" customFormat="false" ht="13.8" hidden="false" customHeight="false" outlineLevel="0" collapsed="false">
      <c r="A1464" s="3" t="s">
        <v>1487</v>
      </c>
      <c r="B1464" s="3" t="s">
        <v>20</v>
      </c>
      <c r="C1464" s="3" t="s">
        <v>20</v>
      </c>
      <c r="D1464" s="3"/>
      <c r="E1464" s="3"/>
      <c r="F1464" s="3"/>
      <c r="G1464" s="3" t="s">
        <v>20</v>
      </c>
      <c r="H1464" s="3"/>
      <c r="I1464" s="3"/>
      <c r="J1464" s="3"/>
      <c r="K1464" s="4" t="n">
        <f aca="false">COUNTIF($B1464:$J1464, "NORMAL")</f>
        <v>3</v>
      </c>
      <c r="L1464" s="4" t="n">
        <f aca="false">COUNTIF($B1464:$J1464, "NON_SPECIFIC")</f>
        <v>0</v>
      </c>
      <c r="M1464" s="4" t="n">
        <f aca="false">COUNTIF($B1464:$J1464, "EARLY")</f>
        <v>0</v>
      </c>
      <c r="N1464" s="4" t="n">
        <f aca="false">COUNTIF($B1464:$J1464, "ACTIVE")</f>
        <v>0</v>
      </c>
      <c r="O1464" s="4" t="n">
        <f aca="false">COUNTIF($B1464:$J1464, "LATE")</f>
        <v>0</v>
      </c>
      <c r="P1464" s="4" t="n">
        <f aca="false">COUNTIF($B1464:$J1464, "UNGRADABLE_QUALITY")</f>
        <v>0</v>
      </c>
      <c r="Q1464" s="4" t="n">
        <f aca="false">COUNTIF($B1464:$J1464, "UNGRADABLE_CONDITION")</f>
        <v>0</v>
      </c>
      <c r="R1464" s="4" t="n">
        <f aca="false">SUM(K1464:Q1464)</f>
        <v>3</v>
      </c>
      <c r="S1464" s="3"/>
      <c r="T1464" s="3"/>
    </row>
    <row r="1465" customFormat="false" ht="13.8" hidden="false" customHeight="false" outlineLevel="0" collapsed="false">
      <c r="A1465" s="3" t="s">
        <v>1488</v>
      </c>
      <c r="B1465" s="3" t="s">
        <v>22</v>
      </c>
      <c r="C1465" s="3"/>
      <c r="D1465" s="3" t="s">
        <v>34</v>
      </c>
      <c r="E1465" s="3"/>
      <c r="F1465" s="3"/>
      <c r="G1465" s="3"/>
      <c r="H1465" s="3"/>
      <c r="I1465" s="3" t="s">
        <v>22</v>
      </c>
      <c r="J1465" s="3"/>
      <c r="K1465" s="4" t="n">
        <f aca="false">COUNTIF($B1465:$J1465, "NORMAL")</f>
        <v>0</v>
      </c>
      <c r="L1465" s="4" t="n">
        <f aca="false">COUNTIF($B1465:$J1465, "NON_SPECIFIC")</f>
        <v>0</v>
      </c>
      <c r="M1465" s="4" t="n">
        <f aca="false">COUNTIF($B1465:$J1465, "EARLY")</f>
        <v>2</v>
      </c>
      <c r="N1465" s="4" t="n">
        <f aca="false">COUNTIF($B1465:$J1465, "ACTIVE")</f>
        <v>1</v>
      </c>
      <c r="O1465" s="4" t="n">
        <f aca="false">COUNTIF($B1465:$J1465, "LATE")</f>
        <v>0</v>
      </c>
      <c r="P1465" s="4" t="n">
        <f aca="false">COUNTIF($B1465:$J1465, "UNGRADABLE_QUALITY")</f>
        <v>0</v>
      </c>
      <c r="Q1465" s="4" t="n">
        <f aca="false">COUNTIF($B1465:$J1465, "UNGRADABLE_CONDITION")</f>
        <v>0</v>
      </c>
      <c r="R1465" s="4" t="n">
        <f aca="false">SUM(K1465:Q1465)</f>
        <v>3</v>
      </c>
      <c r="S1465" s="5"/>
      <c r="T1465" s="3"/>
    </row>
    <row r="1466" customFormat="false" ht="13.8" hidden="false" customHeight="false" outlineLevel="0" collapsed="false">
      <c r="A1466" s="3" t="s">
        <v>1489</v>
      </c>
      <c r="B1466" s="3" t="s">
        <v>22</v>
      </c>
      <c r="C1466" s="3"/>
      <c r="D1466" s="3" t="s">
        <v>22</v>
      </c>
      <c r="E1466" s="3"/>
      <c r="F1466" s="3"/>
      <c r="G1466" s="3"/>
      <c r="H1466" s="3"/>
      <c r="I1466" s="3" t="s">
        <v>22</v>
      </c>
      <c r="J1466" s="3"/>
      <c r="K1466" s="4" t="n">
        <f aca="false">COUNTIF($B1466:$J1466, "NORMAL")</f>
        <v>0</v>
      </c>
      <c r="L1466" s="4" t="n">
        <f aca="false">COUNTIF($B1466:$J1466, "NON_SPECIFIC")</f>
        <v>0</v>
      </c>
      <c r="M1466" s="4" t="n">
        <f aca="false">COUNTIF($B1466:$J1466, "EARLY")</f>
        <v>3</v>
      </c>
      <c r="N1466" s="4" t="n">
        <f aca="false">COUNTIF($B1466:$J1466, "ACTIVE")</f>
        <v>0</v>
      </c>
      <c r="O1466" s="4" t="n">
        <f aca="false">COUNTIF($B1466:$J1466, "LATE")</f>
        <v>0</v>
      </c>
      <c r="P1466" s="4" t="n">
        <f aca="false">COUNTIF($B1466:$J1466, "UNGRADABLE_QUALITY")</f>
        <v>0</v>
      </c>
      <c r="Q1466" s="4" t="n">
        <f aca="false">COUNTIF($B1466:$J1466, "UNGRADABLE_CONDITION")</f>
        <v>0</v>
      </c>
      <c r="R1466" s="4" t="n">
        <f aca="false">SUM(K1466:Q1466)</f>
        <v>3</v>
      </c>
      <c r="S1466" s="5"/>
      <c r="T1466" s="3"/>
    </row>
    <row r="1467" customFormat="false" ht="13.8" hidden="false" customHeight="false" outlineLevel="0" collapsed="false">
      <c r="A1467" s="3" t="s">
        <v>1490</v>
      </c>
      <c r="B1467" s="3" t="s">
        <v>22</v>
      </c>
      <c r="C1467" s="3" t="s">
        <v>22</v>
      </c>
      <c r="D1467" s="3"/>
      <c r="E1467" s="3"/>
      <c r="F1467" s="3"/>
      <c r="G1467" s="3" t="s">
        <v>22</v>
      </c>
      <c r="H1467" s="3"/>
      <c r="I1467" s="3"/>
      <c r="J1467" s="3"/>
      <c r="K1467" s="4" t="n">
        <f aca="false">COUNTIF($B1467:$J1467, "NORMAL")</f>
        <v>0</v>
      </c>
      <c r="L1467" s="4" t="n">
        <f aca="false">COUNTIF($B1467:$J1467, "NON_SPECIFIC")</f>
        <v>0</v>
      </c>
      <c r="M1467" s="4" t="n">
        <f aca="false">COUNTIF($B1467:$J1467, "EARLY")</f>
        <v>3</v>
      </c>
      <c r="N1467" s="4" t="n">
        <f aca="false">COUNTIF($B1467:$J1467, "ACTIVE")</f>
        <v>0</v>
      </c>
      <c r="O1467" s="4" t="n">
        <f aca="false">COUNTIF($B1467:$J1467, "LATE")</f>
        <v>0</v>
      </c>
      <c r="P1467" s="4" t="n">
        <f aca="false">COUNTIF($B1467:$J1467, "UNGRADABLE_QUALITY")</f>
        <v>0</v>
      </c>
      <c r="Q1467" s="4" t="n">
        <f aca="false">COUNTIF($B1467:$J1467, "UNGRADABLE_CONDITION")</f>
        <v>0</v>
      </c>
      <c r="R1467" s="4" t="n">
        <f aca="false">SUM(K1467:Q1467)</f>
        <v>3</v>
      </c>
      <c r="S1467" s="3"/>
      <c r="T1467" s="3"/>
    </row>
    <row r="1468" customFormat="false" ht="13.8" hidden="false" customHeight="false" outlineLevel="0" collapsed="false">
      <c r="A1468" s="3" t="s">
        <v>1491</v>
      </c>
      <c r="B1468" s="3" t="s">
        <v>20</v>
      </c>
      <c r="C1468" s="3" t="s">
        <v>20</v>
      </c>
      <c r="D1468" s="3"/>
      <c r="E1468" s="3"/>
      <c r="F1468" s="3"/>
      <c r="G1468" s="3" t="s">
        <v>20</v>
      </c>
      <c r="H1468" s="3"/>
      <c r="I1468" s="3"/>
      <c r="J1468" s="3"/>
      <c r="K1468" s="4" t="n">
        <f aca="false">COUNTIF($B1468:$J1468, "NORMAL")</f>
        <v>3</v>
      </c>
      <c r="L1468" s="4" t="n">
        <f aca="false">COUNTIF($B1468:$J1468, "NON_SPECIFIC")</f>
        <v>0</v>
      </c>
      <c r="M1468" s="4" t="n">
        <f aca="false">COUNTIF($B1468:$J1468, "EARLY")</f>
        <v>0</v>
      </c>
      <c r="N1468" s="4" t="n">
        <f aca="false">COUNTIF($B1468:$J1468, "ACTIVE")</f>
        <v>0</v>
      </c>
      <c r="O1468" s="4" t="n">
        <f aca="false">COUNTIF($B1468:$J1468, "LATE")</f>
        <v>0</v>
      </c>
      <c r="P1468" s="4" t="n">
        <f aca="false">COUNTIF($B1468:$J1468, "UNGRADABLE_QUALITY")</f>
        <v>0</v>
      </c>
      <c r="Q1468" s="4" t="n">
        <f aca="false">COUNTIF($B1468:$J1468, "UNGRADABLE_CONDITION")</f>
        <v>0</v>
      </c>
      <c r="R1468" s="4" t="n">
        <f aca="false">SUM(K1468:Q1468)</f>
        <v>3</v>
      </c>
      <c r="S1468" s="3"/>
      <c r="T1468" s="3"/>
    </row>
    <row r="1469" customFormat="false" ht="13.8" hidden="false" customHeight="false" outlineLevel="0" collapsed="false">
      <c r="A1469" s="3" t="s">
        <v>1492</v>
      </c>
      <c r="B1469" s="3" t="s">
        <v>22</v>
      </c>
      <c r="C1469" s="3" t="s">
        <v>22</v>
      </c>
      <c r="D1469" s="3"/>
      <c r="E1469" s="3"/>
      <c r="F1469" s="3"/>
      <c r="G1469" s="3" t="s">
        <v>22</v>
      </c>
      <c r="H1469" s="3"/>
      <c r="I1469" s="3"/>
      <c r="J1469" s="3"/>
      <c r="K1469" s="4" t="n">
        <f aca="false">COUNTIF($B1469:$J1469, "NORMAL")</f>
        <v>0</v>
      </c>
      <c r="L1469" s="4" t="n">
        <f aca="false">COUNTIF($B1469:$J1469, "NON_SPECIFIC")</f>
        <v>0</v>
      </c>
      <c r="M1469" s="4" t="n">
        <f aca="false">COUNTIF($B1469:$J1469, "EARLY")</f>
        <v>3</v>
      </c>
      <c r="N1469" s="4" t="n">
        <f aca="false">COUNTIF($B1469:$J1469, "ACTIVE")</f>
        <v>0</v>
      </c>
      <c r="O1469" s="4" t="n">
        <f aca="false">COUNTIF($B1469:$J1469, "LATE")</f>
        <v>0</v>
      </c>
      <c r="P1469" s="4" t="n">
        <f aca="false">COUNTIF($B1469:$J1469, "UNGRADABLE_QUALITY")</f>
        <v>0</v>
      </c>
      <c r="Q1469" s="4" t="n">
        <f aca="false">COUNTIF($B1469:$J1469, "UNGRADABLE_CONDITION")</f>
        <v>0</v>
      </c>
      <c r="R1469" s="4" t="n">
        <f aca="false">SUM(K1469:Q1469)</f>
        <v>3</v>
      </c>
      <c r="S1469" s="3"/>
      <c r="T1469" s="3"/>
    </row>
    <row r="1470" customFormat="false" ht="13.8" hidden="false" customHeight="false" outlineLevel="0" collapsed="false">
      <c r="A1470" s="3" t="s">
        <v>1493</v>
      </c>
      <c r="B1470" s="3" t="s">
        <v>20</v>
      </c>
      <c r="C1470" s="3" t="s">
        <v>20</v>
      </c>
      <c r="D1470" s="3"/>
      <c r="E1470" s="3"/>
      <c r="F1470" s="3"/>
      <c r="G1470" s="3" t="s">
        <v>19</v>
      </c>
      <c r="H1470" s="3"/>
      <c r="I1470" s="3"/>
      <c r="J1470" s="3"/>
      <c r="K1470" s="4" t="n">
        <f aca="false">COUNTIF($B1470:$J1470, "NORMAL")</f>
        <v>2</v>
      </c>
      <c r="L1470" s="4" t="n">
        <f aca="false">COUNTIF($B1470:$J1470, "NON_SPECIFIC")</f>
        <v>1</v>
      </c>
      <c r="M1470" s="4" t="n">
        <f aca="false">COUNTIF($B1470:$J1470, "EARLY")</f>
        <v>0</v>
      </c>
      <c r="N1470" s="4" t="n">
        <f aca="false">COUNTIF($B1470:$J1470, "ACTIVE")</f>
        <v>0</v>
      </c>
      <c r="O1470" s="4" t="n">
        <f aca="false">COUNTIF($B1470:$J1470, "LATE")</f>
        <v>0</v>
      </c>
      <c r="P1470" s="4" t="n">
        <f aca="false">COUNTIF($B1470:$J1470, "UNGRADABLE_QUALITY")</f>
        <v>0</v>
      </c>
      <c r="Q1470" s="4" t="n">
        <f aca="false">COUNTIF($B1470:$J1470, "UNGRADABLE_CONDITION")</f>
        <v>0</v>
      </c>
      <c r="R1470" s="4" t="n">
        <f aca="false">SUM(K1470:Q1470)</f>
        <v>3</v>
      </c>
      <c r="S1470" s="3"/>
      <c r="T1470" s="3"/>
    </row>
    <row r="1471" customFormat="false" ht="13.8" hidden="false" customHeight="false" outlineLevel="0" collapsed="false">
      <c r="A1471" s="3" t="s">
        <v>1494</v>
      </c>
      <c r="B1471" s="3" t="s">
        <v>20</v>
      </c>
      <c r="C1471" s="3"/>
      <c r="D1471" s="3" t="s">
        <v>19</v>
      </c>
      <c r="E1471" s="3"/>
      <c r="F1471" s="3"/>
      <c r="G1471" s="3"/>
      <c r="H1471" s="3"/>
      <c r="I1471" s="3" t="s">
        <v>20</v>
      </c>
      <c r="J1471" s="3"/>
      <c r="K1471" s="4" t="n">
        <f aca="false">COUNTIF($B1471:$J1471, "NORMAL")</f>
        <v>2</v>
      </c>
      <c r="L1471" s="4" t="n">
        <f aca="false">COUNTIF($B1471:$J1471, "NON_SPECIFIC")</f>
        <v>1</v>
      </c>
      <c r="M1471" s="4" t="n">
        <f aca="false">COUNTIF($B1471:$J1471, "EARLY")</f>
        <v>0</v>
      </c>
      <c r="N1471" s="4" t="n">
        <f aca="false">COUNTIF($B1471:$J1471, "ACTIVE")</f>
        <v>0</v>
      </c>
      <c r="O1471" s="4" t="n">
        <f aca="false">COUNTIF($B1471:$J1471, "LATE")</f>
        <v>0</v>
      </c>
      <c r="P1471" s="4" t="n">
        <f aca="false">COUNTIF($B1471:$J1471, "UNGRADABLE_QUALITY")</f>
        <v>0</v>
      </c>
      <c r="Q1471" s="4" t="n">
        <f aca="false">COUNTIF($B1471:$J1471, "UNGRADABLE_CONDITION")</f>
        <v>0</v>
      </c>
      <c r="R1471" s="4" t="n">
        <f aca="false">SUM(K1471:Q1471)</f>
        <v>3</v>
      </c>
      <c r="S1471" s="5"/>
      <c r="T1471" s="3"/>
    </row>
    <row r="1472" customFormat="false" ht="13.8" hidden="false" customHeight="false" outlineLevel="0" collapsed="false">
      <c r="A1472" s="3" t="s">
        <v>1495</v>
      </c>
      <c r="B1472" s="3" t="s">
        <v>22</v>
      </c>
      <c r="C1472" s="3" t="s">
        <v>22</v>
      </c>
      <c r="D1472" s="3"/>
      <c r="E1472" s="3"/>
      <c r="F1472" s="3"/>
      <c r="G1472" s="3" t="s">
        <v>22</v>
      </c>
      <c r="H1472" s="3"/>
      <c r="I1472" s="3"/>
      <c r="J1472" s="3"/>
      <c r="K1472" s="4" t="n">
        <f aca="false">COUNTIF($B1472:$J1472, "NORMAL")</f>
        <v>0</v>
      </c>
      <c r="L1472" s="4" t="n">
        <f aca="false">COUNTIF($B1472:$J1472, "NON_SPECIFIC")</f>
        <v>0</v>
      </c>
      <c r="M1472" s="4" t="n">
        <f aca="false">COUNTIF($B1472:$J1472, "EARLY")</f>
        <v>3</v>
      </c>
      <c r="N1472" s="4" t="n">
        <f aca="false">COUNTIF($B1472:$J1472, "ACTIVE")</f>
        <v>0</v>
      </c>
      <c r="O1472" s="4" t="n">
        <f aca="false">COUNTIF($B1472:$J1472, "LATE")</f>
        <v>0</v>
      </c>
      <c r="P1472" s="4" t="n">
        <f aca="false">COUNTIF($B1472:$J1472, "UNGRADABLE_QUALITY")</f>
        <v>0</v>
      </c>
      <c r="Q1472" s="4" t="n">
        <f aca="false">COUNTIF($B1472:$J1472, "UNGRADABLE_CONDITION")</f>
        <v>0</v>
      </c>
      <c r="R1472" s="4" t="n">
        <f aca="false">SUM(K1472:Q1472)</f>
        <v>3</v>
      </c>
      <c r="S1472" s="3"/>
      <c r="T1472" s="3"/>
    </row>
    <row r="1473" customFormat="false" ht="13.8" hidden="false" customHeight="false" outlineLevel="0" collapsed="false">
      <c r="A1473" s="3" t="s">
        <v>1496</v>
      </c>
      <c r="B1473" s="3" t="s">
        <v>20</v>
      </c>
      <c r="C1473" s="3" t="s">
        <v>19</v>
      </c>
      <c r="D1473" s="3"/>
      <c r="E1473" s="3"/>
      <c r="F1473" s="3"/>
      <c r="G1473" s="3" t="s">
        <v>20</v>
      </c>
      <c r="H1473" s="3"/>
      <c r="I1473" s="3"/>
      <c r="J1473" s="3"/>
      <c r="K1473" s="4" t="n">
        <f aca="false">COUNTIF($B1473:$J1473, "NORMAL")</f>
        <v>2</v>
      </c>
      <c r="L1473" s="4" t="n">
        <f aca="false">COUNTIF($B1473:$J1473, "NON_SPECIFIC")</f>
        <v>1</v>
      </c>
      <c r="M1473" s="4" t="n">
        <f aca="false">COUNTIF($B1473:$J1473, "EARLY")</f>
        <v>0</v>
      </c>
      <c r="N1473" s="4" t="n">
        <f aca="false">COUNTIF($B1473:$J1473, "ACTIVE")</f>
        <v>0</v>
      </c>
      <c r="O1473" s="4" t="n">
        <f aca="false">COUNTIF($B1473:$J1473, "LATE")</f>
        <v>0</v>
      </c>
      <c r="P1473" s="4" t="n">
        <f aca="false">COUNTIF($B1473:$J1473, "UNGRADABLE_QUALITY")</f>
        <v>0</v>
      </c>
      <c r="Q1473" s="4" t="n">
        <f aca="false">COUNTIF($B1473:$J1473, "UNGRADABLE_CONDITION")</f>
        <v>0</v>
      </c>
      <c r="R1473" s="4" t="n">
        <f aca="false">SUM(K1473:Q1473)</f>
        <v>3</v>
      </c>
      <c r="S1473" s="3"/>
      <c r="T1473" s="3"/>
    </row>
    <row r="1474" customFormat="false" ht="13.8" hidden="false" customHeight="false" outlineLevel="0" collapsed="false">
      <c r="A1474" s="3" t="s">
        <v>1497</v>
      </c>
      <c r="B1474" s="3" t="s">
        <v>20</v>
      </c>
      <c r="C1474" s="3"/>
      <c r="D1474" s="3" t="s">
        <v>19</v>
      </c>
      <c r="E1474" s="3"/>
      <c r="F1474" s="3"/>
      <c r="G1474" s="3"/>
      <c r="H1474" s="3"/>
      <c r="I1474" s="3" t="s">
        <v>20</v>
      </c>
      <c r="J1474" s="3"/>
      <c r="K1474" s="4" t="n">
        <f aca="false">COUNTIF($B1474:$J1474, "NORMAL")</f>
        <v>2</v>
      </c>
      <c r="L1474" s="4" t="n">
        <f aca="false">COUNTIF($B1474:$J1474, "NON_SPECIFIC")</f>
        <v>1</v>
      </c>
      <c r="M1474" s="4" t="n">
        <f aca="false">COUNTIF($B1474:$J1474, "EARLY")</f>
        <v>0</v>
      </c>
      <c r="N1474" s="4" t="n">
        <f aca="false">COUNTIF($B1474:$J1474, "ACTIVE")</f>
        <v>0</v>
      </c>
      <c r="O1474" s="4" t="n">
        <f aca="false">COUNTIF($B1474:$J1474, "LATE")</f>
        <v>0</v>
      </c>
      <c r="P1474" s="4" t="n">
        <f aca="false">COUNTIF($B1474:$J1474, "UNGRADABLE_QUALITY")</f>
        <v>0</v>
      </c>
      <c r="Q1474" s="4" t="n">
        <f aca="false">COUNTIF($B1474:$J1474, "UNGRADABLE_CONDITION")</f>
        <v>0</v>
      </c>
      <c r="R1474" s="4" t="n">
        <f aca="false">SUM(K1474:Q1474)</f>
        <v>3</v>
      </c>
      <c r="S1474" s="5"/>
      <c r="T1474" s="3"/>
    </row>
    <row r="1475" customFormat="false" ht="13.8" hidden="false" customHeight="false" outlineLevel="0" collapsed="false">
      <c r="A1475" s="3" t="s">
        <v>1498</v>
      </c>
      <c r="B1475" s="3" t="s">
        <v>22</v>
      </c>
      <c r="C1475" s="3"/>
      <c r="D1475" s="3" t="s">
        <v>34</v>
      </c>
      <c r="E1475" s="3"/>
      <c r="F1475" s="3"/>
      <c r="G1475" s="3"/>
      <c r="H1475" s="3"/>
      <c r="I1475" s="3" t="s">
        <v>34</v>
      </c>
      <c r="J1475" s="3"/>
      <c r="K1475" s="4" t="n">
        <f aca="false">COUNTIF($B1475:$J1475, "NORMAL")</f>
        <v>0</v>
      </c>
      <c r="L1475" s="4" t="n">
        <f aca="false">COUNTIF($B1475:$J1475, "NON_SPECIFIC")</f>
        <v>0</v>
      </c>
      <c r="M1475" s="4" t="n">
        <f aca="false">COUNTIF($B1475:$J1475, "EARLY")</f>
        <v>1</v>
      </c>
      <c r="N1475" s="4" t="n">
        <f aca="false">COUNTIF($B1475:$J1475, "ACTIVE")</f>
        <v>2</v>
      </c>
      <c r="O1475" s="4" t="n">
        <f aca="false">COUNTIF($B1475:$J1475, "LATE")</f>
        <v>0</v>
      </c>
      <c r="P1475" s="4" t="n">
        <f aca="false">COUNTIF($B1475:$J1475, "UNGRADABLE_QUALITY")</f>
        <v>0</v>
      </c>
      <c r="Q1475" s="4" t="n">
        <f aca="false">COUNTIF($B1475:$J1475, "UNGRADABLE_CONDITION")</f>
        <v>0</v>
      </c>
      <c r="R1475" s="4" t="n">
        <f aca="false">SUM(K1475:Q1475)</f>
        <v>3</v>
      </c>
      <c r="S1475" s="5"/>
      <c r="T1475" s="3"/>
    </row>
    <row r="1476" customFormat="false" ht="13.8" hidden="false" customHeight="false" outlineLevel="0" collapsed="false">
      <c r="A1476" s="3" t="s">
        <v>1499</v>
      </c>
      <c r="B1476" s="3" t="s">
        <v>20</v>
      </c>
      <c r="C1476" s="3" t="s">
        <v>19</v>
      </c>
      <c r="D1476" s="3"/>
      <c r="E1476" s="3"/>
      <c r="F1476" s="3"/>
      <c r="G1476" s="3" t="s">
        <v>68</v>
      </c>
      <c r="H1476" s="3"/>
      <c r="I1476" s="3"/>
      <c r="J1476" s="3"/>
      <c r="K1476" s="4" t="n">
        <f aca="false">COUNTIF($B1476:$J1476, "NORMAL")</f>
        <v>1</v>
      </c>
      <c r="L1476" s="4" t="n">
        <f aca="false">COUNTIF($B1476:$J1476, "NON_SPECIFIC")</f>
        <v>1</v>
      </c>
      <c r="M1476" s="4" t="n">
        <f aca="false">COUNTIF($B1476:$J1476, "EARLY")</f>
        <v>0</v>
      </c>
      <c r="N1476" s="4" t="n">
        <f aca="false">COUNTIF($B1476:$J1476, "ACTIVE")</f>
        <v>0</v>
      </c>
      <c r="O1476" s="4" t="n">
        <f aca="false">COUNTIF($B1476:$J1476, "LATE")</f>
        <v>0</v>
      </c>
      <c r="P1476" s="4" t="n">
        <f aca="false">COUNTIF($B1476:$J1476, "UNGRADABLE_QUALITY")</f>
        <v>0</v>
      </c>
      <c r="Q1476" s="4" t="n">
        <f aca="false">COUNTIF($B1476:$J1476, "UNGRADABLE_CONDITION")</f>
        <v>1</v>
      </c>
      <c r="R1476" s="4" t="n">
        <f aca="false">SUM(K1476:Q1476)</f>
        <v>3</v>
      </c>
      <c r="S1476" s="3"/>
      <c r="T1476" s="3"/>
    </row>
    <row r="1477" customFormat="false" ht="13.8" hidden="false" customHeight="false" outlineLevel="0" collapsed="false">
      <c r="A1477" s="3" t="s">
        <v>1500</v>
      </c>
      <c r="B1477" s="3" t="s">
        <v>20</v>
      </c>
      <c r="C1477" s="3" t="s">
        <v>20</v>
      </c>
      <c r="D1477" s="3"/>
      <c r="E1477" s="3"/>
      <c r="F1477" s="3"/>
      <c r="G1477" s="3" t="s">
        <v>20</v>
      </c>
      <c r="H1477" s="3"/>
      <c r="I1477" s="3"/>
      <c r="J1477" s="3"/>
      <c r="K1477" s="4" t="n">
        <f aca="false">COUNTIF($B1477:$J1477, "NORMAL")</f>
        <v>3</v>
      </c>
      <c r="L1477" s="4" t="n">
        <f aca="false">COUNTIF($B1477:$J1477, "NON_SPECIFIC")</f>
        <v>0</v>
      </c>
      <c r="M1477" s="4" t="n">
        <f aca="false">COUNTIF($B1477:$J1477, "EARLY")</f>
        <v>0</v>
      </c>
      <c r="N1477" s="4" t="n">
        <f aca="false">COUNTIF($B1477:$J1477, "ACTIVE")</f>
        <v>0</v>
      </c>
      <c r="O1477" s="4" t="n">
        <f aca="false">COUNTIF($B1477:$J1477, "LATE")</f>
        <v>0</v>
      </c>
      <c r="P1477" s="4" t="n">
        <f aca="false">COUNTIF($B1477:$J1477, "UNGRADABLE_QUALITY")</f>
        <v>0</v>
      </c>
      <c r="Q1477" s="4" t="n">
        <f aca="false">COUNTIF($B1477:$J1477, "UNGRADABLE_CONDITION")</f>
        <v>0</v>
      </c>
      <c r="R1477" s="4" t="n">
        <f aca="false">SUM(K1477:Q1477)</f>
        <v>3</v>
      </c>
      <c r="S1477" s="3"/>
      <c r="T1477" s="3"/>
    </row>
    <row r="1478" customFormat="false" ht="13.8" hidden="false" customHeight="false" outlineLevel="0" collapsed="false">
      <c r="A1478" s="3" t="s">
        <v>1501</v>
      </c>
      <c r="B1478" s="3" t="s">
        <v>19</v>
      </c>
      <c r="C1478" s="3" t="s">
        <v>20</v>
      </c>
      <c r="D1478" s="3"/>
      <c r="E1478" s="3"/>
      <c r="F1478" s="3"/>
      <c r="G1478" s="3" t="s">
        <v>19</v>
      </c>
      <c r="H1478" s="3"/>
      <c r="I1478" s="3"/>
      <c r="J1478" s="3"/>
      <c r="K1478" s="4" t="n">
        <f aca="false">COUNTIF($B1478:$J1478, "NORMAL")</f>
        <v>1</v>
      </c>
      <c r="L1478" s="4" t="n">
        <f aca="false">COUNTIF($B1478:$J1478, "NON_SPECIFIC")</f>
        <v>2</v>
      </c>
      <c r="M1478" s="4" t="n">
        <f aca="false">COUNTIF($B1478:$J1478, "EARLY")</f>
        <v>0</v>
      </c>
      <c r="N1478" s="4" t="n">
        <f aca="false">COUNTIF($B1478:$J1478, "ACTIVE")</f>
        <v>0</v>
      </c>
      <c r="O1478" s="4" t="n">
        <f aca="false">COUNTIF($B1478:$J1478, "LATE")</f>
        <v>0</v>
      </c>
      <c r="P1478" s="4" t="n">
        <f aca="false">COUNTIF($B1478:$J1478, "UNGRADABLE_QUALITY")</f>
        <v>0</v>
      </c>
      <c r="Q1478" s="4" t="n">
        <f aca="false">COUNTIF($B1478:$J1478, "UNGRADABLE_CONDITION")</f>
        <v>0</v>
      </c>
      <c r="R1478" s="4" t="n">
        <f aca="false">SUM(K1478:Q1478)</f>
        <v>3</v>
      </c>
      <c r="S1478" s="3"/>
      <c r="T1478" s="3"/>
    </row>
    <row r="1479" customFormat="false" ht="13.8" hidden="false" customHeight="false" outlineLevel="0" collapsed="false">
      <c r="A1479" s="3" t="s">
        <v>1502</v>
      </c>
      <c r="B1479" s="3" t="s">
        <v>20</v>
      </c>
      <c r="C1479" s="3"/>
      <c r="D1479" s="3" t="s">
        <v>24</v>
      </c>
      <c r="E1479" s="3"/>
      <c r="F1479" s="3"/>
      <c r="G1479" s="3"/>
      <c r="H1479" s="3"/>
      <c r="I1479" s="3" t="s">
        <v>19</v>
      </c>
      <c r="J1479" s="3"/>
      <c r="K1479" s="4" t="n">
        <f aca="false">COUNTIF($B1479:$J1479, "NORMAL")</f>
        <v>1</v>
      </c>
      <c r="L1479" s="4" t="n">
        <f aca="false">COUNTIF($B1479:$J1479, "NON_SPECIFIC")</f>
        <v>1</v>
      </c>
      <c r="M1479" s="4" t="n">
        <f aca="false">COUNTIF($B1479:$J1479, "EARLY")</f>
        <v>0</v>
      </c>
      <c r="N1479" s="4" t="n">
        <f aca="false">COUNTIF($B1479:$J1479, "ACTIVE")</f>
        <v>0</v>
      </c>
      <c r="O1479" s="4" t="n">
        <f aca="false">COUNTIF($B1479:$J1479, "LATE")</f>
        <v>0</v>
      </c>
      <c r="P1479" s="4" t="n">
        <f aca="false">COUNTIF($B1479:$J1479, "UNGRADABLE_QUALITY")</f>
        <v>1</v>
      </c>
      <c r="Q1479" s="4" t="n">
        <f aca="false">COUNTIF($B1479:$J1479, "UNGRADABLE_CONDITION")</f>
        <v>0</v>
      </c>
      <c r="R1479" s="4" t="n">
        <f aca="false">SUM(K1479:Q1479)</f>
        <v>3</v>
      </c>
      <c r="S1479" s="5"/>
      <c r="T1479" s="3"/>
    </row>
    <row r="1480" customFormat="false" ht="13.8" hidden="false" customHeight="false" outlineLevel="0" collapsed="false">
      <c r="A1480" s="3" t="s">
        <v>1503</v>
      </c>
      <c r="B1480" s="3" t="s">
        <v>20</v>
      </c>
      <c r="C1480" s="3" t="s">
        <v>20</v>
      </c>
      <c r="D1480" s="3"/>
      <c r="E1480" s="3"/>
      <c r="F1480" s="3"/>
      <c r="G1480" s="3" t="s">
        <v>20</v>
      </c>
      <c r="H1480" s="3"/>
      <c r="I1480" s="3"/>
      <c r="J1480" s="3"/>
      <c r="K1480" s="4" t="n">
        <f aca="false">COUNTIF($B1480:$J1480, "NORMAL")</f>
        <v>3</v>
      </c>
      <c r="L1480" s="4" t="n">
        <f aca="false">COUNTIF($B1480:$J1480, "NON_SPECIFIC")</f>
        <v>0</v>
      </c>
      <c r="M1480" s="4" t="n">
        <f aca="false">COUNTIF($B1480:$J1480, "EARLY")</f>
        <v>0</v>
      </c>
      <c r="N1480" s="4" t="n">
        <f aca="false">COUNTIF($B1480:$J1480, "ACTIVE")</f>
        <v>0</v>
      </c>
      <c r="O1480" s="4" t="n">
        <f aca="false">COUNTIF($B1480:$J1480, "LATE")</f>
        <v>0</v>
      </c>
      <c r="P1480" s="4" t="n">
        <f aca="false">COUNTIF($B1480:$J1480, "UNGRADABLE_QUALITY")</f>
        <v>0</v>
      </c>
      <c r="Q1480" s="4" t="n">
        <f aca="false">COUNTIF($B1480:$J1480, "UNGRADABLE_CONDITION")</f>
        <v>0</v>
      </c>
      <c r="R1480" s="4" t="n">
        <f aca="false">SUM(K1480:Q1480)</f>
        <v>3</v>
      </c>
      <c r="S1480" s="3"/>
      <c r="T1480" s="3"/>
    </row>
    <row r="1481" customFormat="false" ht="13.8" hidden="false" customHeight="false" outlineLevel="0" collapsed="false">
      <c r="A1481" s="3" t="s">
        <v>1504</v>
      </c>
      <c r="B1481" s="3" t="s">
        <v>20</v>
      </c>
      <c r="C1481" s="3" t="s">
        <v>19</v>
      </c>
      <c r="D1481" s="3"/>
      <c r="E1481" s="3"/>
      <c r="F1481" s="3"/>
      <c r="G1481" s="3" t="s">
        <v>20</v>
      </c>
      <c r="H1481" s="3"/>
      <c r="I1481" s="3"/>
      <c r="J1481" s="3"/>
      <c r="K1481" s="4" t="n">
        <f aca="false">COUNTIF($B1481:$J1481, "NORMAL")</f>
        <v>2</v>
      </c>
      <c r="L1481" s="4" t="n">
        <f aca="false">COUNTIF($B1481:$J1481, "NON_SPECIFIC")</f>
        <v>1</v>
      </c>
      <c r="M1481" s="4" t="n">
        <f aca="false">COUNTIF($B1481:$J1481, "EARLY")</f>
        <v>0</v>
      </c>
      <c r="N1481" s="4" t="n">
        <f aca="false">COUNTIF($B1481:$J1481, "ACTIVE")</f>
        <v>0</v>
      </c>
      <c r="O1481" s="4" t="n">
        <f aca="false">COUNTIF($B1481:$J1481, "LATE")</f>
        <v>0</v>
      </c>
      <c r="P1481" s="4" t="n">
        <f aca="false">COUNTIF($B1481:$J1481, "UNGRADABLE_QUALITY")</f>
        <v>0</v>
      </c>
      <c r="Q1481" s="4" t="n">
        <f aca="false">COUNTIF($B1481:$J1481, "UNGRADABLE_CONDITION")</f>
        <v>0</v>
      </c>
      <c r="R1481" s="4" t="n">
        <f aca="false">SUM(K1481:Q1481)</f>
        <v>3</v>
      </c>
      <c r="S1481" s="3"/>
      <c r="T1481" s="3"/>
    </row>
    <row r="1482" customFormat="false" ht="13.8" hidden="false" customHeight="false" outlineLevel="0" collapsed="false">
      <c r="A1482" s="3" t="s">
        <v>1505</v>
      </c>
      <c r="B1482" s="3" t="s">
        <v>20</v>
      </c>
      <c r="C1482" s="3"/>
      <c r="D1482" s="3" t="s">
        <v>19</v>
      </c>
      <c r="E1482" s="3"/>
      <c r="F1482" s="3"/>
      <c r="G1482" s="3"/>
      <c r="H1482" s="3"/>
      <c r="I1482" s="3" t="s">
        <v>19</v>
      </c>
      <c r="J1482" s="3"/>
      <c r="K1482" s="4" t="n">
        <f aca="false">COUNTIF($B1482:$J1482, "NORMAL")</f>
        <v>1</v>
      </c>
      <c r="L1482" s="4" t="n">
        <f aca="false">COUNTIF($B1482:$J1482, "NON_SPECIFIC")</f>
        <v>2</v>
      </c>
      <c r="M1482" s="4" t="n">
        <f aca="false">COUNTIF($B1482:$J1482, "EARLY")</f>
        <v>0</v>
      </c>
      <c r="N1482" s="4" t="n">
        <f aca="false">COUNTIF($B1482:$J1482, "ACTIVE")</f>
        <v>0</v>
      </c>
      <c r="O1482" s="4" t="n">
        <f aca="false">COUNTIF($B1482:$J1482, "LATE")</f>
        <v>0</v>
      </c>
      <c r="P1482" s="4" t="n">
        <f aca="false">COUNTIF($B1482:$J1482, "UNGRADABLE_QUALITY")</f>
        <v>0</v>
      </c>
      <c r="Q1482" s="4" t="n">
        <f aca="false">COUNTIF($B1482:$J1482, "UNGRADABLE_CONDITION")</f>
        <v>0</v>
      </c>
      <c r="R1482" s="4" t="n">
        <f aca="false">SUM(K1482:Q1482)</f>
        <v>3</v>
      </c>
      <c r="S1482" s="5"/>
      <c r="T1482" s="3"/>
    </row>
    <row r="1483" customFormat="false" ht="13.8" hidden="false" customHeight="false" outlineLevel="0" collapsed="false">
      <c r="A1483" s="3" t="s">
        <v>1506</v>
      </c>
      <c r="B1483" s="3" t="s">
        <v>19</v>
      </c>
      <c r="C1483" s="3" t="s">
        <v>19</v>
      </c>
      <c r="D1483" s="3"/>
      <c r="E1483" s="3"/>
      <c r="F1483" s="3"/>
      <c r="G1483" s="3" t="s">
        <v>20</v>
      </c>
      <c r="H1483" s="3"/>
      <c r="I1483" s="3"/>
      <c r="J1483" s="3"/>
      <c r="K1483" s="4" t="n">
        <f aca="false">COUNTIF($B1483:$J1483, "NORMAL")</f>
        <v>1</v>
      </c>
      <c r="L1483" s="4" t="n">
        <f aca="false">COUNTIF($B1483:$J1483, "NON_SPECIFIC")</f>
        <v>2</v>
      </c>
      <c r="M1483" s="4" t="n">
        <f aca="false">COUNTIF($B1483:$J1483, "EARLY")</f>
        <v>0</v>
      </c>
      <c r="N1483" s="4" t="n">
        <f aca="false">COUNTIF($B1483:$J1483, "ACTIVE")</f>
        <v>0</v>
      </c>
      <c r="O1483" s="4" t="n">
        <f aca="false">COUNTIF($B1483:$J1483, "LATE")</f>
        <v>0</v>
      </c>
      <c r="P1483" s="4" t="n">
        <f aca="false">COUNTIF($B1483:$J1483, "UNGRADABLE_QUALITY")</f>
        <v>0</v>
      </c>
      <c r="Q1483" s="4" t="n">
        <f aca="false">COUNTIF($B1483:$J1483, "UNGRADABLE_CONDITION")</f>
        <v>0</v>
      </c>
      <c r="R1483" s="4" t="n">
        <f aca="false">SUM(K1483:Q1483)</f>
        <v>3</v>
      </c>
      <c r="S1483" s="3"/>
      <c r="T1483" s="3"/>
    </row>
    <row r="1484" customFormat="false" ht="13.8" hidden="false" customHeight="false" outlineLevel="0" collapsed="false">
      <c r="A1484" s="3" t="s">
        <v>1507</v>
      </c>
      <c r="B1484" s="3" t="s">
        <v>20</v>
      </c>
      <c r="C1484" s="3" t="s">
        <v>19</v>
      </c>
      <c r="D1484" s="3"/>
      <c r="E1484" s="3"/>
      <c r="F1484" s="3"/>
      <c r="G1484" s="3" t="s">
        <v>20</v>
      </c>
      <c r="H1484" s="3"/>
      <c r="I1484" s="3"/>
      <c r="J1484" s="3"/>
      <c r="K1484" s="4" t="n">
        <f aca="false">COUNTIF($B1484:$J1484, "NORMAL")</f>
        <v>2</v>
      </c>
      <c r="L1484" s="4" t="n">
        <f aca="false">COUNTIF($B1484:$J1484, "NON_SPECIFIC")</f>
        <v>1</v>
      </c>
      <c r="M1484" s="4" t="n">
        <f aca="false">COUNTIF($B1484:$J1484, "EARLY")</f>
        <v>0</v>
      </c>
      <c r="N1484" s="4" t="n">
        <f aca="false">COUNTIF($B1484:$J1484, "ACTIVE")</f>
        <v>0</v>
      </c>
      <c r="O1484" s="4" t="n">
        <f aca="false">COUNTIF($B1484:$J1484, "LATE")</f>
        <v>0</v>
      </c>
      <c r="P1484" s="4" t="n">
        <f aca="false">COUNTIF($B1484:$J1484, "UNGRADABLE_QUALITY")</f>
        <v>0</v>
      </c>
      <c r="Q1484" s="4" t="n">
        <f aca="false">COUNTIF($B1484:$J1484, "UNGRADABLE_CONDITION")</f>
        <v>0</v>
      </c>
      <c r="R1484" s="4" t="n">
        <f aca="false">SUM(K1484:Q1484)</f>
        <v>3</v>
      </c>
      <c r="S1484" s="3"/>
      <c r="T1484" s="3"/>
    </row>
    <row r="1485" customFormat="false" ht="13.8" hidden="false" customHeight="false" outlineLevel="0" collapsed="false">
      <c r="A1485" s="3" t="s">
        <v>1508</v>
      </c>
      <c r="B1485" s="3" t="s">
        <v>20</v>
      </c>
      <c r="C1485" s="3" t="s">
        <v>19</v>
      </c>
      <c r="D1485" s="3"/>
      <c r="E1485" s="3"/>
      <c r="F1485" s="3"/>
      <c r="G1485" s="3" t="s">
        <v>20</v>
      </c>
      <c r="H1485" s="3"/>
      <c r="I1485" s="3"/>
      <c r="J1485" s="3"/>
      <c r="K1485" s="4" t="n">
        <f aca="false">COUNTIF($B1485:$J1485, "NORMAL")</f>
        <v>2</v>
      </c>
      <c r="L1485" s="4" t="n">
        <f aca="false">COUNTIF($B1485:$J1485, "NON_SPECIFIC")</f>
        <v>1</v>
      </c>
      <c r="M1485" s="4" t="n">
        <f aca="false">COUNTIF($B1485:$J1485, "EARLY")</f>
        <v>0</v>
      </c>
      <c r="N1485" s="4" t="n">
        <f aca="false">COUNTIF($B1485:$J1485, "ACTIVE")</f>
        <v>0</v>
      </c>
      <c r="O1485" s="4" t="n">
        <f aca="false">COUNTIF($B1485:$J1485, "LATE")</f>
        <v>0</v>
      </c>
      <c r="P1485" s="4" t="n">
        <f aca="false">COUNTIF($B1485:$J1485, "UNGRADABLE_QUALITY")</f>
        <v>0</v>
      </c>
      <c r="Q1485" s="4" t="n">
        <f aca="false">COUNTIF($B1485:$J1485, "UNGRADABLE_CONDITION")</f>
        <v>0</v>
      </c>
      <c r="R1485" s="4" t="n">
        <f aca="false">SUM(K1485:Q1485)</f>
        <v>3</v>
      </c>
      <c r="S1485" s="3"/>
      <c r="T1485" s="3"/>
    </row>
    <row r="1486" customFormat="false" ht="13.8" hidden="false" customHeight="false" outlineLevel="0" collapsed="false">
      <c r="A1486" s="3" t="s">
        <v>1509</v>
      </c>
      <c r="B1486" s="3" t="s">
        <v>19</v>
      </c>
      <c r="C1486" s="3" t="s">
        <v>22</v>
      </c>
      <c r="D1486" s="3"/>
      <c r="E1486" s="3"/>
      <c r="F1486" s="3"/>
      <c r="G1486" s="3" t="s">
        <v>22</v>
      </c>
      <c r="H1486" s="3"/>
      <c r="I1486" s="3"/>
      <c r="J1486" s="3"/>
      <c r="K1486" s="4" t="n">
        <f aca="false">COUNTIF($B1486:$J1486, "NORMAL")</f>
        <v>0</v>
      </c>
      <c r="L1486" s="4" t="n">
        <f aca="false">COUNTIF($B1486:$J1486, "NON_SPECIFIC")</f>
        <v>1</v>
      </c>
      <c r="M1486" s="4" t="n">
        <f aca="false">COUNTIF($B1486:$J1486, "EARLY")</f>
        <v>2</v>
      </c>
      <c r="N1486" s="4" t="n">
        <f aca="false">COUNTIF($B1486:$J1486, "ACTIVE")</f>
        <v>0</v>
      </c>
      <c r="O1486" s="4" t="n">
        <f aca="false">COUNTIF($B1486:$J1486, "LATE")</f>
        <v>0</v>
      </c>
      <c r="P1486" s="4" t="n">
        <f aca="false">COUNTIF($B1486:$J1486, "UNGRADABLE_QUALITY")</f>
        <v>0</v>
      </c>
      <c r="Q1486" s="4" t="n">
        <f aca="false">COUNTIF($B1486:$J1486, "UNGRADABLE_CONDITION")</f>
        <v>0</v>
      </c>
      <c r="R1486" s="4" t="n">
        <f aca="false">SUM(K1486:Q1486)</f>
        <v>3</v>
      </c>
      <c r="S1486" s="3"/>
      <c r="T1486" s="3"/>
    </row>
    <row r="1487" customFormat="false" ht="13.8" hidden="false" customHeight="false" outlineLevel="0" collapsed="false">
      <c r="A1487" s="3" t="s">
        <v>1510</v>
      </c>
      <c r="B1487" s="3" t="s">
        <v>20</v>
      </c>
      <c r="C1487" s="3" t="s">
        <v>19</v>
      </c>
      <c r="D1487" s="3"/>
      <c r="E1487" s="3"/>
      <c r="F1487" s="3"/>
      <c r="G1487" s="3" t="s">
        <v>20</v>
      </c>
      <c r="H1487" s="3"/>
      <c r="I1487" s="3"/>
      <c r="J1487" s="3"/>
      <c r="K1487" s="4" t="n">
        <f aca="false">COUNTIF($B1487:$J1487, "NORMAL")</f>
        <v>2</v>
      </c>
      <c r="L1487" s="4" t="n">
        <f aca="false">COUNTIF($B1487:$J1487, "NON_SPECIFIC")</f>
        <v>1</v>
      </c>
      <c r="M1487" s="4" t="n">
        <f aca="false">COUNTIF($B1487:$J1487, "EARLY")</f>
        <v>0</v>
      </c>
      <c r="N1487" s="4" t="n">
        <f aca="false">COUNTIF($B1487:$J1487, "ACTIVE")</f>
        <v>0</v>
      </c>
      <c r="O1487" s="4" t="n">
        <f aca="false">COUNTIF($B1487:$J1487, "LATE")</f>
        <v>0</v>
      </c>
      <c r="P1487" s="4" t="n">
        <f aca="false">COUNTIF($B1487:$J1487, "UNGRADABLE_QUALITY")</f>
        <v>0</v>
      </c>
      <c r="Q1487" s="4" t="n">
        <f aca="false">COUNTIF($B1487:$J1487, "UNGRADABLE_CONDITION")</f>
        <v>0</v>
      </c>
      <c r="R1487" s="4" t="n">
        <f aca="false">SUM(K1487:Q1487)</f>
        <v>3</v>
      </c>
      <c r="S1487" s="3"/>
      <c r="T1487" s="3"/>
    </row>
    <row r="1488" customFormat="false" ht="13.8" hidden="false" customHeight="false" outlineLevel="0" collapsed="false">
      <c r="A1488" s="3" t="s">
        <v>1511</v>
      </c>
      <c r="B1488" s="3" t="s">
        <v>24</v>
      </c>
      <c r="C1488" s="3" t="s">
        <v>24</v>
      </c>
      <c r="D1488" s="3"/>
      <c r="E1488" s="3"/>
      <c r="F1488" s="3"/>
      <c r="G1488" s="3" t="s">
        <v>19</v>
      </c>
      <c r="H1488" s="3"/>
      <c r="I1488" s="3"/>
      <c r="J1488" s="3"/>
      <c r="K1488" s="4" t="n">
        <f aca="false">COUNTIF($B1488:$J1488, "NORMAL")</f>
        <v>0</v>
      </c>
      <c r="L1488" s="4" t="n">
        <f aca="false">COUNTIF($B1488:$J1488, "NON_SPECIFIC")</f>
        <v>1</v>
      </c>
      <c r="M1488" s="4" t="n">
        <f aca="false">COUNTIF($B1488:$J1488, "EARLY")</f>
        <v>0</v>
      </c>
      <c r="N1488" s="4" t="n">
        <f aca="false">COUNTIF($B1488:$J1488, "ACTIVE")</f>
        <v>0</v>
      </c>
      <c r="O1488" s="4" t="n">
        <f aca="false">COUNTIF($B1488:$J1488, "LATE")</f>
        <v>0</v>
      </c>
      <c r="P1488" s="4" t="n">
        <f aca="false">COUNTIF($B1488:$J1488, "UNGRADABLE_QUALITY")</f>
        <v>2</v>
      </c>
      <c r="Q1488" s="4" t="n">
        <f aca="false">COUNTIF($B1488:$J1488, "UNGRADABLE_CONDITION")</f>
        <v>0</v>
      </c>
      <c r="R1488" s="4" t="n">
        <f aca="false">SUM(K1488:Q1488)</f>
        <v>3</v>
      </c>
      <c r="S1488" s="3"/>
      <c r="T1488" s="3"/>
    </row>
    <row r="1489" customFormat="false" ht="13.8" hidden="false" customHeight="false" outlineLevel="0" collapsed="false">
      <c r="A1489" s="3" t="s">
        <v>1512</v>
      </c>
      <c r="B1489" s="3" t="s">
        <v>34</v>
      </c>
      <c r="C1489" s="3" t="s">
        <v>34</v>
      </c>
      <c r="D1489" s="3"/>
      <c r="E1489" s="3"/>
      <c r="F1489" s="3"/>
      <c r="G1489" s="3" t="s">
        <v>34</v>
      </c>
      <c r="H1489" s="3"/>
      <c r="I1489" s="3"/>
      <c r="J1489" s="3"/>
      <c r="K1489" s="4" t="n">
        <f aca="false">COUNTIF($B1489:$J1489, "NORMAL")</f>
        <v>0</v>
      </c>
      <c r="L1489" s="4" t="n">
        <f aca="false">COUNTIF($B1489:$J1489, "NON_SPECIFIC")</f>
        <v>0</v>
      </c>
      <c r="M1489" s="4" t="n">
        <f aca="false">COUNTIF($B1489:$J1489, "EARLY")</f>
        <v>0</v>
      </c>
      <c r="N1489" s="4" t="n">
        <f aca="false">COUNTIF($B1489:$J1489, "ACTIVE")</f>
        <v>3</v>
      </c>
      <c r="O1489" s="4" t="n">
        <f aca="false">COUNTIF($B1489:$J1489, "LATE")</f>
        <v>0</v>
      </c>
      <c r="P1489" s="4" t="n">
        <f aca="false">COUNTIF($B1489:$J1489, "UNGRADABLE_QUALITY")</f>
        <v>0</v>
      </c>
      <c r="Q1489" s="4" t="n">
        <f aca="false">COUNTIF($B1489:$J1489, "UNGRADABLE_CONDITION")</f>
        <v>0</v>
      </c>
      <c r="R1489" s="4" t="n">
        <f aca="false">SUM(K1489:Q1489)</f>
        <v>3</v>
      </c>
      <c r="S1489" s="3"/>
      <c r="T1489" s="3"/>
    </row>
    <row r="1490" customFormat="false" ht="13.8" hidden="false" customHeight="false" outlineLevel="0" collapsed="false">
      <c r="A1490" s="3" t="s">
        <v>1513</v>
      </c>
      <c r="B1490" s="3" t="s">
        <v>20</v>
      </c>
      <c r="C1490" s="3"/>
      <c r="D1490" s="3" t="s">
        <v>19</v>
      </c>
      <c r="E1490" s="3"/>
      <c r="F1490" s="3"/>
      <c r="G1490" s="3"/>
      <c r="H1490" s="3"/>
      <c r="I1490" s="3" t="s">
        <v>20</v>
      </c>
      <c r="J1490" s="3"/>
      <c r="K1490" s="4" t="n">
        <f aca="false">COUNTIF($B1490:$J1490, "NORMAL")</f>
        <v>2</v>
      </c>
      <c r="L1490" s="4" t="n">
        <f aca="false">COUNTIF($B1490:$J1490, "NON_SPECIFIC")</f>
        <v>1</v>
      </c>
      <c r="M1490" s="4" t="n">
        <f aca="false">COUNTIF($B1490:$J1490, "EARLY")</f>
        <v>0</v>
      </c>
      <c r="N1490" s="4" t="n">
        <f aca="false">COUNTIF($B1490:$J1490, "ACTIVE")</f>
        <v>0</v>
      </c>
      <c r="O1490" s="4" t="n">
        <f aca="false">COUNTIF($B1490:$J1490, "LATE")</f>
        <v>0</v>
      </c>
      <c r="P1490" s="4" t="n">
        <f aca="false">COUNTIF($B1490:$J1490, "UNGRADABLE_QUALITY")</f>
        <v>0</v>
      </c>
      <c r="Q1490" s="4" t="n">
        <f aca="false">COUNTIF($B1490:$J1490, "UNGRADABLE_CONDITION")</f>
        <v>0</v>
      </c>
      <c r="R1490" s="4" t="n">
        <f aca="false">SUM(K1490:Q1490)</f>
        <v>3</v>
      </c>
      <c r="S1490" s="5"/>
      <c r="T1490" s="3"/>
    </row>
    <row r="1491" customFormat="false" ht="13.8" hidden="false" customHeight="false" outlineLevel="0" collapsed="false">
      <c r="A1491" s="3" t="s">
        <v>1514</v>
      </c>
      <c r="B1491" s="3" t="s">
        <v>19</v>
      </c>
      <c r="C1491" s="3" t="s">
        <v>19</v>
      </c>
      <c r="D1491" s="3"/>
      <c r="E1491" s="3"/>
      <c r="F1491" s="3"/>
      <c r="G1491" s="3" t="s">
        <v>19</v>
      </c>
      <c r="H1491" s="3"/>
      <c r="I1491" s="3"/>
      <c r="J1491" s="3"/>
      <c r="K1491" s="4" t="n">
        <f aca="false">COUNTIF($B1491:$J1491, "NORMAL")</f>
        <v>0</v>
      </c>
      <c r="L1491" s="4" t="n">
        <f aca="false">COUNTIF($B1491:$J1491, "NON_SPECIFIC")</f>
        <v>3</v>
      </c>
      <c r="M1491" s="4" t="n">
        <f aca="false">COUNTIF($B1491:$J1491, "EARLY")</f>
        <v>0</v>
      </c>
      <c r="N1491" s="4" t="n">
        <f aca="false">COUNTIF($B1491:$J1491, "ACTIVE")</f>
        <v>0</v>
      </c>
      <c r="O1491" s="4" t="n">
        <f aca="false">COUNTIF($B1491:$J1491, "LATE")</f>
        <v>0</v>
      </c>
      <c r="P1491" s="4" t="n">
        <f aca="false">COUNTIF($B1491:$J1491, "UNGRADABLE_QUALITY")</f>
        <v>0</v>
      </c>
      <c r="Q1491" s="4" t="n">
        <f aca="false">COUNTIF($B1491:$J1491, "UNGRADABLE_CONDITION")</f>
        <v>0</v>
      </c>
      <c r="R1491" s="4" t="n">
        <f aca="false">SUM(K1491:Q1491)</f>
        <v>3</v>
      </c>
      <c r="S1491" s="3"/>
      <c r="T1491" s="3"/>
    </row>
    <row r="1492" customFormat="false" ht="13.8" hidden="false" customHeight="false" outlineLevel="0" collapsed="false">
      <c r="A1492" s="3" t="s">
        <v>1515</v>
      </c>
      <c r="B1492" s="3" t="s">
        <v>19</v>
      </c>
      <c r="C1492" s="3" t="s">
        <v>19</v>
      </c>
      <c r="D1492" s="3"/>
      <c r="E1492" s="3"/>
      <c r="F1492" s="3"/>
      <c r="G1492" s="3" t="s">
        <v>19</v>
      </c>
      <c r="H1492" s="3"/>
      <c r="I1492" s="3"/>
      <c r="J1492" s="3"/>
      <c r="K1492" s="4" t="n">
        <f aca="false">COUNTIF($B1492:$J1492, "NORMAL")</f>
        <v>0</v>
      </c>
      <c r="L1492" s="4" t="n">
        <f aca="false">COUNTIF($B1492:$J1492, "NON_SPECIFIC")</f>
        <v>3</v>
      </c>
      <c r="M1492" s="4" t="n">
        <f aca="false">COUNTIF($B1492:$J1492, "EARLY")</f>
        <v>0</v>
      </c>
      <c r="N1492" s="4" t="n">
        <f aca="false">COUNTIF($B1492:$J1492, "ACTIVE")</f>
        <v>0</v>
      </c>
      <c r="O1492" s="4" t="n">
        <f aca="false">COUNTIF($B1492:$J1492, "LATE")</f>
        <v>0</v>
      </c>
      <c r="P1492" s="4" t="n">
        <f aca="false">COUNTIF($B1492:$J1492, "UNGRADABLE_QUALITY")</f>
        <v>0</v>
      </c>
      <c r="Q1492" s="4" t="n">
        <f aca="false">COUNTIF($B1492:$J1492, "UNGRADABLE_CONDITION")</f>
        <v>0</v>
      </c>
      <c r="R1492" s="4" t="n">
        <f aca="false">SUM(K1492:Q1492)</f>
        <v>3</v>
      </c>
      <c r="S1492" s="3"/>
      <c r="T1492" s="3"/>
    </row>
    <row r="1493" customFormat="false" ht="13.8" hidden="false" customHeight="false" outlineLevel="0" collapsed="false">
      <c r="A1493" s="3" t="s">
        <v>1516</v>
      </c>
      <c r="B1493" s="3" t="s">
        <v>19</v>
      </c>
      <c r="C1493" s="3" t="s">
        <v>19</v>
      </c>
      <c r="D1493" s="3"/>
      <c r="E1493" s="3"/>
      <c r="F1493" s="3"/>
      <c r="G1493" s="3" t="s">
        <v>22</v>
      </c>
      <c r="H1493" s="3"/>
      <c r="I1493" s="3"/>
      <c r="J1493" s="3"/>
      <c r="K1493" s="4" t="n">
        <f aca="false">COUNTIF($B1493:$J1493, "NORMAL")</f>
        <v>0</v>
      </c>
      <c r="L1493" s="4" t="n">
        <f aca="false">COUNTIF($B1493:$J1493, "NON_SPECIFIC")</f>
        <v>2</v>
      </c>
      <c r="M1493" s="4" t="n">
        <f aca="false">COUNTIF($B1493:$J1493, "EARLY")</f>
        <v>1</v>
      </c>
      <c r="N1493" s="4" t="n">
        <f aca="false">COUNTIF($B1493:$J1493, "ACTIVE")</f>
        <v>0</v>
      </c>
      <c r="O1493" s="4" t="n">
        <f aca="false">COUNTIF($B1493:$J1493, "LATE")</f>
        <v>0</v>
      </c>
      <c r="P1493" s="4" t="n">
        <f aca="false">COUNTIF($B1493:$J1493, "UNGRADABLE_QUALITY")</f>
        <v>0</v>
      </c>
      <c r="Q1493" s="4" t="n">
        <f aca="false">COUNTIF($B1493:$J1493, "UNGRADABLE_CONDITION")</f>
        <v>0</v>
      </c>
      <c r="R1493" s="4" t="n">
        <f aca="false">SUM(K1493:Q1493)</f>
        <v>3</v>
      </c>
      <c r="S1493" s="3"/>
      <c r="T1493" s="3"/>
    </row>
    <row r="1494" customFormat="false" ht="13.8" hidden="false" customHeight="false" outlineLevel="0" collapsed="false">
      <c r="A1494" s="3" t="s">
        <v>1517</v>
      </c>
      <c r="B1494" s="3" t="s">
        <v>20</v>
      </c>
      <c r="C1494" s="3"/>
      <c r="D1494" s="3" t="s">
        <v>19</v>
      </c>
      <c r="E1494" s="3"/>
      <c r="F1494" s="3"/>
      <c r="G1494" s="3"/>
      <c r="H1494" s="3"/>
      <c r="I1494" s="3" t="s">
        <v>19</v>
      </c>
      <c r="J1494" s="3"/>
      <c r="K1494" s="4" t="n">
        <f aca="false">COUNTIF($B1494:$J1494, "NORMAL")</f>
        <v>1</v>
      </c>
      <c r="L1494" s="4" t="n">
        <f aca="false">COUNTIF($B1494:$J1494, "NON_SPECIFIC")</f>
        <v>2</v>
      </c>
      <c r="M1494" s="4" t="n">
        <f aca="false">COUNTIF($B1494:$J1494, "EARLY")</f>
        <v>0</v>
      </c>
      <c r="N1494" s="4" t="n">
        <f aca="false">COUNTIF($B1494:$J1494, "ACTIVE")</f>
        <v>0</v>
      </c>
      <c r="O1494" s="4" t="n">
        <f aca="false">COUNTIF($B1494:$J1494, "LATE")</f>
        <v>0</v>
      </c>
      <c r="P1494" s="4" t="n">
        <f aca="false">COUNTIF($B1494:$J1494, "UNGRADABLE_QUALITY")</f>
        <v>0</v>
      </c>
      <c r="Q1494" s="4" t="n">
        <f aca="false">COUNTIF($B1494:$J1494, "UNGRADABLE_CONDITION")</f>
        <v>0</v>
      </c>
      <c r="R1494" s="4" t="n">
        <f aca="false">SUM(K1494:Q1494)</f>
        <v>3</v>
      </c>
      <c r="S1494" s="5"/>
      <c r="T1494" s="3"/>
    </row>
    <row r="1495" customFormat="false" ht="13.8" hidden="false" customHeight="false" outlineLevel="0" collapsed="false">
      <c r="A1495" s="3" t="s">
        <v>1518</v>
      </c>
      <c r="B1495" s="3" t="s">
        <v>19</v>
      </c>
      <c r="C1495" s="3"/>
      <c r="D1495" s="3" t="s">
        <v>24</v>
      </c>
      <c r="E1495" s="3"/>
      <c r="F1495" s="3"/>
      <c r="G1495" s="3"/>
      <c r="H1495" s="3"/>
      <c r="I1495" s="3" t="s">
        <v>19</v>
      </c>
      <c r="J1495" s="3"/>
      <c r="K1495" s="4" t="n">
        <f aca="false">COUNTIF($B1495:$J1495, "NORMAL")</f>
        <v>0</v>
      </c>
      <c r="L1495" s="4" t="n">
        <f aca="false">COUNTIF($B1495:$J1495, "NON_SPECIFIC")</f>
        <v>2</v>
      </c>
      <c r="M1495" s="4" t="n">
        <f aca="false">COUNTIF($B1495:$J1495, "EARLY")</f>
        <v>0</v>
      </c>
      <c r="N1495" s="4" t="n">
        <f aca="false">COUNTIF($B1495:$J1495, "ACTIVE")</f>
        <v>0</v>
      </c>
      <c r="O1495" s="4" t="n">
        <f aca="false">COUNTIF($B1495:$J1495, "LATE")</f>
        <v>0</v>
      </c>
      <c r="P1495" s="4" t="n">
        <f aca="false">COUNTIF($B1495:$J1495, "UNGRADABLE_QUALITY")</f>
        <v>1</v>
      </c>
      <c r="Q1495" s="4" t="n">
        <f aca="false">COUNTIF($B1495:$J1495, "UNGRADABLE_CONDITION")</f>
        <v>0</v>
      </c>
      <c r="R1495" s="4" t="n">
        <f aca="false">SUM(K1495:Q1495)</f>
        <v>3</v>
      </c>
      <c r="S1495" s="5"/>
      <c r="T1495" s="3"/>
    </row>
    <row r="1496" customFormat="false" ht="13.8" hidden="false" customHeight="false" outlineLevel="0" collapsed="false">
      <c r="A1496" s="3" t="s">
        <v>1519</v>
      </c>
      <c r="B1496" s="3" t="s">
        <v>28</v>
      </c>
      <c r="C1496" s="3"/>
      <c r="D1496" s="3" t="s">
        <v>68</v>
      </c>
      <c r="E1496" s="3"/>
      <c r="F1496" s="3"/>
      <c r="G1496" s="3"/>
      <c r="H1496" s="3"/>
      <c r="I1496" s="3" t="s">
        <v>28</v>
      </c>
      <c r="J1496" s="3"/>
      <c r="K1496" s="4" t="n">
        <f aca="false">COUNTIF($B1496:$J1496, "NORMAL")</f>
        <v>0</v>
      </c>
      <c r="L1496" s="4" t="n">
        <f aca="false">COUNTIF($B1496:$J1496, "NON_SPECIFIC")</f>
        <v>0</v>
      </c>
      <c r="M1496" s="4" t="n">
        <f aca="false">COUNTIF($B1496:$J1496, "EARLY")</f>
        <v>0</v>
      </c>
      <c r="N1496" s="4" t="n">
        <f aca="false">COUNTIF($B1496:$J1496, "ACTIVE")</f>
        <v>0</v>
      </c>
      <c r="O1496" s="4" t="n">
        <f aca="false">COUNTIF($B1496:$J1496, "LATE")</f>
        <v>2</v>
      </c>
      <c r="P1496" s="4" t="n">
        <f aca="false">COUNTIF($B1496:$J1496, "UNGRADABLE_QUALITY")</f>
        <v>0</v>
      </c>
      <c r="Q1496" s="4" t="n">
        <f aca="false">COUNTIF($B1496:$J1496, "UNGRADABLE_CONDITION")</f>
        <v>1</v>
      </c>
      <c r="R1496" s="4" t="n">
        <f aca="false">SUM(K1496:Q1496)</f>
        <v>3</v>
      </c>
      <c r="S1496" s="5"/>
      <c r="T1496" s="3"/>
    </row>
    <row r="1497" customFormat="false" ht="13.8" hidden="false" customHeight="false" outlineLevel="0" collapsed="false">
      <c r="A1497" s="3" t="s">
        <v>1520</v>
      </c>
      <c r="B1497" s="3" t="s">
        <v>22</v>
      </c>
      <c r="C1497" s="3"/>
      <c r="D1497" s="3" t="s">
        <v>68</v>
      </c>
      <c r="E1497" s="3"/>
      <c r="F1497" s="3"/>
      <c r="G1497" s="3"/>
      <c r="H1497" s="3"/>
      <c r="I1497" s="3" t="s">
        <v>19</v>
      </c>
      <c r="J1497" s="3"/>
      <c r="K1497" s="4" t="n">
        <f aca="false">COUNTIF($B1497:$J1497, "NORMAL")</f>
        <v>0</v>
      </c>
      <c r="L1497" s="4" t="n">
        <f aca="false">COUNTIF($B1497:$J1497, "NON_SPECIFIC")</f>
        <v>1</v>
      </c>
      <c r="M1497" s="4" t="n">
        <f aca="false">COUNTIF($B1497:$J1497, "EARLY")</f>
        <v>1</v>
      </c>
      <c r="N1497" s="4" t="n">
        <f aca="false">COUNTIF($B1497:$J1497, "ACTIVE")</f>
        <v>0</v>
      </c>
      <c r="O1497" s="4" t="n">
        <f aca="false">COUNTIF($B1497:$J1497, "LATE")</f>
        <v>0</v>
      </c>
      <c r="P1497" s="4" t="n">
        <f aca="false">COUNTIF($B1497:$J1497, "UNGRADABLE_QUALITY")</f>
        <v>0</v>
      </c>
      <c r="Q1497" s="4" t="n">
        <f aca="false">COUNTIF($B1497:$J1497, "UNGRADABLE_CONDITION")</f>
        <v>1</v>
      </c>
      <c r="R1497" s="4" t="n">
        <f aca="false">SUM(K1497:Q1497)</f>
        <v>3</v>
      </c>
      <c r="S1497" s="5"/>
      <c r="T1497" s="3"/>
    </row>
    <row r="1498" customFormat="false" ht="13.8" hidden="false" customHeight="false" outlineLevel="0" collapsed="false">
      <c r="A1498" s="3" t="s">
        <v>1521</v>
      </c>
      <c r="B1498" s="3" t="s">
        <v>34</v>
      </c>
      <c r="C1498" s="3" t="s">
        <v>34</v>
      </c>
      <c r="D1498" s="3"/>
      <c r="E1498" s="3"/>
      <c r="F1498" s="3"/>
      <c r="G1498" s="3" t="s">
        <v>34</v>
      </c>
      <c r="H1498" s="3"/>
      <c r="I1498" s="3"/>
      <c r="J1498" s="3"/>
      <c r="K1498" s="4" t="n">
        <f aca="false">COUNTIF($B1498:$J1498, "NORMAL")</f>
        <v>0</v>
      </c>
      <c r="L1498" s="4" t="n">
        <f aca="false">COUNTIF($B1498:$J1498, "NON_SPECIFIC")</f>
        <v>0</v>
      </c>
      <c r="M1498" s="4" t="n">
        <f aca="false">COUNTIF($B1498:$J1498, "EARLY")</f>
        <v>0</v>
      </c>
      <c r="N1498" s="4" t="n">
        <f aca="false">COUNTIF($B1498:$J1498, "ACTIVE")</f>
        <v>3</v>
      </c>
      <c r="O1498" s="4" t="n">
        <f aca="false">COUNTIF($B1498:$J1498, "LATE")</f>
        <v>0</v>
      </c>
      <c r="P1498" s="4" t="n">
        <f aca="false">COUNTIF($B1498:$J1498, "UNGRADABLE_QUALITY")</f>
        <v>0</v>
      </c>
      <c r="Q1498" s="4" t="n">
        <f aca="false">COUNTIF($B1498:$J1498, "UNGRADABLE_CONDITION")</f>
        <v>0</v>
      </c>
      <c r="R1498" s="4" t="n">
        <f aca="false">SUM(K1498:Q1498)</f>
        <v>3</v>
      </c>
      <c r="S1498" s="3"/>
      <c r="T1498" s="3"/>
    </row>
    <row r="1499" customFormat="false" ht="13.8" hidden="false" customHeight="false" outlineLevel="0" collapsed="false">
      <c r="A1499" s="3" t="s">
        <v>1522</v>
      </c>
      <c r="B1499" s="3" t="s">
        <v>20</v>
      </c>
      <c r="C1499" s="3" t="s">
        <v>20</v>
      </c>
      <c r="D1499" s="3"/>
      <c r="E1499" s="3"/>
      <c r="F1499" s="3"/>
      <c r="G1499" s="3" t="s">
        <v>20</v>
      </c>
      <c r="H1499" s="3"/>
      <c r="I1499" s="3"/>
      <c r="J1499" s="3"/>
      <c r="K1499" s="4" t="n">
        <f aca="false">COUNTIF($B1499:$J1499, "NORMAL")</f>
        <v>3</v>
      </c>
      <c r="L1499" s="4" t="n">
        <f aca="false">COUNTIF($B1499:$J1499, "NON_SPECIFIC")</f>
        <v>0</v>
      </c>
      <c r="M1499" s="4" t="n">
        <f aca="false">COUNTIF($B1499:$J1499, "EARLY")</f>
        <v>0</v>
      </c>
      <c r="N1499" s="4" t="n">
        <f aca="false">COUNTIF($B1499:$J1499, "ACTIVE")</f>
        <v>0</v>
      </c>
      <c r="O1499" s="4" t="n">
        <f aca="false">COUNTIF($B1499:$J1499, "LATE")</f>
        <v>0</v>
      </c>
      <c r="P1499" s="4" t="n">
        <f aca="false">COUNTIF($B1499:$J1499, "UNGRADABLE_QUALITY")</f>
        <v>0</v>
      </c>
      <c r="Q1499" s="4" t="n">
        <f aca="false">COUNTIF($B1499:$J1499, "UNGRADABLE_CONDITION")</f>
        <v>0</v>
      </c>
      <c r="R1499" s="4" t="n">
        <f aca="false">SUM(K1499:Q1499)</f>
        <v>3</v>
      </c>
      <c r="S1499" s="3"/>
      <c r="T1499" s="3"/>
    </row>
    <row r="1500" customFormat="false" ht="13.8" hidden="false" customHeight="false" outlineLevel="0" collapsed="false">
      <c r="A1500" s="3" t="s">
        <v>1523</v>
      </c>
      <c r="B1500" s="3" t="s">
        <v>20</v>
      </c>
      <c r="C1500" s="3"/>
      <c r="D1500" s="3" t="s">
        <v>19</v>
      </c>
      <c r="E1500" s="3"/>
      <c r="F1500" s="3"/>
      <c r="G1500" s="3"/>
      <c r="H1500" s="3"/>
      <c r="I1500" s="3" t="s">
        <v>20</v>
      </c>
      <c r="J1500" s="3"/>
      <c r="K1500" s="4" t="n">
        <f aca="false">COUNTIF($B1500:$J1500, "NORMAL")</f>
        <v>2</v>
      </c>
      <c r="L1500" s="4" t="n">
        <f aca="false">COUNTIF($B1500:$J1500, "NON_SPECIFIC")</f>
        <v>1</v>
      </c>
      <c r="M1500" s="4" t="n">
        <f aca="false">COUNTIF($B1500:$J1500, "EARLY")</f>
        <v>0</v>
      </c>
      <c r="N1500" s="4" t="n">
        <f aca="false">COUNTIF($B1500:$J1500, "ACTIVE")</f>
        <v>0</v>
      </c>
      <c r="O1500" s="4" t="n">
        <f aca="false">COUNTIF($B1500:$J1500, "LATE")</f>
        <v>0</v>
      </c>
      <c r="P1500" s="4" t="n">
        <f aca="false">COUNTIF($B1500:$J1500, "UNGRADABLE_QUALITY")</f>
        <v>0</v>
      </c>
      <c r="Q1500" s="4" t="n">
        <f aca="false">COUNTIF($B1500:$J1500, "UNGRADABLE_CONDITION")</f>
        <v>0</v>
      </c>
      <c r="R1500" s="4" t="n">
        <f aca="false">SUM(K1500:Q1500)</f>
        <v>3</v>
      </c>
      <c r="S1500" s="5"/>
      <c r="T1500" s="3"/>
    </row>
    <row r="1501" customFormat="false" ht="13.8" hidden="false" customHeight="false" outlineLevel="0" collapsed="false">
      <c r="A1501" s="3" t="s">
        <v>1524</v>
      </c>
      <c r="B1501" s="3" t="s">
        <v>20</v>
      </c>
      <c r="C1501" s="3"/>
      <c r="D1501" s="3" t="s">
        <v>19</v>
      </c>
      <c r="E1501" s="3"/>
      <c r="F1501" s="3"/>
      <c r="G1501" s="3"/>
      <c r="H1501" s="3"/>
      <c r="I1501" s="3" t="s">
        <v>19</v>
      </c>
      <c r="J1501" s="3"/>
      <c r="K1501" s="4" t="n">
        <f aca="false">COUNTIF($B1501:$J1501, "NORMAL")</f>
        <v>1</v>
      </c>
      <c r="L1501" s="4" t="n">
        <f aca="false">COUNTIF($B1501:$J1501, "NON_SPECIFIC")</f>
        <v>2</v>
      </c>
      <c r="M1501" s="4" t="n">
        <f aca="false">COUNTIF($B1501:$J1501, "EARLY")</f>
        <v>0</v>
      </c>
      <c r="N1501" s="4" t="n">
        <f aca="false">COUNTIF($B1501:$J1501, "ACTIVE")</f>
        <v>0</v>
      </c>
      <c r="O1501" s="4" t="n">
        <f aca="false">COUNTIF($B1501:$J1501, "LATE")</f>
        <v>0</v>
      </c>
      <c r="P1501" s="4" t="n">
        <f aca="false">COUNTIF($B1501:$J1501, "UNGRADABLE_QUALITY")</f>
        <v>0</v>
      </c>
      <c r="Q1501" s="4" t="n">
        <f aca="false">COUNTIF($B1501:$J1501, "UNGRADABLE_CONDITION")</f>
        <v>0</v>
      </c>
      <c r="R1501" s="4" t="n">
        <f aca="false">SUM(K1501:Q1501)</f>
        <v>3</v>
      </c>
      <c r="S1501" s="5"/>
      <c r="T1501" s="3"/>
    </row>
    <row r="1502" customFormat="false" ht="13.8" hidden="false" customHeight="false" outlineLevel="0" collapsed="false">
      <c r="A1502" s="3" t="s">
        <v>1525</v>
      </c>
      <c r="B1502" s="3" t="s">
        <v>19</v>
      </c>
      <c r="C1502" s="3"/>
      <c r="D1502" s="3" t="s">
        <v>22</v>
      </c>
      <c r="E1502" s="3"/>
      <c r="F1502" s="3"/>
      <c r="G1502" s="3"/>
      <c r="H1502" s="3"/>
      <c r="I1502" s="3" t="s">
        <v>22</v>
      </c>
      <c r="J1502" s="3"/>
      <c r="K1502" s="4" t="n">
        <f aca="false">COUNTIF($B1502:$J1502, "NORMAL")</f>
        <v>0</v>
      </c>
      <c r="L1502" s="4" t="n">
        <f aca="false">COUNTIF($B1502:$J1502, "NON_SPECIFIC")</f>
        <v>1</v>
      </c>
      <c r="M1502" s="4" t="n">
        <f aca="false">COUNTIF($B1502:$J1502, "EARLY")</f>
        <v>2</v>
      </c>
      <c r="N1502" s="4" t="n">
        <f aca="false">COUNTIF($B1502:$J1502, "ACTIVE")</f>
        <v>0</v>
      </c>
      <c r="O1502" s="4" t="n">
        <f aca="false">COUNTIF($B1502:$J1502, "LATE")</f>
        <v>0</v>
      </c>
      <c r="P1502" s="4" t="n">
        <f aca="false">COUNTIF($B1502:$J1502, "UNGRADABLE_QUALITY")</f>
        <v>0</v>
      </c>
      <c r="Q1502" s="4" t="n">
        <f aca="false">COUNTIF($B1502:$J1502, "UNGRADABLE_CONDITION")</f>
        <v>0</v>
      </c>
      <c r="R1502" s="4" t="n">
        <f aca="false">SUM(K1502:Q1502)</f>
        <v>3</v>
      </c>
      <c r="S1502" s="5"/>
      <c r="T1502" s="3"/>
    </row>
    <row r="1503" customFormat="false" ht="13.8" hidden="false" customHeight="false" outlineLevel="0" collapsed="false">
      <c r="A1503" s="3" t="s">
        <v>1526</v>
      </c>
      <c r="B1503" s="3" t="s">
        <v>19</v>
      </c>
      <c r="C1503" s="3" t="s">
        <v>19</v>
      </c>
      <c r="D1503" s="3"/>
      <c r="E1503" s="3"/>
      <c r="F1503" s="3"/>
      <c r="G1503" s="3" t="s">
        <v>20</v>
      </c>
      <c r="H1503" s="3"/>
      <c r="I1503" s="3"/>
      <c r="J1503" s="3"/>
      <c r="K1503" s="4" t="n">
        <f aca="false">COUNTIF($B1503:$J1503, "NORMAL")</f>
        <v>1</v>
      </c>
      <c r="L1503" s="4" t="n">
        <f aca="false">COUNTIF($B1503:$J1503, "NON_SPECIFIC")</f>
        <v>2</v>
      </c>
      <c r="M1503" s="4" t="n">
        <f aca="false">COUNTIF($B1503:$J1503, "EARLY")</f>
        <v>0</v>
      </c>
      <c r="N1503" s="4" t="n">
        <f aca="false">COUNTIF($B1503:$J1503, "ACTIVE")</f>
        <v>0</v>
      </c>
      <c r="O1503" s="4" t="n">
        <f aca="false">COUNTIF($B1503:$J1503, "LATE")</f>
        <v>0</v>
      </c>
      <c r="P1503" s="4" t="n">
        <f aca="false">COUNTIF($B1503:$J1503, "UNGRADABLE_QUALITY")</f>
        <v>0</v>
      </c>
      <c r="Q1503" s="4" t="n">
        <f aca="false">COUNTIF($B1503:$J1503, "UNGRADABLE_CONDITION")</f>
        <v>0</v>
      </c>
      <c r="R1503" s="4" t="n">
        <f aca="false">SUM(K1503:Q1503)</f>
        <v>3</v>
      </c>
      <c r="S1503" s="3"/>
      <c r="T1503" s="3"/>
    </row>
    <row r="1504" customFormat="false" ht="13.8" hidden="false" customHeight="false" outlineLevel="0" collapsed="false">
      <c r="A1504" s="3" t="s">
        <v>1527</v>
      </c>
      <c r="B1504" s="3" t="s">
        <v>19</v>
      </c>
      <c r="C1504" s="3" t="s">
        <v>19</v>
      </c>
      <c r="D1504" s="3"/>
      <c r="E1504" s="3"/>
      <c r="F1504" s="3"/>
      <c r="G1504" s="3" t="s">
        <v>19</v>
      </c>
      <c r="H1504" s="3"/>
      <c r="I1504" s="3"/>
      <c r="J1504" s="3"/>
      <c r="K1504" s="4" t="n">
        <f aca="false">COUNTIF($B1504:$J1504, "NORMAL")</f>
        <v>0</v>
      </c>
      <c r="L1504" s="4" t="n">
        <f aca="false">COUNTIF($B1504:$J1504, "NON_SPECIFIC")</f>
        <v>3</v>
      </c>
      <c r="M1504" s="4" t="n">
        <f aca="false">COUNTIF($B1504:$J1504, "EARLY")</f>
        <v>0</v>
      </c>
      <c r="N1504" s="4" t="n">
        <f aca="false">COUNTIF($B1504:$J1504, "ACTIVE")</f>
        <v>0</v>
      </c>
      <c r="O1504" s="4" t="n">
        <f aca="false">COUNTIF($B1504:$J1504, "LATE")</f>
        <v>0</v>
      </c>
      <c r="P1504" s="4" t="n">
        <f aca="false">COUNTIF($B1504:$J1504, "UNGRADABLE_QUALITY")</f>
        <v>0</v>
      </c>
      <c r="Q1504" s="4" t="n">
        <f aca="false">COUNTIF($B1504:$J1504, "UNGRADABLE_CONDITION")</f>
        <v>0</v>
      </c>
      <c r="R1504" s="4" t="n">
        <f aca="false">SUM(K1504:Q1504)</f>
        <v>3</v>
      </c>
      <c r="S1504" s="3"/>
      <c r="T1504" s="3"/>
    </row>
    <row r="1505" customFormat="false" ht="13.8" hidden="false" customHeight="false" outlineLevel="0" collapsed="false">
      <c r="A1505" s="3" t="s">
        <v>1528</v>
      </c>
      <c r="B1505" s="3" t="s">
        <v>19</v>
      </c>
      <c r="C1505" s="3" t="s">
        <v>19</v>
      </c>
      <c r="D1505" s="3"/>
      <c r="E1505" s="3"/>
      <c r="F1505" s="3"/>
      <c r="G1505" s="3" t="s">
        <v>19</v>
      </c>
      <c r="H1505" s="3"/>
      <c r="I1505" s="3"/>
      <c r="J1505" s="3"/>
      <c r="K1505" s="4" t="n">
        <f aca="false">COUNTIF($B1505:$J1505, "NORMAL")</f>
        <v>0</v>
      </c>
      <c r="L1505" s="4" t="n">
        <f aca="false">COUNTIF($B1505:$J1505, "NON_SPECIFIC")</f>
        <v>3</v>
      </c>
      <c r="M1505" s="4" t="n">
        <f aca="false">COUNTIF($B1505:$J1505, "EARLY")</f>
        <v>0</v>
      </c>
      <c r="N1505" s="4" t="n">
        <f aca="false">COUNTIF($B1505:$J1505, "ACTIVE")</f>
        <v>0</v>
      </c>
      <c r="O1505" s="4" t="n">
        <f aca="false">COUNTIF($B1505:$J1505, "LATE")</f>
        <v>0</v>
      </c>
      <c r="P1505" s="4" t="n">
        <f aca="false">COUNTIF($B1505:$J1505, "UNGRADABLE_QUALITY")</f>
        <v>0</v>
      </c>
      <c r="Q1505" s="4" t="n">
        <f aca="false">COUNTIF($B1505:$J1505, "UNGRADABLE_CONDITION")</f>
        <v>0</v>
      </c>
      <c r="R1505" s="4" t="n">
        <f aca="false">SUM(K1505:Q1505)</f>
        <v>3</v>
      </c>
      <c r="S1505" s="3"/>
      <c r="T1505" s="3"/>
    </row>
    <row r="1506" customFormat="false" ht="13.8" hidden="false" customHeight="false" outlineLevel="0" collapsed="false">
      <c r="A1506" s="3" t="s">
        <v>1529</v>
      </c>
      <c r="B1506" s="3" t="s">
        <v>20</v>
      </c>
      <c r="C1506" s="3"/>
      <c r="D1506" s="3" t="s">
        <v>19</v>
      </c>
      <c r="E1506" s="3"/>
      <c r="F1506" s="3"/>
      <c r="G1506" s="3"/>
      <c r="H1506" s="3"/>
      <c r="I1506" s="3" t="s">
        <v>20</v>
      </c>
      <c r="J1506" s="3"/>
      <c r="K1506" s="4" t="n">
        <f aca="false">COUNTIF($B1506:$J1506, "NORMAL")</f>
        <v>2</v>
      </c>
      <c r="L1506" s="4" t="n">
        <f aca="false">COUNTIF($B1506:$J1506, "NON_SPECIFIC")</f>
        <v>1</v>
      </c>
      <c r="M1506" s="4" t="n">
        <f aca="false">COUNTIF($B1506:$J1506, "EARLY")</f>
        <v>0</v>
      </c>
      <c r="N1506" s="4" t="n">
        <f aca="false">COUNTIF($B1506:$J1506, "ACTIVE")</f>
        <v>0</v>
      </c>
      <c r="O1506" s="4" t="n">
        <f aca="false">COUNTIF($B1506:$J1506, "LATE")</f>
        <v>0</v>
      </c>
      <c r="P1506" s="4" t="n">
        <f aca="false">COUNTIF($B1506:$J1506, "UNGRADABLE_QUALITY")</f>
        <v>0</v>
      </c>
      <c r="Q1506" s="4" t="n">
        <f aca="false">COUNTIF($B1506:$J1506, "UNGRADABLE_CONDITION")</f>
        <v>0</v>
      </c>
      <c r="R1506" s="4" t="n">
        <f aca="false">SUM(K1506:Q1506)</f>
        <v>3</v>
      </c>
      <c r="S1506" s="5"/>
      <c r="T1506" s="3"/>
    </row>
    <row r="1507" customFormat="false" ht="13.8" hidden="false" customHeight="false" outlineLevel="0" collapsed="false">
      <c r="A1507" s="3" t="s">
        <v>1530</v>
      </c>
      <c r="B1507" s="3" t="s">
        <v>19</v>
      </c>
      <c r="C1507" s="3"/>
      <c r="D1507" s="3" t="s">
        <v>68</v>
      </c>
      <c r="E1507" s="3"/>
      <c r="F1507" s="3"/>
      <c r="G1507" s="3"/>
      <c r="H1507" s="3"/>
      <c r="I1507" s="3" t="s">
        <v>19</v>
      </c>
      <c r="J1507" s="3"/>
      <c r="K1507" s="4" t="n">
        <f aca="false">COUNTIF($B1507:$J1507, "NORMAL")</f>
        <v>0</v>
      </c>
      <c r="L1507" s="4" t="n">
        <f aca="false">COUNTIF($B1507:$J1507, "NON_SPECIFIC")</f>
        <v>2</v>
      </c>
      <c r="M1507" s="4" t="n">
        <f aca="false">COUNTIF($B1507:$J1507, "EARLY")</f>
        <v>0</v>
      </c>
      <c r="N1507" s="4" t="n">
        <f aca="false">COUNTIF($B1507:$J1507, "ACTIVE")</f>
        <v>0</v>
      </c>
      <c r="O1507" s="4" t="n">
        <f aca="false">COUNTIF($B1507:$J1507, "LATE")</f>
        <v>0</v>
      </c>
      <c r="P1507" s="4" t="n">
        <f aca="false">COUNTIF($B1507:$J1507, "UNGRADABLE_QUALITY")</f>
        <v>0</v>
      </c>
      <c r="Q1507" s="4" t="n">
        <f aca="false">COUNTIF($B1507:$J1507, "UNGRADABLE_CONDITION")</f>
        <v>1</v>
      </c>
      <c r="R1507" s="4" t="n">
        <f aca="false">SUM(K1507:Q1507)</f>
        <v>3</v>
      </c>
      <c r="S1507" s="5"/>
      <c r="T1507" s="3"/>
    </row>
    <row r="1508" customFormat="false" ht="13.8" hidden="false" customHeight="false" outlineLevel="0" collapsed="false">
      <c r="A1508" s="3" t="s">
        <v>1531</v>
      </c>
      <c r="B1508" s="3" t="s">
        <v>20</v>
      </c>
      <c r="C1508" s="3" t="s">
        <v>19</v>
      </c>
      <c r="D1508" s="3"/>
      <c r="E1508" s="3"/>
      <c r="F1508" s="3"/>
      <c r="G1508" s="3" t="s">
        <v>19</v>
      </c>
      <c r="H1508" s="3"/>
      <c r="I1508" s="3"/>
      <c r="J1508" s="3"/>
      <c r="K1508" s="4" t="n">
        <f aca="false">COUNTIF($B1508:$J1508, "NORMAL")</f>
        <v>1</v>
      </c>
      <c r="L1508" s="4" t="n">
        <f aca="false">COUNTIF($B1508:$J1508, "NON_SPECIFIC")</f>
        <v>2</v>
      </c>
      <c r="M1508" s="4" t="n">
        <f aca="false">COUNTIF($B1508:$J1508, "EARLY")</f>
        <v>0</v>
      </c>
      <c r="N1508" s="4" t="n">
        <f aca="false">COUNTIF($B1508:$J1508, "ACTIVE")</f>
        <v>0</v>
      </c>
      <c r="O1508" s="4" t="n">
        <f aca="false">COUNTIF($B1508:$J1508, "LATE")</f>
        <v>0</v>
      </c>
      <c r="P1508" s="4" t="n">
        <f aca="false">COUNTIF($B1508:$J1508, "UNGRADABLE_QUALITY")</f>
        <v>0</v>
      </c>
      <c r="Q1508" s="4" t="n">
        <f aca="false">COUNTIF($B1508:$J1508, "UNGRADABLE_CONDITION")</f>
        <v>0</v>
      </c>
      <c r="R1508" s="4" t="n">
        <f aca="false">SUM(K1508:Q1508)</f>
        <v>3</v>
      </c>
      <c r="S1508" s="3"/>
      <c r="T1508" s="3"/>
    </row>
    <row r="1509" customFormat="false" ht="13.8" hidden="false" customHeight="false" outlineLevel="0" collapsed="false">
      <c r="A1509" s="3" t="s">
        <v>1532</v>
      </c>
      <c r="B1509" s="3" t="s">
        <v>19</v>
      </c>
      <c r="C1509" s="3" t="s">
        <v>19</v>
      </c>
      <c r="D1509" s="3"/>
      <c r="E1509" s="3"/>
      <c r="F1509" s="3"/>
      <c r="G1509" s="3" t="s">
        <v>20</v>
      </c>
      <c r="H1509" s="3"/>
      <c r="I1509" s="3"/>
      <c r="J1509" s="3"/>
      <c r="K1509" s="4" t="n">
        <f aca="false">COUNTIF($B1509:$J1509, "NORMAL")</f>
        <v>1</v>
      </c>
      <c r="L1509" s="4" t="n">
        <f aca="false">COUNTIF($B1509:$J1509, "NON_SPECIFIC")</f>
        <v>2</v>
      </c>
      <c r="M1509" s="4" t="n">
        <f aca="false">COUNTIF($B1509:$J1509, "EARLY")</f>
        <v>0</v>
      </c>
      <c r="N1509" s="4" t="n">
        <f aca="false">COUNTIF($B1509:$J1509, "ACTIVE")</f>
        <v>0</v>
      </c>
      <c r="O1509" s="4" t="n">
        <f aca="false">COUNTIF($B1509:$J1509, "LATE")</f>
        <v>0</v>
      </c>
      <c r="P1509" s="4" t="n">
        <f aca="false">COUNTIF($B1509:$J1509, "UNGRADABLE_QUALITY")</f>
        <v>0</v>
      </c>
      <c r="Q1509" s="4" t="n">
        <f aca="false">COUNTIF($B1509:$J1509, "UNGRADABLE_CONDITION")</f>
        <v>0</v>
      </c>
      <c r="R1509" s="4" t="n">
        <f aca="false">SUM(K1509:Q1509)</f>
        <v>3</v>
      </c>
      <c r="S1509" s="3"/>
      <c r="T1509" s="3"/>
    </row>
    <row r="1510" customFormat="false" ht="13.8" hidden="false" customHeight="false" outlineLevel="0" collapsed="false">
      <c r="A1510" s="3" t="s">
        <v>1533</v>
      </c>
      <c r="B1510" s="3" t="s">
        <v>22</v>
      </c>
      <c r="C1510" s="3" t="s">
        <v>34</v>
      </c>
      <c r="D1510" s="3"/>
      <c r="E1510" s="3"/>
      <c r="F1510" s="3"/>
      <c r="G1510" s="3" t="s">
        <v>34</v>
      </c>
      <c r="H1510" s="3"/>
      <c r="I1510" s="3"/>
      <c r="J1510" s="3"/>
      <c r="K1510" s="4" t="n">
        <f aca="false">COUNTIF($B1510:$J1510, "NORMAL")</f>
        <v>0</v>
      </c>
      <c r="L1510" s="4" t="n">
        <f aca="false">COUNTIF($B1510:$J1510, "NON_SPECIFIC")</f>
        <v>0</v>
      </c>
      <c r="M1510" s="4" t="n">
        <f aca="false">COUNTIF($B1510:$J1510, "EARLY")</f>
        <v>1</v>
      </c>
      <c r="N1510" s="4" t="n">
        <f aca="false">COUNTIF($B1510:$J1510, "ACTIVE")</f>
        <v>2</v>
      </c>
      <c r="O1510" s="4" t="n">
        <f aca="false">COUNTIF($B1510:$J1510, "LATE")</f>
        <v>0</v>
      </c>
      <c r="P1510" s="4" t="n">
        <f aca="false">COUNTIF($B1510:$J1510, "UNGRADABLE_QUALITY")</f>
        <v>0</v>
      </c>
      <c r="Q1510" s="4" t="n">
        <f aca="false">COUNTIF($B1510:$J1510, "UNGRADABLE_CONDITION")</f>
        <v>0</v>
      </c>
      <c r="R1510" s="4" t="n">
        <f aca="false">SUM(K1510:Q1510)</f>
        <v>3</v>
      </c>
      <c r="S1510" s="3"/>
      <c r="T1510" s="3"/>
    </row>
    <row r="1511" customFormat="false" ht="13.8" hidden="false" customHeight="false" outlineLevel="0" collapsed="false">
      <c r="A1511" s="3" t="s">
        <v>1534</v>
      </c>
      <c r="B1511" s="3" t="s">
        <v>20</v>
      </c>
      <c r="C1511" s="3" t="s">
        <v>20</v>
      </c>
      <c r="D1511" s="3"/>
      <c r="E1511" s="3"/>
      <c r="F1511" s="3"/>
      <c r="G1511" s="3" t="s">
        <v>20</v>
      </c>
      <c r="H1511" s="3"/>
      <c r="I1511" s="3"/>
      <c r="J1511" s="3"/>
      <c r="K1511" s="4" t="n">
        <f aca="false">COUNTIF($B1511:$J1511, "NORMAL")</f>
        <v>3</v>
      </c>
      <c r="L1511" s="4" t="n">
        <f aca="false">COUNTIF($B1511:$J1511, "NON_SPECIFIC")</f>
        <v>0</v>
      </c>
      <c r="M1511" s="4" t="n">
        <f aca="false">COUNTIF($B1511:$J1511, "EARLY")</f>
        <v>0</v>
      </c>
      <c r="N1511" s="4" t="n">
        <f aca="false">COUNTIF($B1511:$J1511, "ACTIVE")</f>
        <v>0</v>
      </c>
      <c r="O1511" s="4" t="n">
        <f aca="false">COUNTIF($B1511:$J1511, "LATE")</f>
        <v>0</v>
      </c>
      <c r="P1511" s="4" t="n">
        <f aca="false">COUNTIF($B1511:$J1511, "UNGRADABLE_QUALITY")</f>
        <v>0</v>
      </c>
      <c r="Q1511" s="4" t="n">
        <f aca="false">COUNTIF($B1511:$J1511, "UNGRADABLE_CONDITION")</f>
        <v>0</v>
      </c>
      <c r="R1511" s="4" t="n">
        <f aca="false">SUM(K1511:Q1511)</f>
        <v>3</v>
      </c>
      <c r="S1511" s="3"/>
      <c r="T1511" s="3"/>
    </row>
    <row r="1512" customFormat="false" ht="13.8" hidden="false" customHeight="false" outlineLevel="0" collapsed="false">
      <c r="A1512" s="3" t="s">
        <v>1535</v>
      </c>
      <c r="B1512" s="3" t="s">
        <v>20</v>
      </c>
      <c r="C1512" s="3"/>
      <c r="D1512" s="3" t="s">
        <v>19</v>
      </c>
      <c r="E1512" s="3"/>
      <c r="F1512" s="3"/>
      <c r="G1512" s="3"/>
      <c r="H1512" s="3"/>
      <c r="I1512" s="3" t="s">
        <v>20</v>
      </c>
      <c r="J1512" s="3"/>
      <c r="K1512" s="4" t="n">
        <f aca="false">COUNTIF($B1512:$J1512, "NORMAL")</f>
        <v>2</v>
      </c>
      <c r="L1512" s="4" t="n">
        <f aca="false">COUNTIF($B1512:$J1512, "NON_SPECIFIC")</f>
        <v>1</v>
      </c>
      <c r="M1512" s="4" t="n">
        <f aca="false">COUNTIF($B1512:$J1512, "EARLY")</f>
        <v>0</v>
      </c>
      <c r="N1512" s="4" t="n">
        <f aca="false">COUNTIF($B1512:$J1512, "ACTIVE")</f>
        <v>0</v>
      </c>
      <c r="O1512" s="4" t="n">
        <f aca="false">COUNTIF($B1512:$J1512, "LATE")</f>
        <v>0</v>
      </c>
      <c r="P1512" s="4" t="n">
        <f aca="false">COUNTIF($B1512:$J1512, "UNGRADABLE_QUALITY")</f>
        <v>0</v>
      </c>
      <c r="Q1512" s="4" t="n">
        <f aca="false">COUNTIF($B1512:$J1512, "UNGRADABLE_CONDITION")</f>
        <v>0</v>
      </c>
      <c r="R1512" s="4" t="n">
        <f aca="false">SUM(K1512:Q1512)</f>
        <v>3</v>
      </c>
      <c r="S1512" s="5"/>
      <c r="T1512" s="3"/>
    </row>
    <row r="1513" customFormat="false" ht="13.8" hidden="false" customHeight="false" outlineLevel="0" collapsed="false">
      <c r="A1513" s="3" t="s">
        <v>1536</v>
      </c>
      <c r="B1513" s="3" t="s">
        <v>20</v>
      </c>
      <c r="C1513" s="3"/>
      <c r="D1513" s="3" t="s">
        <v>19</v>
      </c>
      <c r="E1513" s="3"/>
      <c r="F1513" s="3"/>
      <c r="G1513" s="3"/>
      <c r="H1513" s="3"/>
      <c r="I1513" s="3" t="s">
        <v>20</v>
      </c>
      <c r="J1513" s="3"/>
      <c r="K1513" s="4" t="n">
        <f aca="false">COUNTIF($B1513:$J1513, "NORMAL")</f>
        <v>2</v>
      </c>
      <c r="L1513" s="4" t="n">
        <f aca="false">COUNTIF($B1513:$J1513, "NON_SPECIFIC")</f>
        <v>1</v>
      </c>
      <c r="M1513" s="4" t="n">
        <f aca="false">COUNTIF($B1513:$J1513, "EARLY")</f>
        <v>0</v>
      </c>
      <c r="N1513" s="4" t="n">
        <f aca="false">COUNTIF($B1513:$J1513, "ACTIVE")</f>
        <v>0</v>
      </c>
      <c r="O1513" s="4" t="n">
        <f aca="false">COUNTIF($B1513:$J1513, "LATE")</f>
        <v>0</v>
      </c>
      <c r="P1513" s="4" t="n">
        <f aca="false">COUNTIF($B1513:$J1513, "UNGRADABLE_QUALITY")</f>
        <v>0</v>
      </c>
      <c r="Q1513" s="4" t="n">
        <f aca="false">COUNTIF($B1513:$J1513, "UNGRADABLE_CONDITION")</f>
        <v>0</v>
      </c>
      <c r="R1513" s="4" t="n">
        <f aca="false">SUM(K1513:Q1513)</f>
        <v>3</v>
      </c>
      <c r="S1513" s="5"/>
      <c r="T1513" s="3"/>
    </row>
    <row r="1514" customFormat="false" ht="13.8" hidden="false" customHeight="false" outlineLevel="0" collapsed="false">
      <c r="A1514" s="3" t="s">
        <v>1537</v>
      </c>
      <c r="B1514" s="3" t="s">
        <v>19</v>
      </c>
      <c r="C1514" s="3" t="s">
        <v>22</v>
      </c>
      <c r="D1514" s="3"/>
      <c r="E1514" s="3"/>
      <c r="F1514" s="3"/>
      <c r="G1514" s="3" t="s">
        <v>22</v>
      </c>
      <c r="H1514" s="3"/>
      <c r="I1514" s="3"/>
      <c r="J1514" s="3"/>
      <c r="K1514" s="4" t="n">
        <f aca="false">COUNTIF($B1514:$J1514, "NORMAL")</f>
        <v>0</v>
      </c>
      <c r="L1514" s="4" t="n">
        <f aca="false">COUNTIF($B1514:$J1514, "NON_SPECIFIC")</f>
        <v>1</v>
      </c>
      <c r="M1514" s="4" t="n">
        <f aca="false">COUNTIF($B1514:$J1514, "EARLY")</f>
        <v>2</v>
      </c>
      <c r="N1514" s="4" t="n">
        <f aca="false">COUNTIF($B1514:$J1514, "ACTIVE")</f>
        <v>0</v>
      </c>
      <c r="O1514" s="4" t="n">
        <f aca="false">COUNTIF($B1514:$J1514, "LATE")</f>
        <v>0</v>
      </c>
      <c r="P1514" s="4" t="n">
        <f aca="false">COUNTIF($B1514:$J1514, "UNGRADABLE_QUALITY")</f>
        <v>0</v>
      </c>
      <c r="Q1514" s="4" t="n">
        <f aca="false">COUNTIF($B1514:$J1514, "UNGRADABLE_CONDITION")</f>
        <v>0</v>
      </c>
      <c r="R1514" s="4" t="n">
        <f aca="false">SUM(K1514:Q1514)</f>
        <v>3</v>
      </c>
      <c r="S1514" s="3"/>
      <c r="T1514" s="3"/>
    </row>
    <row r="1515" customFormat="false" ht="13.8" hidden="false" customHeight="false" outlineLevel="0" collapsed="false">
      <c r="A1515" s="3" t="s">
        <v>1538</v>
      </c>
      <c r="B1515" s="3" t="s">
        <v>19</v>
      </c>
      <c r="C1515" s="3" t="s">
        <v>19</v>
      </c>
      <c r="D1515" s="3"/>
      <c r="E1515" s="3"/>
      <c r="F1515" s="3"/>
      <c r="G1515" s="3" t="s">
        <v>19</v>
      </c>
      <c r="H1515" s="3"/>
      <c r="I1515" s="3"/>
      <c r="J1515" s="3"/>
      <c r="K1515" s="4" t="n">
        <f aca="false">COUNTIF($B1515:$J1515, "NORMAL")</f>
        <v>0</v>
      </c>
      <c r="L1515" s="4" t="n">
        <f aca="false">COUNTIF($B1515:$J1515, "NON_SPECIFIC")</f>
        <v>3</v>
      </c>
      <c r="M1515" s="4" t="n">
        <f aca="false">COUNTIF($B1515:$J1515, "EARLY")</f>
        <v>0</v>
      </c>
      <c r="N1515" s="4" t="n">
        <f aca="false">COUNTIF($B1515:$J1515, "ACTIVE")</f>
        <v>0</v>
      </c>
      <c r="O1515" s="4" t="n">
        <f aca="false">COUNTIF($B1515:$J1515, "LATE")</f>
        <v>0</v>
      </c>
      <c r="P1515" s="4" t="n">
        <f aca="false">COUNTIF($B1515:$J1515, "UNGRADABLE_QUALITY")</f>
        <v>0</v>
      </c>
      <c r="Q1515" s="4" t="n">
        <f aca="false">COUNTIF($B1515:$J1515, "UNGRADABLE_CONDITION")</f>
        <v>0</v>
      </c>
      <c r="R1515" s="4" t="n">
        <f aca="false">SUM(K1515:Q1515)</f>
        <v>3</v>
      </c>
      <c r="S1515" s="3"/>
      <c r="T1515" s="3"/>
    </row>
    <row r="1516" customFormat="false" ht="13.8" hidden="false" customHeight="false" outlineLevel="0" collapsed="false">
      <c r="A1516" s="3" t="s">
        <v>1539</v>
      </c>
      <c r="B1516" s="3" t="s">
        <v>24</v>
      </c>
      <c r="C1516" s="3" t="s">
        <v>19</v>
      </c>
      <c r="D1516" s="3"/>
      <c r="E1516" s="3"/>
      <c r="F1516" s="3"/>
      <c r="G1516" s="3" t="s">
        <v>28</v>
      </c>
      <c r="H1516" s="3"/>
      <c r="I1516" s="3"/>
      <c r="J1516" s="3"/>
      <c r="K1516" s="4" t="n">
        <f aca="false">COUNTIF($B1516:$J1516, "NORMAL")</f>
        <v>0</v>
      </c>
      <c r="L1516" s="4" t="n">
        <f aca="false">COUNTIF($B1516:$J1516, "NON_SPECIFIC")</f>
        <v>1</v>
      </c>
      <c r="M1516" s="4" t="n">
        <f aca="false">COUNTIF($B1516:$J1516, "EARLY")</f>
        <v>0</v>
      </c>
      <c r="N1516" s="4" t="n">
        <f aca="false">COUNTIF($B1516:$J1516, "ACTIVE")</f>
        <v>0</v>
      </c>
      <c r="O1516" s="4" t="n">
        <f aca="false">COUNTIF($B1516:$J1516, "LATE")</f>
        <v>1</v>
      </c>
      <c r="P1516" s="4" t="n">
        <f aca="false">COUNTIF($B1516:$J1516, "UNGRADABLE_QUALITY")</f>
        <v>1</v>
      </c>
      <c r="Q1516" s="4" t="n">
        <f aca="false">COUNTIF($B1516:$J1516, "UNGRADABLE_CONDITION")</f>
        <v>0</v>
      </c>
      <c r="R1516" s="4" t="n">
        <f aca="false">SUM(K1516:Q1516)</f>
        <v>3</v>
      </c>
      <c r="S1516" s="3"/>
      <c r="T1516" s="3"/>
    </row>
    <row r="1517" customFormat="false" ht="13.8" hidden="false" customHeight="false" outlineLevel="0" collapsed="false">
      <c r="A1517" s="3" t="s">
        <v>1540</v>
      </c>
      <c r="B1517" s="3" t="s">
        <v>24</v>
      </c>
      <c r="C1517" s="3" t="s">
        <v>28</v>
      </c>
      <c r="D1517" s="3"/>
      <c r="E1517" s="3"/>
      <c r="F1517" s="3"/>
      <c r="G1517" s="3" t="s">
        <v>28</v>
      </c>
      <c r="H1517" s="3"/>
      <c r="I1517" s="3"/>
      <c r="J1517" s="3"/>
      <c r="K1517" s="4" t="n">
        <f aca="false">COUNTIF($B1517:$J1517, "NORMAL")</f>
        <v>0</v>
      </c>
      <c r="L1517" s="4" t="n">
        <f aca="false">COUNTIF($B1517:$J1517, "NON_SPECIFIC")</f>
        <v>0</v>
      </c>
      <c r="M1517" s="4" t="n">
        <f aca="false">COUNTIF($B1517:$J1517, "EARLY")</f>
        <v>0</v>
      </c>
      <c r="N1517" s="4" t="n">
        <f aca="false">COUNTIF($B1517:$J1517, "ACTIVE")</f>
        <v>0</v>
      </c>
      <c r="O1517" s="4" t="n">
        <f aca="false">COUNTIF($B1517:$J1517, "LATE")</f>
        <v>2</v>
      </c>
      <c r="P1517" s="4" t="n">
        <f aca="false">COUNTIF($B1517:$J1517, "UNGRADABLE_QUALITY")</f>
        <v>1</v>
      </c>
      <c r="Q1517" s="4" t="n">
        <f aca="false">COUNTIF($B1517:$J1517, "UNGRADABLE_CONDITION")</f>
        <v>0</v>
      </c>
      <c r="R1517" s="4" t="n">
        <f aca="false">SUM(K1517:Q1517)</f>
        <v>3</v>
      </c>
      <c r="S1517" s="3"/>
      <c r="T1517" s="3"/>
    </row>
    <row r="1518" customFormat="false" ht="13.8" hidden="false" customHeight="false" outlineLevel="0" collapsed="false">
      <c r="A1518" s="3" t="s">
        <v>1541</v>
      </c>
      <c r="B1518" s="3" t="s">
        <v>19</v>
      </c>
      <c r="C1518" s="3" t="s">
        <v>19</v>
      </c>
      <c r="D1518" s="3"/>
      <c r="E1518" s="3"/>
      <c r="F1518" s="3"/>
      <c r="G1518" s="3" t="s">
        <v>22</v>
      </c>
      <c r="H1518" s="3"/>
      <c r="I1518" s="3"/>
      <c r="J1518" s="3"/>
      <c r="K1518" s="4" t="n">
        <f aca="false">COUNTIF($B1518:$J1518, "NORMAL")</f>
        <v>0</v>
      </c>
      <c r="L1518" s="4" t="n">
        <f aca="false">COUNTIF($B1518:$J1518, "NON_SPECIFIC")</f>
        <v>2</v>
      </c>
      <c r="M1518" s="4" t="n">
        <f aca="false">COUNTIF($B1518:$J1518, "EARLY")</f>
        <v>1</v>
      </c>
      <c r="N1518" s="4" t="n">
        <f aca="false">COUNTIF($B1518:$J1518, "ACTIVE")</f>
        <v>0</v>
      </c>
      <c r="O1518" s="4" t="n">
        <f aca="false">COUNTIF($B1518:$J1518, "LATE")</f>
        <v>0</v>
      </c>
      <c r="P1518" s="4" t="n">
        <f aca="false">COUNTIF($B1518:$J1518, "UNGRADABLE_QUALITY")</f>
        <v>0</v>
      </c>
      <c r="Q1518" s="4" t="n">
        <f aca="false">COUNTIF($B1518:$J1518, "UNGRADABLE_CONDITION")</f>
        <v>0</v>
      </c>
      <c r="R1518" s="4" t="n">
        <f aca="false">SUM(K1518:Q1518)</f>
        <v>3</v>
      </c>
      <c r="S1518" s="3"/>
      <c r="T1518" s="3"/>
    </row>
    <row r="1519" customFormat="false" ht="13.8" hidden="false" customHeight="false" outlineLevel="0" collapsed="false">
      <c r="A1519" s="3" t="s">
        <v>1542</v>
      </c>
      <c r="B1519" s="3" t="s">
        <v>34</v>
      </c>
      <c r="C1519" s="3"/>
      <c r="D1519" s="3" t="s">
        <v>34</v>
      </c>
      <c r="E1519" s="3"/>
      <c r="F1519" s="3"/>
      <c r="G1519" s="3"/>
      <c r="H1519" s="3"/>
      <c r="I1519" s="3" t="s">
        <v>34</v>
      </c>
      <c r="J1519" s="3"/>
      <c r="K1519" s="4" t="n">
        <f aca="false">COUNTIF($B1519:$J1519, "NORMAL")</f>
        <v>0</v>
      </c>
      <c r="L1519" s="4" t="n">
        <f aca="false">COUNTIF($B1519:$J1519, "NON_SPECIFIC")</f>
        <v>0</v>
      </c>
      <c r="M1519" s="4" t="n">
        <f aca="false">COUNTIF($B1519:$J1519, "EARLY")</f>
        <v>0</v>
      </c>
      <c r="N1519" s="4" t="n">
        <f aca="false">COUNTIF($B1519:$J1519, "ACTIVE")</f>
        <v>3</v>
      </c>
      <c r="O1519" s="4" t="n">
        <f aca="false">COUNTIF($B1519:$J1519, "LATE")</f>
        <v>0</v>
      </c>
      <c r="P1519" s="4" t="n">
        <f aca="false">COUNTIF($B1519:$J1519, "UNGRADABLE_QUALITY")</f>
        <v>0</v>
      </c>
      <c r="Q1519" s="4" t="n">
        <f aca="false">COUNTIF($B1519:$J1519, "UNGRADABLE_CONDITION")</f>
        <v>0</v>
      </c>
      <c r="R1519" s="4" t="n">
        <f aca="false">SUM(K1519:Q1519)</f>
        <v>3</v>
      </c>
      <c r="S1519" s="5"/>
      <c r="T1519" s="3"/>
    </row>
    <row r="1520" customFormat="false" ht="13.8" hidden="false" customHeight="false" outlineLevel="0" collapsed="false">
      <c r="A1520" s="3" t="s">
        <v>1543</v>
      </c>
      <c r="B1520" s="3" t="s">
        <v>28</v>
      </c>
      <c r="C1520" s="3" t="s">
        <v>28</v>
      </c>
      <c r="D1520" s="3"/>
      <c r="E1520" s="3"/>
      <c r="F1520" s="3"/>
      <c r="G1520" s="3" t="s">
        <v>28</v>
      </c>
      <c r="H1520" s="3"/>
      <c r="I1520" s="3"/>
      <c r="J1520" s="3"/>
      <c r="K1520" s="4" t="n">
        <f aca="false">COUNTIF($B1520:$J1520, "NORMAL")</f>
        <v>0</v>
      </c>
      <c r="L1520" s="4" t="n">
        <f aca="false">COUNTIF($B1520:$J1520, "NON_SPECIFIC")</f>
        <v>0</v>
      </c>
      <c r="M1520" s="4" t="n">
        <f aca="false">COUNTIF($B1520:$J1520, "EARLY")</f>
        <v>0</v>
      </c>
      <c r="N1520" s="4" t="n">
        <f aca="false">COUNTIF($B1520:$J1520, "ACTIVE")</f>
        <v>0</v>
      </c>
      <c r="O1520" s="4" t="n">
        <f aca="false">COUNTIF($B1520:$J1520, "LATE")</f>
        <v>3</v>
      </c>
      <c r="P1520" s="4" t="n">
        <f aca="false">COUNTIF($B1520:$J1520, "UNGRADABLE_QUALITY")</f>
        <v>0</v>
      </c>
      <c r="Q1520" s="4" t="n">
        <f aca="false">COUNTIF($B1520:$J1520, "UNGRADABLE_CONDITION")</f>
        <v>0</v>
      </c>
      <c r="R1520" s="4" t="n">
        <f aca="false">SUM(K1520:Q1520)</f>
        <v>3</v>
      </c>
      <c r="S1520" s="3"/>
      <c r="T1520" s="3"/>
    </row>
    <row r="1521" customFormat="false" ht="13.8" hidden="false" customHeight="false" outlineLevel="0" collapsed="false">
      <c r="A1521" s="3" t="s">
        <v>1544</v>
      </c>
      <c r="B1521" s="3" t="s">
        <v>22</v>
      </c>
      <c r="C1521" s="3" t="s">
        <v>22</v>
      </c>
      <c r="D1521" s="3"/>
      <c r="E1521" s="3"/>
      <c r="F1521" s="3"/>
      <c r="G1521" s="3" t="s">
        <v>22</v>
      </c>
      <c r="H1521" s="3"/>
      <c r="I1521" s="3"/>
      <c r="J1521" s="3"/>
      <c r="K1521" s="4" t="n">
        <f aca="false">COUNTIF($B1521:$J1521, "NORMAL")</f>
        <v>0</v>
      </c>
      <c r="L1521" s="4" t="n">
        <f aca="false">COUNTIF($B1521:$J1521, "NON_SPECIFIC")</f>
        <v>0</v>
      </c>
      <c r="M1521" s="4" t="n">
        <f aca="false">COUNTIF($B1521:$J1521, "EARLY")</f>
        <v>3</v>
      </c>
      <c r="N1521" s="4" t="n">
        <f aca="false">COUNTIF($B1521:$J1521, "ACTIVE")</f>
        <v>0</v>
      </c>
      <c r="O1521" s="4" t="n">
        <f aca="false">COUNTIF($B1521:$J1521, "LATE")</f>
        <v>0</v>
      </c>
      <c r="P1521" s="4" t="n">
        <f aca="false">COUNTIF($B1521:$J1521, "UNGRADABLE_QUALITY")</f>
        <v>0</v>
      </c>
      <c r="Q1521" s="4" t="n">
        <f aca="false">COUNTIF($B1521:$J1521, "UNGRADABLE_CONDITION")</f>
        <v>0</v>
      </c>
      <c r="R1521" s="4" t="n">
        <f aca="false">SUM(K1521:Q1521)</f>
        <v>3</v>
      </c>
      <c r="S1521" s="3"/>
      <c r="T1521" s="3"/>
    </row>
    <row r="1522" customFormat="false" ht="13.8" hidden="false" customHeight="false" outlineLevel="0" collapsed="false">
      <c r="A1522" s="3" t="s">
        <v>1545</v>
      </c>
      <c r="B1522" s="3" t="s">
        <v>19</v>
      </c>
      <c r="C1522" s="3"/>
      <c r="D1522" s="3" t="s">
        <v>24</v>
      </c>
      <c r="E1522" s="3"/>
      <c r="F1522" s="3"/>
      <c r="G1522" s="3"/>
      <c r="H1522" s="3"/>
      <c r="I1522" s="3" t="s">
        <v>19</v>
      </c>
      <c r="J1522" s="3"/>
      <c r="K1522" s="4" t="n">
        <f aca="false">COUNTIF($B1522:$J1522, "NORMAL")</f>
        <v>0</v>
      </c>
      <c r="L1522" s="4" t="n">
        <f aca="false">COUNTIF($B1522:$J1522, "NON_SPECIFIC")</f>
        <v>2</v>
      </c>
      <c r="M1522" s="4" t="n">
        <f aca="false">COUNTIF($B1522:$J1522, "EARLY")</f>
        <v>0</v>
      </c>
      <c r="N1522" s="4" t="n">
        <f aca="false">COUNTIF($B1522:$J1522, "ACTIVE")</f>
        <v>0</v>
      </c>
      <c r="O1522" s="4" t="n">
        <f aca="false">COUNTIF($B1522:$J1522, "LATE")</f>
        <v>0</v>
      </c>
      <c r="P1522" s="4" t="n">
        <f aca="false">COUNTIF($B1522:$J1522, "UNGRADABLE_QUALITY")</f>
        <v>1</v>
      </c>
      <c r="Q1522" s="4" t="n">
        <f aca="false">COUNTIF($B1522:$J1522, "UNGRADABLE_CONDITION")</f>
        <v>0</v>
      </c>
      <c r="R1522" s="4" t="n">
        <f aca="false">SUM(K1522:Q1522)</f>
        <v>3</v>
      </c>
      <c r="S1522" s="5"/>
      <c r="T1522" s="3"/>
    </row>
    <row r="1523" customFormat="false" ht="13.8" hidden="false" customHeight="false" outlineLevel="0" collapsed="false">
      <c r="A1523" s="3" t="s">
        <v>1546</v>
      </c>
      <c r="B1523" s="3" t="s">
        <v>22</v>
      </c>
      <c r="C1523" s="3" t="s">
        <v>22</v>
      </c>
      <c r="D1523" s="3"/>
      <c r="E1523" s="3"/>
      <c r="F1523" s="3"/>
      <c r="G1523" s="3" t="s">
        <v>22</v>
      </c>
      <c r="H1523" s="3"/>
      <c r="I1523" s="3"/>
      <c r="J1523" s="3"/>
      <c r="K1523" s="4" t="n">
        <f aca="false">COUNTIF($B1523:$J1523, "NORMAL")</f>
        <v>0</v>
      </c>
      <c r="L1523" s="4" t="n">
        <f aca="false">COUNTIF($B1523:$J1523, "NON_SPECIFIC")</f>
        <v>0</v>
      </c>
      <c r="M1523" s="4" t="n">
        <f aca="false">COUNTIF($B1523:$J1523, "EARLY")</f>
        <v>3</v>
      </c>
      <c r="N1523" s="4" t="n">
        <f aca="false">COUNTIF($B1523:$J1523, "ACTIVE")</f>
        <v>0</v>
      </c>
      <c r="O1523" s="4" t="n">
        <f aca="false">COUNTIF($B1523:$J1523, "LATE")</f>
        <v>0</v>
      </c>
      <c r="P1523" s="4" t="n">
        <f aca="false">COUNTIF($B1523:$J1523, "UNGRADABLE_QUALITY")</f>
        <v>0</v>
      </c>
      <c r="Q1523" s="4" t="n">
        <f aca="false">COUNTIF($B1523:$J1523, "UNGRADABLE_CONDITION")</f>
        <v>0</v>
      </c>
      <c r="R1523" s="4" t="n">
        <f aca="false">SUM(K1523:Q1523)</f>
        <v>3</v>
      </c>
      <c r="S1523" s="3"/>
      <c r="T1523" s="3"/>
    </row>
    <row r="1524" customFormat="false" ht="13.8" hidden="false" customHeight="false" outlineLevel="0" collapsed="false">
      <c r="A1524" s="3" t="s">
        <v>1547</v>
      </c>
      <c r="B1524" s="3" t="s">
        <v>24</v>
      </c>
      <c r="C1524" s="3"/>
      <c r="D1524" s="3" t="s">
        <v>24</v>
      </c>
      <c r="E1524" s="3"/>
      <c r="F1524" s="3"/>
      <c r="G1524" s="3"/>
      <c r="H1524" s="3"/>
      <c r="I1524" s="3" t="s">
        <v>24</v>
      </c>
      <c r="J1524" s="3"/>
      <c r="K1524" s="4" t="n">
        <f aca="false">COUNTIF($B1524:$J1524, "NORMAL")</f>
        <v>0</v>
      </c>
      <c r="L1524" s="4" t="n">
        <f aca="false">COUNTIF($B1524:$J1524, "NON_SPECIFIC")</f>
        <v>0</v>
      </c>
      <c r="M1524" s="4" t="n">
        <f aca="false">COUNTIF($B1524:$J1524, "EARLY")</f>
        <v>0</v>
      </c>
      <c r="N1524" s="4" t="n">
        <f aca="false">COUNTIF($B1524:$J1524, "ACTIVE")</f>
        <v>0</v>
      </c>
      <c r="O1524" s="4" t="n">
        <f aca="false">COUNTIF($B1524:$J1524, "LATE")</f>
        <v>0</v>
      </c>
      <c r="P1524" s="4" t="n">
        <f aca="false">COUNTIF($B1524:$J1524, "UNGRADABLE_QUALITY")</f>
        <v>3</v>
      </c>
      <c r="Q1524" s="4" t="n">
        <f aca="false">COUNTIF($B1524:$J1524, "UNGRADABLE_CONDITION")</f>
        <v>0</v>
      </c>
      <c r="R1524" s="4" t="n">
        <f aca="false">SUM(K1524:Q1524)</f>
        <v>3</v>
      </c>
      <c r="S1524" s="5"/>
      <c r="T1524" s="3"/>
    </row>
    <row r="1525" customFormat="false" ht="13.8" hidden="false" customHeight="false" outlineLevel="0" collapsed="false">
      <c r="A1525" s="3" t="s">
        <v>1548</v>
      </c>
      <c r="B1525" s="3" t="s">
        <v>20</v>
      </c>
      <c r="C1525" s="3" t="s">
        <v>20</v>
      </c>
      <c r="D1525" s="3"/>
      <c r="E1525" s="3"/>
      <c r="F1525" s="3"/>
      <c r="G1525" s="3" t="s">
        <v>20</v>
      </c>
      <c r="H1525" s="3"/>
      <c r="I1525" s="3"/>
      <c r="J1525" s="3"/>
      <c r="K1525" s="4" t="n">
        <f aca="false">COUNTIF($B1525:$J1525, "NORMAL")</f>
        <v>3</v>
      </c>
      <c r="L1525" s="4" t="n">
        <f aca="false">COUNTIF($B1525:$J1525, "NON_SPECIFIC")</f>
        <v>0</v>
      </c>
      <c r="M1525" s="4" t="n">
        <f aca="false">COUNTIF($B1525:$J1525, "EARLY")</f>
        <v>0</v>
      </c>
      <c r="N1525" s="4" t="n">
        <f aca="false">COUNTIF($B1525:$J1525, "ACTIVE")</f>
        <v>0</v>
      </c>
      <c r="O1525" s="4" t="n">
        <f aca="false">COUNTIF($B1525:$J1525, "LATE")</f>
        <v>0</v>
      </c>
      <c r="P1525" s="4" t="n">
        <f aca="false">COUNTIF($B1525:$J1525, "UNGRADABLE_QUALITY")</f>
        <v>0</v>
      </c>
      <c r="Q1525" s="4" t="n">
        <f aca="false">COUNTIF($B1525:$J1525, "UNGRADABLE_CONDITION")</f>
        <v>0</v>
      </c>
      <c r="R1525" s="4" t="n">
        <f aca="false">SUM(K1525:Q1525)</f>
        <v>3</v>
      </c>
      <c r="S1525" s="3"/>
      <c r="T1525" s="3"/>
    </row>
    <row r="1526" customFormat="false" ht="13.8" hidden="false" customHeight="false" outlineLevel="0" collapsed="false">
      <c r="A1526" s="3" t="s">
        <v>1549</v>
      </c>
      <c r="B1526" s="3" t="s">
        <v>20</v>
      </c>
      <c r="C1526" s="3"/>
      <c r="D1526" s="3" t="s">
        <v>19</v>
      </c>
      <c r="E1526" s="3"/>
      <c r="F1526" s="3"/>
      <c r="G1526" s="3"/>
      <c r="H1526" s="3"/>
      <c r="I1526" s="3" t="s">
        <v>19</v>
      </c>
      <c r="J1526" s="3"/>
      <c r="K1526" s="4" t="n">
        <f aca="false">COUNTIF($B1526:$J1526, "NORMAL")</f>
        <v>1</v>
      </c>
      <c r="L1526" s="4" t="n">
        <f aca="false">COUNTIF($B1526:$J1526, "NON_SPECIFIC")</f>
        <v>2</v>
      </c>
      <c r="M1526" s="4" t="n">
        <f aca="false">COUNTIF($B1526:$J1526, "EARLY")</f>
        <v>0</v>
      </c>
      <c r="N1526" s="4" t="n">
        <f aca="false">COUNTIF($B1526:$J1526, "ACTIVE")</f>
        <v>0</v>
      </c>
      <c r="O1526" s="4" t="n">
        <f aca="false">COUNTIF($B1526:$J1526, "LATE")</f>
        <v>0</v>
      </c>
      <c r="P1526" s="4" t="n">
        <f aca="false">COUNTIF($B1526:$J1526, "UNGRADABLE_QUALITY")</f>
        <v>0</v>
      </c>
      <c r="Q1526" s="4" t="n">
        <f aca="false">COUNTIF($B1526:$J1526, "UNGRADABLE_CONDITION")</f>
        <v>0</v>
      </c>
      <c r="R1526" s="4" t="n">
        <f aca="false">SUM(K1526:Q1526)</f>
        <v>3</v>
      </c>
      <c r="S1526" s="5"/>
      <c r="T1526" s="3"/>
    </row>
    <row r="1527" customFormat="false" ht="13.8" hidden="false" customHeight="false" outlineLevel="0" collapsed="false">
      <c r="A1527" s="3" t="s">
        <v>1550</v>
      </c>
      <c r="B1527" s="3" t="s">
        <v>20</v>
      </c>
      <c r="C1527" s="3" t="s">
        <v>19</v>
      </c>
      <c r="D1527" s="3"/>
      <c r="E1527" s="3"/>
      <c r="F1527" s="3"/>
      <c r="G1527" s="3" t="s">
        <v>20</v>
      </c>
      <c r="H1527" s="3"/>
      <c r="I1527" s="3"/>
      <c r="J1527" s="3"/>
      <c r="K1527" s="4" t="n">
        <f aca="false">COUNTIF($B1527:$J1527, "NORMAL")</f>
        <v>2</v>
      </c>
      <c r="L1527" s="4" t="n">
        <f aca="false">COUNTIF($B1527:$J1527, "NON_SPECIFIC")</f>
        <v>1</v>
      </c>
      <c r="M1527" s="4" t="n">
        <f aca="false">COUNTIF($B1527:$J1527, "EARLY")</f>
        <v>0</v>
      </c>
      <c r="N1527" s="4" t="n">
        <f aca="false">COUNTIF($B1527:$J1527, "ACTIVE")</f>
        <v>0</v>
      </c>
      <c r="O1527" s="4" t="n">
        <f aca="false">COUNTIF($B1527:$J1527, "LATE")</f>
        <v>0</v>
      </c>
      <c r="P1527" s="4" t="n">
        <f aca="false">COUNTIF($B1527:$J1527, "UNGRADABLE_QUALITY")</f>
        <v>0</v>
      </c>
      <c r="Q1527" s="4" t="n">
        <f aca="false">COUNTIF($B1527:$J1527, "UNGRADABLE_CONDITION")</f>
        <v>0</v>
      </c>
      <c r="R1527" s="4" t="n">
        <f aca="false">SUM(K1527:Q1527)</f>
        <v>3</v>
      </c>
      <c r="S1527" s="3"/>
      <c r="T1527" s="3"/>
    </row>
    <row r="1528" customFormat="false" ht="13.8" hidden="false" customHeight="false" outlineLevel="0" collapsed="false">
      <c r="A1528" s="3" t="s">
        <v>1551</v>
      </c>
      <c r="B1528" s="3" t="s">
        <v>20</v>
      </c>
      <c r="C1528" s="3" t="s">
        <v>19</v>
      </c>
      <c r="D1528" s="3"/>
      <c r="E1528" s="3"/>
      <c r="F1528" s="3"/>
      <c r="G1528" s="3" t="s">
        <v>19</v>
      </c>
      <c r="H1528" s="3"/>
      <c r="I1528" s="3"/>
      <c r="J1528" s="3"/>
      <c r="K1528" s="4" t="n">
        <f aca="false">COUNTIF($B1528:$J1528, "NORMAL")</f>
        <v>1</v>
      </c>
      <c r="L1528" s="4" t="n">
        <f aca="false">COUNTIF($B1528:$J1528, "NON_SPECIFIC")</f>
        <v>2</v>
      </c>
      <c r="M1528" s="4" t="n">
        <f aca="false">COUNTIF($B1528:$J1528, "EARLY")</f>
        <v>0</v>
      </c>
      <c r="N1528" s="4" t="n">
        <f aca="false">COUNTIF($B1528:$J1528, "ACTIVE")</f>
        <v>0</v>
      </c>
      <c r="O1528" s="4" t="n">
        <f aca="false">COUNTIF($B1528:$J1528, "LATE")</f>
        <v>0</v>
      </c>
      <c r="P1528" s="4" t="n">
        <f aca="false">COUNTIF($B1528:$J1528, "UNGRADABLE_QUALITY")</f>
        <v>0</v>
      </c>
      <c r="Q1528" s="4" t="n">
        <f aca="false">COUNTIF($B1528:$J1528, "UNGRADABLE_CONDITION")</f>
        <v>0</v>
      </c>
      <c r="R1528" s="4" t="n">
        <f aca="false">SUM(K1528:Q1528)</f>
        <v>3</v>
      </c>
      <c r="S1528" s="3"/>
      <c r="T1528" s="3"/>
    </row>
    <row r="1529" customFormat="false" ht="13.8" hidden="false" customHeight="false" outlineLevel="0" collapsed="false">
      <c r="A1529" s="3" t="s">
        <v>1552</v>
      </c>
      <c r="B1529" s="3" t="s">
        <v>20</v>
      </c>
      <c r="C1529" s="3"/>
      <c r="D1529" s="3" t="s">
        <v>19</v>
      </c>
      <c r="E1529" s="3"/>
      <c r="F1529" s="3"/>
      <c r="G1529" s="3"/>
      <c r="H1529" s="3"/>
      <c r="I1529" s="3" t="s">
        <v>19</v>
      </c>
      <c r="J1529" s="3"/>
      <c r="K1529" s="4" t="n">
        <f aca="false">COUNTIF($B1529:$J1529, "NORMAL")</f>
        <v>1</v>
      </c>
      <c r="L1529" s="4" t="n">
        <f aca="false">COUNTIF($B1529:$J1529, "NON_SPECIFIC")</f>
        <v>2</v>
      </c>
      <c r="M1529" s="4" t="n">
        <f aca="false">COUNTIF($B1529:$J1529, "EARLY")</f>
        <v>0</v>
      </c>
      <c r="N1529" s="4" t="n">
        <f aca="false">COUNTIF($B1529:$J1529, "ACTIVE")</f>
        <v>0</v>
      </c>
      <c r="O1529" s="4" t="n">
        <f aca="false">COUNTIF($B1529:$J1529, "LATE")</f>
        <v>0</v>
      </c>
      <c r="P1529" s="4" t="n">
        <f aca="false">COUNTIF($B1529:$J1529, "UNGRADABLE_QUALITY")</f>
        <v>0</v>
      </c>
      <c r="Q1529" s="4" t="n">
        <f aca="false">COUNTIF($B1529:$J1529, "UNGRADABLE_CONDITION")</f>
        <v>0</v>
      </c>
      <c r="R1529" s="4" t="n">
        <f aca="false">SUM(K1529:Q1529)</f>
        <v>3</v>
      </c>
      <c r="S1529" s="5"/>
      <c r="T1529" s="3"/>
    </row>
    <row r="1530" customFormat="false" ht="13.8" hidden="false" customHeight="false" outlineLevel="0" collapsed="false">
      <c r="A1530" s="3" t="s">
        <v>1553</v>
      </c>
      <c r="B1530" s="3" t="s">
        <v>20</v>
      </c>
      <c r="C1530" s="3"/>
      <c r="D1530" s="3" t="s">
        <v>19</v>
      </c>
      <c r="E1530" s="3"/>
      <c r="F1530" s="3"/>
      <c r="G1530" s="3"/>
      <c r="H1530" s="3"/>
      <c r="I1530" s="3" t="s">
        <v>20</v>
      </c>
      <c r="J1530" s="3"/>
      <c r="K1530" s="4" t="n">
        <f aca="false">COUNTIF($B1530:$J1530, "NORMAL")</f>
        <v>2</v>
      </c>
      <c r="L1530" s="4" t="n">
        <f aca="false">COUNTIF($B1530:$J1530, "NON_SPECIFIC")</f>
        <v>1</v>
      </c>
      <c r="M1530" s="4" t="n">
        <f aca="false">COUNTIF($B1530:$J1530, "EARLY")</f>
        <v>0</v>
      </c>
      <c r="N1530" s="4" t="n">
        <f aca="false">COUNTIF($B1530:$J1530, "ACTIVE")</f>
        <v>0</v>
      </c>
      <c r="O1530" s="4" t="n">
        <f aca="false">COUNTIF($B1530:$J1530, "LATE")</f>
        <v>0</v>
      </c>
      <c r="P1530" s="4" t="n">
        <f aca="false">COUNTIF($B1530:$J1530, "UNGRADABLE_QUALITY")</f>
        <v>0</v>
      </c>
      <c r="Q1530" s="4" t="n">
        <f aca="false">COUNTIF($B1530:$J1530, "UNGRADABLE_CONDITION")</f>
        <v>0</v>
      </c>
      <c r="R1530" s="4" t="n">
        <f aca="false">SUM(K1530:Q1530)</f>
        <v>3</v>
      </c>
      <c r="S1530" s="5"/>
      <c r="T1530" s="3"/>
    </row>
    <row r="1531" customFormat="false" ht="13.8" hidden="false" customHeight="false" outlineLevel="0" collapsed="false">
      <c r="A1531" s="3" t="s">
        <v>1554</v>
      </c>
      <c r="B1531" s="3" t="s">
        <v>20</v>
      </c>
      <c r="C1531" s="3"/>
      <c r="D1531" s="3" t="s">
        <v>19</v>
      </c>
      <c r="E1531" s="3"/>
      <c r="F1531" s="3"/>
      <c r="G1531" s="3"/>
      <c r="H1531" s="3"/>
      <c r="I1531" s="3" t="s">
        <v>19</v>
      </c>
      <c r="J1531" s="3"/>
      <c r="K1531" s="4" t="n">
        <f aca="false">COUNTIF($B1531:$J1531, "NORMAL")</f>
        <v>1</v>
      </c>
      <c r="L1531" s="4" t="n">
        <f aca="false">COUNTIF($B1531:$J1531, "NON_SPECIFIC")</f>
        <v>2</v>
      </c>
      <c r="M1531" s="4" t="n">
        <f aca="false">COUNTIF($B1531:$J1531, "EARLY")</f>
        <v>0</v>
      </c>
      <c r="N1531" s="4" t="n">
        <f aca="false">COUNTIF($B1531:$J1531, "ACTIVE")</f>
        <v>0</v>
      </c>
      <c r="O1531" s="4" t="n">
        <f aca="false">COUNTIF($B1531:$J1531, "LATE")</f>
        <v>0</v>
      </c>
      <c r="P1531" s="4" t="n">
        <f aca="false">COUNTIF($B1531:$J1531, "UNGRADABLE_QUALITY")</f>
        <v>0</v>
      </c>
      <c r="Q1531" s="4" t="n">
        <f aca="false">COUNTIF($B1531:$J1531, "UNGRADABLE_CONDITION")</f>
        <v>0</v>
      </c>
      <c r="R1531" s="4" t="n">
        <f aca="false">SUM(K1531:Q1531)</f>
        <v>3</v>
      </c>
      <c r="S1531" s="5"/>
      <c r="T1531" s="3"/>
    </row>
    <row r="1532" customFormat="false" ht="13.8" hidden="false" customHeight="false" outlineLevel="0" collapsed="false">
      <c r="A1532" s="3" t="s">
        <v>1555</v>
      </c>
      <c r="B1532" s="3" t="s">
        <v>20</v>
      </c>
      <c r="C1532" s="3" t="s">
        <v>22</v>
      </c>
      <c r="D1532" s="3"/>
      <c r="E1532" s="3"/>
      <c r="F1532" s="3"/>
      <c r="G1532" s="3" t="s">
        <v>22</v>
      </c>
      <c r="H1532" s="3"/>
      <c r="I1532" s="3"/>
      <c r="J1532" s="3"/>
      <c r="K1532" s="4" t="n">
        <f aca="false">COUNTIF($B1532:$J1532, "NORMAL")</f>
        <v>1</v>
      </c>
      <c r="L1532" s="4" t="n">
        <f aca="false">COUNTIF($B1532:$J1532, "NON_SPECIFIC")</f>
        <v>0</v>
      </c>
      <c r="M1532" s="4" t="n">
        <f aca="false">COUNTIF($B1532:$J1532, "EARLY")</f>
        <v>2</v>
      </c>
      <c r="N1532" s="4" t="n">
        <f aca="false">COUNTIF($B1532:$J1532, "ACTIVE")</f>
        <v>0</v>
      </c>
      <c r="O1532" s="4" t="n">
        <f aca="false">COUNTIF($B1532:$J1532, "LATE")</f>
        <v>0</v>
      </c>
      <c r="P1532" s="4" t="n">
        <f aca="false">COUNTIF($B1532:$J1532, "UNGRADABLE_QUALITY")</f>
        <v>0</v>
      </c>
      <c r="Q1532" s="4" t="n">
        <f aca="false">COUNTIF($B1532:$J1532, "UNGRADABLE_CONDITION")</f>
        <v>0</v>
      </c>
      <c r="R1532" s="4" t="n">
        <f aca="false">SUM(K1532:Q1532)</f>
        <v>3</v>
      </c>
      <c r="S1532" s="3"/>
      <c r="T1532" s="3"/>
    </row>
    <row r="1533" customFormat="false" ht="13.8" hidden="false" customHeight="false" outlineLevel="0" collapsed="false">
      <c r="A1533" s="3" t="s">
        <v>1556</v>
      </c>
      <c r="B1533" s="3" t="s">
        <v>28</v>
      </c>
      <c r="C1533" s="3" t="s">
        <v>28</v>
      </c>
      <c r="D1533" s="3"/>
      <c r="E1533" s="3"/>
      <c r="F1533" s="3"/>
      <c r="G1533" s="3" t="s">
        <v>28</v>
      </c>
      <c r="H1533" s="3"/>
      <c r="I1533" s="3"/>
      <c r="J1533" s="3"/>
      <c r="K1533" s="4" t="n">
        <f aca="false">COUNTIF($B1533:$J1533, "NORMAL")</f>
        <v>0</v>
      </c>
      <c r="L1533" s="4" t="n">
        <f aca="false">COUNTIF($B1533:$J1533, "NON_SPECIFIC")</f>
        <v>0</v>
      </c>
      <c r="M1533" s="4" t="n">
        <f aca="false">COUNTIF($B1533:$J1533, "EARLY")</f>
        <v>0</v>
      </c>
      <c r="N1533" s="4" t="n">
        <f aca="false">COUNTIF($B1533:$J1533, "ACTIVE")</f>
        <v>0</v>
      </c>
      <c r="O1533" s="4" t="n">
        <f aca="false">COUNTIF($B1533:$J1533, "LATE")</f>
        <v>3</v>
      </c>
      <c r="P1533" s="4" t="n">
        <f aca="false">COUNTIF($B1533:$J1533, "UNGRADABLE_QUALITY")</f>
        <v>0</v>
      </c>
      <c r="Q1533" s="4" t="n">
        <f aca="false">COUNTIF($B1533:$J1533, "UNGRADABLE_CONDITION")</f>
        <v>0</v>
      </c>
      <c r="R1533" s="4" t="n">
        <f aca="false">SUM(K1533:Q1533)</f>
        <v>3</v>
      </c>
      <c r="S1533" s="3"/>
      <c r="T1533" s="3"/>
    </row>
    <row r="1534" customFormat="false" ht="13.8" hidden="false" customHeight="false" outlineLevel="0" collapsed="false">
      <c r="A1534" s="3" t="s">
        <v>1557</v>
      </c>
      <c r="B1534" s="3" t="s">
        <v>19</v>
      </c>
      <c r="C1534" s="3" t="s">
        <v>20</v>
      </c>
      <c r="D1534" s="3"/>
      <c r="E1534" s="3"/>
      <c r="F1534" s="3"/>
      <c r="G1534" s="3" t="s">
        <v>20</v>
      </c>
      <c r="H1534" s="3"/>
      <c r="I1534" s="3"/>
      <c r="J1534" s="3"/>
      <c r="K1534" s="4" t="n">
        <f aca="false">COUNTIF($B1534:$J1534, "NORMAL")</f>
        <v>2</v>
      </c>
      <c r="L1534" s="4" t="n">
        <f aca="false">COUNTIF($B1534:$J1534, "NON_SPECIFIC")</f>
        <v>1</v>
      </c>
      <c r="M1534" s="4" t="n">
        <f aca="false">COUNTIF($B1534:$J1534, "EARLY")</f>
        <v>0</v>
      </c>
      <c r="N1534" s="4" t="n">
        <f aca="false">COUNTIF($B1534:$J1534, "ACTIVE")</f>
        <v>0</v>
      </c>
      <c r="O1534" s="4" t="n">
        <f aca="false">COUNTIF($B1534:$J1534, "LATE")</f>
        <v>0</v>
      </c>
      <c r="P1534" s="4" t="n">
        <f aca="false">COUNTIF($B1534:$J1534, "UNGRADABLE_QUALITY")</f>
        <v>0</v>
      </c>
      <c r="Q1534" s="4" t="n">
        <f aca="false">COUNTIF($B1534:$J1534, "UNGRADABLE_CONDITION")</f>
        <v>0</v>
      </c>
      <c r="R1534" s="4" t="n">
        <f aca="false">SUM(K1534:Q1534)</f>
        <v>3</v>
      </c>
      <c r="S1534" s="3"/>
      <c r="T1534" s="3"/>
    </row>
    <row r="1535" customFormat="false" ht="13.8" hidden="false" customHeight="false" outlineLevel="0" collapsed="false">
      <c r="A1535" s="3" t="s">
        <v>1558</v>
      </c>
      <c r="B1535" s="3" t="s">
        <v>19</v>
      </c>
      <c r="C1535" s="3" t="s">
        <v>22</v>
      </c>
      <c r="D1535" s="3"/>
      <c r="E1535" s="3"/>
      <c r="F1535" s="3"/>
      <c r="G1535" s="3" t="s">
        <v>19</v>
      </c>
      <c r="H1535" s="3"/>
      <c r="I1535" s="3"/>
      <c r="J1535" s="3"/>
      <c r="K1535" s="4" t="n">
        <f aca="false">COUNTIF($B1535:$J1535, "NORMAL")</f>
        <v>0</v>
      </c>
      <c r="L1535" s="4" t="n">
        <f aca="false">COUNTIF($B1535:$J1535, "NON_SPECIFIC")</f>
        <v>2</v>
      </c>
      <c r="M1535" s="4" t="n">
        <f aca="false">COUNTIF($B1535:$J1535, "EARLY")</f>
        <v>1</v>
      </c>
      <c r="N1535" s="4" t="n">
        <f aca="false">COUNTIF($B1535:$J1535, "ACTIVE")</f>
        <v>0</v>
      </c>
      <c r="O1535" s="4" t="n">
        <f aca="false">COUNTIF($B1535:$J1535, "LATE")</f>
        <v>0</v>
      </c>
      <c r="P1535" s="4" t="n">
        <f aca="false">COUNTIF($B1535:$J1535, "UNGRADABLE_QUALITY")</f>
        <v>0</v>
      </c>
      <c r="Q1535" s="4" t="n">
        <f aca="false">COUNTIF($B1535:$J1535, "UNGRADABLE_CONDITION")</f>
        <v>0</v>
      </c>
      <c r="R1535" s="4" t="n">
        <f aca="false">SUM(K1535:Q1535)</f>
        <v>3</v>
      </c>
      <c r="S1535" s="3"/>
      <c r="T1535" s="3"/>
    </row>
    <row r="1536" customFormat="false" ht="13.8" hidden="false" customHeight="false" outlineLevel="0" collapsed="false">
      <c r="A1536" s="3" t="s">
        <v>1559</v>
      </c>
      <c r="B1536" s="3" t="s">
        <v>20</v>
      </c>
      <c r="C1536" s="3" t="s">
        <v>19</v>
      </c>
      <c r="D1536" s="3"/>
      <c r="E1536" s="3"/>
      <c r="F1536" s="3"/>
      <c r="G1536" s="3" t="s">
        <v>20</v>
      </c>
      <c r="H1536" s="3"/>
      <c r="I1536" s="3"/>
      <c r="J1536" s="3"/>
      <c r="K1536" s="4" t="n">
        <f aca="false">COUNTIF($B1536:$J1536, "NORMAL")</f>
        <v>2</v>
      </c>
      <c r="L1536" s="4" t="n">
        <f aca="false">COUNTIF($B1536:$J1536, "NON_SPECIFIC")</f>
        <v>1</v>
      </c>
      <c r="M1536" s="4" t="n">
        <f aca="false">COUNTIF($B1536:$J1536, "EARLY")</f>
        <v>0</v>
      </c>
      <c r="N1536" s="4" t="n">
        <f aca="false">COUNTIF($B1536:$J1536, "ACTIVE")</f>
        <v>0</v>
      </c>
      <c r="O1536" s="4" t="n">
        <f aca="false">COUNTIF($B1536:$J1536, "LATE")</f>
        <v>0</v>
      </c>
      <c r="P1536" s="4" t="n">
        <f aca="false">COUNTIF($B1536:$J1536, "UNGRADABLE_QUALITY")</f>
        <v>0</v>
      </c>
      <c r="Q1536" s="4" t="n">
        <f aca="false">COUNTIF($B1536:$J1536, "UNGRADABLE_CONDITION")</f>
        <v>0</v>
      </c>
      <c r="R1536" s="4" t="n">
        <f aca="false">SUM(K1536:Q1536)</f>
        <v>3</v>
      </c>
      <c r="S1536" s="3"/>
      <c r="T1536" s="3"/>
    </row>
    <row r="1537" customFormat="false" ht="13.8" hidden="false" customHeight="false" outlineLevel="0" collapsed="false">
      <c r="A1537" s="3" t="s">
        <v>1560</v>
      </c>
      <c r="B1537" s="3" t="s">
        <v>20</v>
      </c>
      <c r="C1537" s="3"/>
      <c r="D1537" s="3" t="s">
        <v>19</v>
      </c>
      <c r="E1537" s="3"/>
      <c r="F1537" s="3"/>
      <c r="G1537" s="3"/>
      <c r="H1537" s="3"/>
      <c r="I1537" s="3" t="s">
        <v>19</v>
      </c>
      <c r="J1537" s="3"/>
      <c r="K1537" s="4" t="n">
        <f aca="false">COUNTIF($B1537:$J1537, "NORMAL")</f>
        <v>1</v>
      </c>
      <c r="L1537" s="4" t="n">
        <f aca="false">COUNTIF($B1537:$J1537, "NON_SPECIFIC")</f>
        <v>2</v>
      </c>
      <c r="M1537" s="4" t="n">
        <f aca="false">COUNTIF($B1537:$J1537, "EARLY")</f>
        <v>0</v>
      </c>
      <c r="N1537" s="4" t="n">
        <f aca="false">COUNTIF($B1537:$J1537, "ACTIVE")</f>
        <v>0</v>
      </c>
      <c r="O1537" s="4" t="n">
        <f aca="false">COUNTIF($B1537:$J1537, "LATE")</f>
        <v>0</v>
      </c>
      <c r="P1537" s="4" t="n">
        <f aca="false">COUNTIF($B1537:$J1537, "UNGRADABLE_QUALITY")</f>
        <v>0</v>
      </c>
      <c r="Q1537" s="4" t="n">
        <f aca="false">COUNTIF($B1537:$J1537, "UNGRADABLE_CONDITION")</f>
        <v>0</v>
      </c>
      <c r="R1537" s="4" t="n">
        <f aca="false">SUM(K1537:Q1537)</f>
        <v>3</v>
      </c>
      <c r="S1537" s="5"/>
      <c r="T1537" s="3"/>
    </row>
    <row r="1538" customFormat="false" ht="13.8" hidden="false" customHeight="false" outlineLevel="0" collapsed="false">
      <c r="A1538" s="3" t="s">
        <v>1561</v>
      </c>
      <c r="B1538" s="3" t="s">
        <v>20</v>
      </c>
      <c r="C1538" s="3" t="s">
        <v>19</v>
      </c>
      <c r="D1538" s="3"/>
      <c r="E1538" s="3"/>
      <c r="F1538" s="3"/>
      <c r="G1538" s="3" t="s">
        <v>20</v>
      </c>
      <c r="H1538" s="3"/>
      <c r="I1538" s="3"/>
      <c r="J1538" s="3"/>
      <c r="K1538" s="4" t="n">
        <f aca="false">COUNTIF($B1538:$J1538, "NORMAL")</f>
        <v>2</v>
      </c>
      <c r="L1538" s="4" t="n">
        <f aca="false">COUNTIF($B1538:$J1538, "NON_SPECIFIC")</f>
        <v>1</v>
      </c>
      <c r="M1538" s="4" t="n">
        <f aca="false">COUNTIF($B1538:$J1538, "EARLY")</f>
        <v>0</v>
      </c>
      <c r="N1538" s="4" t="n">
        <f aca="false">COUNTIF($B1538:$J1538, "ACTIVE")</f>
        <v>0</v>
      </c>
      <c r="O1538" s="4" t="n">
        <f aca="false">COUNTIF($B1538:$J1538, "LATE")</f>
        <v>0</v>
      </c>
      <c r="P1538" s="4" t="n">
        <f aca="false">COUNTIF($B1538:$J1538, "UNGRADABLE_QUALITY")</f>
        <v>0</v>
      </c>
      <c r="Q1538" s="4" t="n">
        <f aca="false">COUNTIF($B1538:$J1538, "UNGRADABLE_CONDITION")</f>
        <v>0</v>
      </c>
      <c r="R1538" s="4" t="n">
        <f aca="false">SUM(K1538:Q1538)</f>
        <v>3</v>
      </c>
      <c r="S1538" s="3"/>
      <c r="T1538" s="3"/>
    </row>
    <row r="1539" customFormat="false" ht="13.8" hidden="false" customHeight="false" outlineLevel="0" collapsed="false">
      <c r="A1539" s="3" t="s">
        <v>1562</v>
      </c>
      <c r="B1539" s="3" t="s">
        <v>20</v>
      </c>
      <c r="C1539" s="3"/>
      <c r="D1539" s="3" t="s">
        <v>19</v>
      </c>
      <c r="E1539" s="3"/>
      <c r="F1539" s="3"/>
      <c r="G1539" s="3"/>
      <c r="H1539" s="3"/>
      <c r="I1539" s="3" t="s">
        <v>19</v>
      </c>
      <c r="J1539" s="3"/>
      <c r="K1539" s="4" t="n">
        <f aca="false">COUNTIF($B1539:$J1539, "NORMAL")</f>
        <v>1</v>
      </c>
      <c r="L1539" s="4" t="n">
        <f aca="false">COUNTIF($B1539:$J1539, "NON_SPECIFIC")</f>
        <v>2</v>
      </c>
      <c r="M1539" s="4" t="n">
        <f aca="false">COUNTIF($B1539:$J1539, "EARLY")</f>
        <v>0</v>
      </c>
      <c r="N1539" s="4" t="n">
        <f aca="false">COUNTIF($B1539:$J1539, "ACTIVE")</f>
        <v>0</v>
      </c>
      <c r="O1539" s="4" t="n">
        <f aca="false">COUNTIF($B1539:$J1539, "LATE")</f>
        <v>0</v>
      </c>
      <c r="P1539" s="4" t="n">
        <f aca="false">COUNTIF($B1539:$J1539, "UNGRADABLE_QUALITY")</f>
        <v>0</v>
      </c>
      <c r="Q1539" s="4" t="n">
        <f aca="false">COUNTIF($B1539:$J1539, "UNGRADABLE_CONDITION")</f>
        <v>0</v>
      </c>
      <c r="R1539" s="4" t="n">
        <f aca="false">SUM(K1539:Q1539)</f>
        <v>3</v>
      </c>
      <c r="S1539" s="5"/>
      <c r="T1539" s="3"/>
    </row>
    <row r="1540" customFormat="false" ht="13.8" hidden="false" customHeight="false" outlineLevel="0" collapsed="false">
      <c r="A1540" s="3" t="s">
        <v>1563</v>
      </c>
      <c r="B1540" s="3" t="s">
        <v>24</v>
      </c>
      <c r="C1540" s="3"/>
      <c r="D1540" s="3" t="s">
        <v>28</v>
      </c>
      <c r="E1540" s="3"/>
      <c r="F1540" s="3"/>
      <c r="G1540" s="3"/>
      <c r="H1540" s="3"/>
      <c r="I1540" s="3" t="s">
        <v>28</v>
      </c>
      <c r="J1540" s="3"/>
      <c r="K1540" s="4" t="n">
        <f aca="false">COUNTIF($B1540:$J1540, "NORMAL")</f>
        <v>0</v>
      </c>
      <c r="L1540" s="4" t="n">
        <f aca="false">COUNTIF($B1540:$J1540, "NON_SPECIFIC")</f>
        <v>0</v>
      </c>
      <c r="M1540" s="4" t="n">
        <f aca="false">COUNTIF($B1540:$J1540, "EARLY")</f>
        <v>0</v>
      </c>
      <c r="N1540" s="4" t="n">
        <f aca="false">COUNTIF($B1540:$J1540, "ACTIVE")</f>
        <v>0</v>
      </c>
      <c r="O1540" s="4" t="n">
        <f aca="false">COUNTIF($B1540:$J1540, "LATE")</f>
        <v>2</v>
      </c>
      <c r="P1540" s="4" t="n">
        <f aca="false">COUNTIF($B1540:$J1540, "UNGRADABLE_QUALITY")</f>
        <v>1</v>
      </c>
      <c r="Q1540" s="4" t="n">
        <f aca="false">COUNTIF($B1540:$J1540, "UNGRADABLE_CONDITION")</f>
        <v>0</v>
      </c>
      <c r="R1540" s="4" t="n">
        <f aca="false">SUM(K1540:Q1540)</f>
        <v>3</v>
      </c>
      <c r="S1540" s="5"/>
      <c r="T1540" s="3"/>
    </row>
    <row r="1541" customFormat="false" ht="13.8" hidden="false" customHeight="false" outlineLevel="0" collapsed="false">
      <c r="A1541" s="3" t="s">
        <v>1564</v>
      </c>
      <c r="B1541" s="3" t="s">
        <v>24</v>
      </c>
      <c r="C1541" s="3" t="s">
        <v>24</v>
      </c>
      <c r="D1541" s="3"/>
      <c r="E1541" s="3"/>
      <c r="F1541" s="3"/>
      <c r="G1541" s="3" t="s">
        <v>24</v>
      </c>
      <c r="H1541" s="3"/>
      <c r="I1541" s="3"/>
      <c r="J1541" s="3"/>
      <c r="K1541" s="4" t="n">
        <f aca="false">COUNTIF($B1541:$J1541, "NORMAL")</f>
        <v>0</v>
      </c>
      <c r="L1541" s="4" t="n">
        <f aca="false">COUNTIF($B1541:$J1541, "NON_SPECIFIC")</f>
        <v>0</v>
      </c>
      <c r="M1541" s="4" t="n">
        <f aca="false">COUNTIF($B1541:$J1541, "EARLY")</f>
        <v>0</v>
      </c>
      <c r="N1541" s="4" t="n">
        <f aca="false">COUNTIF($B1541:$J1541, "ACTIVE")</f>
        <v>0</v>
      </c>
      <c r="O1541" s="4" t="n">
        <f aca="false">COUNTIF($B1541:$J1541, "LATE")</f>
        <v>0</v>
      </c>
      <c r="P1541" s="4" t="n">
        <f aca="false">COUNTIF($B1541:$J1541, "UNGRADABLE_QUALITY")</f>
        <v>3</v>
      </c>
      <c r="Q1541" s="4" t="n">
        <f aca="false">COUNTIF($B1541:$J1541, "UNGRADABLE_CONDITION")</f>
        <v>0</v>
      </c>
      <c r="R1541" s="4" t="n">
        <f aca="false">SUM(K1541:Q1541)</f>
        <v>3</v>
      </c>
      <c r="S1541" s="3"/>
      <c r="T1541" s="3"/>
    </row>
    <row r="1542" customFormat="false" ht="13.8" hidden="false" customHeight="false" outlineLevel="0" collapsed="false">
      <c r="A1542" s="3" t="s">
        <v>1565</v>
      </c>
      <c r="B1542" s="3" t="s">
        <v>19</v>
      </c>
      <c r="C1542" s="3" t="s">
        <v>19</v>
      </c>
      <c r="D1542" s="3"/>
      <c r="E1542" s="3"/>
      <c r="F1542" s="3"/>
      <c r="G1542" s="3" t="s">
        <v>20</v>
      </c>
      <c r="H1542" s="3"/>
      <c r="I1542" s="3"/>
      <c r="J1542" s="3"/>
      <c r="K1542" s="4" t="n">
        <f aca="false">COUNTIF($B1542:$J1542, "NORMAL")</f>
        <v>1</v>
      </c>
      <c r="L1542" s="4" t="n">
        <f aca="false">COUNTIF($B1542:$J1542, "NON_SPECIFIC")</f>
        <v>2</v>
      </c>
      <c r="M1542" s="4" t="n">
        <f aca="false">COUNTIF($B1542:$J1542, "EARLY")</f>
        <v>0</v>
      </c>
      <c r="N1542" s="4" t="n">
        <f aca="false">COUNTIF($B1542:$J1542, "ACTIVE")</f>
        <v>0</v>
      </c>
      <c r="O1542" s="4" t="n">
        <f aca="false">COUNTIF($B1542:$J1542, "LATE")</f>
        <v>0</v>
      </c>
      <c r="P1542" s="4" t="n">
        <f aca="false">COUNTIF($B1542:$J1542, "UNGRADABLE_QUALITY")</f>
        <v>0</v>
      </c>
      <c r="Q1542" s="4" t="n">
        <f aca="false">COUNTIF($B1542:$J1542, "UNGRADABLE_CONDITION")</f>
        <v>0</v>
      </c>
      <c r="R1542" s="4" t="n">
        <f aca="false">SUM(K1542:Q1542)</f>
        <v>3</v>
      </c>
      <c r="S1542" s="3"/>
      <c r="T1542" s="3"/>
    </row>
    <row r="1543" customFormat="false" ht="13.8" hidden="false" customHeight="false" outlineLevel="0" collapsed="false">
      <c r="A1543" s="3" t="s">
        <v>1566</v>
      </c>
      <c r="B1543" s="3" t="s">
        <v>19</v>
      </c>
      <c r="C1543" s="3"/>
      <c r="D1543" s="3" t="s">
        <v>22</v>
      </c>
      <c r="E1543" s="3"/>
      <c r="F1543" s="3"/>
      <c r="G1543" s="3"/>
      <c r="H1543" s="3"/>
      <c r="I1543" s="3" t="s">
        <v>22</v>
      </c>
      <c r="J1543" s="3"/>
      <c r="K1543" s="4" t="n">
        <f aca="false">COUNTIF($B1543:$J1543, "NORMAL")</f>
        <v>0</v>
      </c>
      <c r="L1543" s="4" t="n">
        <f aca="false">COUNTIF($B1543:$J1543, "NON_SPECIFIC")</f>
        <v>1</v>
      </c>
      <c r="M1543" s="4" t="n">
        <f aca="false">COUNTIF($B1543:$J1543, "EARLY")</f>
        <v>2</v>
      </c>
      <c r="N1543" s="4" t="n">
        <f aca="false">COUNTIF($B1543:$J1543, "ACTIVE")</f>
        <v>0</v>
      </c>
      <c r="O1543" s="4" t="n">
        <f aca="false">COUNTIF($B1543:$J1543, "LATE")</f>
        <v>0</v>
      </c>
      <c r="P1543" s="4" t="n">
        <f aca="false">COUNTIF($B1543:$J1543, "UNGRADABLE_QUALITY")</f>
        <v>0</v>
      </c>
      <c r="Q1543" s="4" t="n">
        <f aca="false">COUNTIF($B1543:$J1543, "UNGRADABLE_CONDITION")</f>
        <v>0</v>
      </c>
      <c r="R1543" s="4" t="n">
        <f aca="false">SUM(K1543:Q1543)</f>
        <v>3</v>
      </c>
      <c r="S1543" s="5"/>
      <c r="T1543" s="3"/>
    </row>
    <row r="1544" customFormat="false" ht="13.8" hidden="false" customHeight="false" outlineLevel="0" collapsed="false">
      <c r="A1544" s="3" t="s">
        <v>1567</v>
      </c>
      <c r="B1544" s="3" t="s">
        <v>19</v>
      </c>
      <c r="C1544" s="3" t="s">
        <v>19</v>
      </c>
      <c r="D1544" s="3"/>
      <c r="E1544" s="3"/>
      <c r="F1544" s="3"/>
      <c r="G1544" s="3" t="s">
        <v>20</v>
      </c>
      <c r="H1544" s="3"/>
      <c r="I1544" s="3"/>
      <c r="J1544" s="3"/>
      <c r="K1544" s="4" t="n">
        <f aca="false">COUNTIF($B1544:$J1544, "NORMAL")</f>
        <v>1</v>
      </c>
      <c r="L1544" s="4" t="n">
        <f aca="false">COUNTIF($B1544:$J1544, "NON_SPECIFIC")</f>
        <v>2</v>
      </c>
      <c r="M1544" s="4" t="n">
        <f aca="false">COUNTIF($B1544:$J1544, "EARLY")</f>
        <v>0</v>
      </c>
      <c r="N1544" s="4" t="n">
        <f aca="false">COUNTIF($B1544:$J1544, "ACTIVE")</f>
        <v>0</v>
      </c>
      <c r="O1544" s="4" t="n">
        <f aca="false">COUNTIF($B1544:$J1544, "LATE")</f>
        <v>0</v>
      </c>
      <c r="P1544" s="4" t="n">
        <f aca="false">COUNTIF($B1544:$J1544, "UNGRADABLE_QUALITY")</f>
        <v>0</v>
      </c>
      <c r="Q1544" s="4" t="n">
        <f aca="false">COUNTIF($B1544:$J1544, "UNGRADABLE_CONDITION")</f>
        <v>0</v>
      </c>
      <c r="R1544" s="4" t="n">
        <f aca="false">SUM(K1544:Q1544)</f>
        <v>3</v>
      </c>
      <c r="S1544" s="3"/>
      <c r="T1544" s="3"/>
    </row>
    <row r="1545" customFormat="false" ht="13.8" hidden="false" customHeight="false" outlineLevel="0" collapsed="false">
      <c r="A1545" s="3" t="s">
        <v>1568</v>
      </c>
      <c r="B1545" s="3" t="s">
        <v>19</v>
      </c>
      <c r="C1545" s="3" t="s">
        <v>19</v>
      </c>
      <c r="D1545" s="3"/>
      <c r="E1545" s="3"/>
      <c r="F1545" s="3"/>
      <c r="G1545" s="3" t="s">
        <v>19</v>
      </c>
      <c r="H1545" s="3"/>
      <c r="I1545" s="3"/>
      <c r="J1545" s="3"/>
      <c r="K1545" s="4" t="n">
        <f aca="false">COUNTIF($B1545:$J1545, "NORMAL")</f>
        <v>0</v>
      </c>
      <c r="L1545" s="4" t="n">
        <f aca="false">COUNTIF($B1545:$J1545, "NON_SPECIFIC")</f>
        <v>3</v>
      </c>
      <c r="M1545" s="4" t="n">
        <f aca="false">COUNTIF($B1545:$J1545, "EARLY")</f>
        <v>0</v>
      </c>
      <c r="N1545" s="4" t="n">
        <f aca="false">COUNTIF($B1545:$J1545, "ACTIVE")</f>
        <v>0</v>
      </c>
      <c r="O1545" s="4" t="n">
        <f aca="false">COUNTIF($B1545:$J1545, "LATE")</f>
        <v>0</v>
      </c>
      <c r="P1545" s="4" t="n">
        <f aca="false">COUNTIF($B1545:$J1545, "UNGRADABLE_QUALITY")</f>
        <v>0</v>
      </c>
      <c r="Q1545" s="4" t="n">
        <f aca="false">COUNTIF($B1545:$J1545, "UNGRADABLE_CONDITION")</f>
        <v>0</v>
      </c>
      <c r="R1545" s="4" t="n">
        <f aca="false">SUM(K1545:Q1545)</f>
        <v>3</v>
      </c>
      <c r="S1545" s="3"/>
      <c r="T1545" s="3"/>
    </row>
    <row r="1546" customFormat="false" ht="13.8" hidden="false" customHeight="false" outlineLevel="0" collapsed="false">
      <c r="A1546" s="3" t="s">
        <v>1569</v>
      </c>
      <c r="B1546" s="3" t="s">
        <v>20</v>
      </c>
      <c r="C1546" s="3" t="s">
        <v>19</v>
      </c>
      <c r="D1546" s="3"/>
      <c r="E1546" s="3"/>
      <c r="F1546" s="3"/>
      <c r="G1546" s="3" t="s">
        <v>20</v>
      </c>
      <c r="H1546" s="3"/>
      <c r="I1546" s="3"/>
      <c r="J1546" s="3"/>
      <c r="K1546" s="4" t="n">
        <f aca="false">COUNTIF($B1546:$J1546, "NORMAL")</f>
        <v>2</v>
      </c>
      <c r="L1546" s="4" t="n">
        <f aca="false">COUNTIF($B1546:$J1546, "NON_SPECIFIC")</f>
        <v>1</v>
      </c>
      <c r="M1546" s="4" t="n">
        <f aca="false">COUNTIF($B1546:$J1546, "EARLY")</f>
        <v>0</v>
      </c>
      <c r="N1546" s="4" t="n">
        <f aca="false">COUNTIF($B1546:$J1546, "ACTIVE")</f>
        <v>0</v>
      </c>
      <c r="O1546" s="4" t="n">
        <f aca="false">COUNTIF($B1546:$J1546, "LATE")</f>
        <v>0</v>
      </c>
      <c r="P1546" s="4" t="n">
        <f aca="false">COUNTIF($B1546:$J1546, "UNGRADABLE_QUALITY")</f>
        <v>0</v>
      </c>
      <c r="Q1546" s="4" t="n">
        <f aca="false">COUNTIF($B1546:$J1546, "UNGRADABLE_CONDITION")</f>
        <v>0</v>
      </c>
      <c r="R1546" s="4" t="n">
        <f aca="false">SUM(K1546:Q1546)</f>
        <v>3</v>
      </c>
      <c r="S1546" s="3"/>
      <c r="T1546" s="3"/>
    </row>
    <row r="1547" customFormat="false" ht="13.8" hidden="false" customHeight="false" outlineLevel="0" collapsed="false">
      <c r="A1547" s="3" t="s">
        <v>1570</v>
      </c>
      <c r="B1547" s="3" t="s">
        <v>24</v>
      </c>
      <c r="C1547" s="3" t="s">
        <v>22</v>
      </c>
      <c r="D1547" s="3"/>
      <c r="E1547" s="3"/>
      <c r="F1547" s="3"/>
      <c r="G1547" s="3" t="s">
        <v>28</v>
      </c>
      <c r="H1547" s="3"/>
      <c r="I1547" s="3"/>
      <c r="J1547" s="3"/>
      <c r="K1547" s="4" t="n">
        <f aca="false">COUNTIF($B1547:$J1547, "NORMAL")</f>
        <v>0</v>
      </c>
      <c r="L1547" s="4" t="n">
        <f aca="false">COUNTIF($B1547:$J1547, "NON_SPECIFIC")</f>
        <v>0</v>
      </c>
      <c r="M1547" s="4" t="n">
        <f aca="false">COUNTIF($B1547:$J1547, "EARLY")</f>
        <v>1</v>
      </c>
      <c r="N1547" s="4" t="n">
        <f aca="false">COUNTIF($B1547:$J1547, "ACTIVE")</f>
        <v>0</v>
      </c>
      <c r="O1547" s="4" t="n">
        <f aca="false">COUNTIF($B1547:$J1547, "LATE")</f>
        <v>1</v>
      </c>
      <c r="P1547" s="4" t="n">
        <f aca="false">COUNTIF($B1547:$J1547, "UNGRADABLE_QUALITY")</f>
        <v>1</v>
      </c>
      <c r="Q1547" s="4" t="n">
        <f aca="false">COUNTIF($B1547:$J1547, "UNGRADABLE_CONDITION")</f>
        <v>0</v>
      </c>
      <c r="R1547" s="4" t="n">
        <f aca="false">SUM(K1547:Q1547)</f>
        <v>3</v>
      </c>
      <c r="S1547" s="3"/>
      <c r="T1547" s="3"/>
    </row>
    <row r="1548" customFormat="false" ht="13.8" hidden="false" customHeight="false" outlineLevel="0" collapsed="false">
      <c r="A1548" s="3" t="s">
        <v>1571</v>
      </c>
      <c r="B1548" s="3" t="s">
        <v>19</v>
      </c>
      <c r="C1548" s="3"/>
      <c r="D1548" s="3" t="s">
        <v>19</v>
      </c>
      <c r="E1548" s="3"/>
      <c r="F1548" s="3"/>
      <c r="G1548" s="3"/>
      <c r="H1548" s="3"/>
      <c r="I1548" s="3" t="s">
        <v>19</v>
      </c>
      <c r="J1548" s="3"/>
      <c r="K1548" s="4" t="n">
        <f aca="false">COUNTIF($B1548:$J1548, "NORMAL")</f>
        <v>0</v>
      </c>
      <c r="L1548" s="4" t="n">
        <f aca="false">COUNTIF($B1548:$J1548, "NON_SPECIFIC")</f>
        <v>3</v>
      </c>
      <c r="M1548" s="4" t="n">
        <f aca="false">COUNTIF($B1548:$J1548, "EARLY")</f>
        <v>0</v>
      </c>
      <c r="N1548" s="4" t="n">
        <f aca="false">COUNTIF($B1548:$J1548, "ACTIVE")</f>
        <v>0</v>
      </c>
      <c r="O1548" s="4" t="n">
        <f aca="false">COUNTIF($B1548:$J1548, "LATE")</f>
        <v>0</v>
      </c>
      <c r="P1548" s="4" t="n">
        <f aca="false">COUNTIF($B1548:$J1548, "UNGRADABLE_QUALITY")</f>
        <v>0</v>
      </c>
      <c r="Q1548" s="4" t="n">
        <f aca="false">COUNTIF($B1548:$J1548, "UNGRADABLE_CONDITION")</f>
        <v>0</v>
      </c>
      <c r="R1548" s="4" t="n">
        <f aca="false">SUM(K1548:Q1548)</f>
        <v>3</v>
      </c>
      <c r="S1548" s="5"/>
      <c r="T1548" s="3"/>
    </row>
    <row r="1549" customFormat="false" ht="13.8" hidden="false" customHeight="false" outlineLevel="0" collapsed="false">
      <c r="A1549" s="3" t="s">
        <v>1572</v>
      </c>
      <c r="B1549" s="3" t="s">
        <v>22</v>
      </c>
      <c r="C1549" s="3" t="s">
        <v>22</v>
      </c>
      <c r="D1549" s="3"/>
      <c r="E1549" s="3"/>
      <c r="F1549" s="3"/>
      <c r="G1549" s="3" t="s">
        <v>22</v>
      </c>
      <c r="H1549" s="3"/>
      <c r="I1549" s="3"/>
      <c r="J1549" s="3"/>
      <c r="K1549" s="4" t="n">
        <f aca="false">COUNTIF($B1549:$J1549, "NORMAL")</f>
        <v>0</v>
      </c>
      <c r="L1549" s="4" t="n">
        <f aca="false">COUNTIF($B1549:$J1549, "NON_SPECIFIC")</f>
        <v>0</v>
      </c>
      <c r="M1549" s="4" t="n">
        <f aca="false">COUNTIF($B1549:$J1549, "EARLY")</f>
        <v>3</v>
      </c>
      <c r="N1549" s="4" t="n">
        <f aca="false">COUNTIF($B1549:$J1549, "ACTIVE")</f>
        <v>0</v>
      </c>
      <c r="O1549" s="4" t="n">
        <f aca="false">COUNTIF($B1549:$J1549, "LATE")</f>
        <v>0</v>
      </c>
      <c r="P1549" s="4" t="n">
        <f aca="false">COUNTIF($B1549:$J1549, "UNGRADABLE_QUALITY")</f>
        <v>0</v>
      </c>
      <c r="Q1549" s="4" t="n">
        <f aca="false">COUNTIF($B1549:$J1549, "UNGRADABLE_CONDITION")</f>
        <v>0</v>
      </c>
      <c r="R1549" s="4" t="n">
        <f aca="false">SUM(K1549:Q1549)</f>
        <v>3</v>
      </c>
      <c r="S1549" s="3"/>
      <c r="T1549" s="3"/>
    </row>
    <row r="1550" customFormat="false" ht="13.8" hidden="false" customHeight="false" outlineLevel="0" collapsed="false">
      <c r="A1550" s="3" t="s">
        <v>1573</v>
      </c>
      <c r="B1550" s="3" t="s">
        <v>22</v>
      </c>
      <c r="C1550" s="3" t="s">
        <v>22</v>
      </c>
      <c r="D1550" s="3"/>
      <c r="E1550" s="3"/>
      <c r="F1550" s="3"/>
      <c r="G1550" s="3" t="s">
        <v>22</v>
      </c>
      <c r="H1550" s="3"/>
      <c r="I1550" s="3"/>
      <c r="J1550" s="3"/>
      <c r="K1550" s="4" t="n">
        <f aca="false">COUNTIF($B1550:$J1550, "NORMAL")</f>
        <v>0</v>
      </c>
      <c r="L1550" s="4" t="n">
        <f aca="false">COUNTIF($B1550:$J1550, "NON_SPECIFIC")</f>
        <v>0</v>
      </c>
      <c r="M1550" s="4" t="n">
        <f aca="false">COUNTIF($B1550:$J1550, "EARLY")</f>
        <v>3</v>
      </c>
      <c r="N1550" s="4" t="n">
        <f aca="false">COUNTIF($B1550:$J1550, "ACTIVE")</f>
        <v>0</v>
      </c>
      <c r="O1550" s="4" t="n">
        <f aca="false">COUNTIF($B1550:$J1550, "LATE")</f>
        <v>0</v>
      </c>
      <c r="P1550" s="4" t="n">
        <f aca="false">COUNTIF($B1550:$J1550, "UNGRADABLE_QUALITY")</f>
        <v>0</v>
      </c>
      <c r="Q1550" s="4" t="n">
        <f aca="false">COUNTIF($B1550:$J1550, "UNGRADABLE_CONDITION")</f>
        <v>0</v>
      </c>
      <c r="R1550" s="4" t="n">
        <f aca="false">SUM(K1550:Q1550)</f>
        <v>3</v>
      </c>
      <c r="S1550" s="3"/>
      <c r="T1550" s="3"/>
    </row>
    <row r="1551" customFormat="false" ht="13.8" hidden="false" customHeight="false" outlineLevel="0" collapsed="false">
      <c r="A1551" s="3" t="s">
        <v>1574</v>
      </c>
      <c r="B1551" s="3" t="s">
        <v>28</v>
      </c>
      <c r="C1551" s="3"/>
      <c r="D1551" s="3" t="s">
        <v>68</v>
      </c>
      <c r="E1551" s="3"/>
      <c r="F1551" s="3"/>
      <c r="G1551" s="3"/>
      <c r="H1551" s="3"/>
      <c r="I1551" s="3" t="s">
        <v>24</v>
      </c>
      <c r="J1551" s="3"/>
      <c r="K1551" s="4" t="n">
        <f aca="false">COUNTIF($B1551:$J1551, "NORMAL")</f>
        <v>0</v>
      </c>
      <c r="L1551" s="4" t="n">
        <f aca="false">COUNTIF($B1551:$J1551, "NON_SPECIFIC")</f>
        <v>0</v>
      </c>
      <c r="M1551" s="4" t="n">
        <f aca="false">COUNTIF($B1551:$J1551, "EARLY")</f>
        <v>0</v>
      </c>
      <c r="N1551" s="4" t="n">
        <f aca="false">COUNTIF($B1551:$J1551, "ACTIVE")</f>
        <v>0</v>
      </c>
      <c r="O1551" s="4" t="n">
        <f aca="false">COUNTIF($B1551:$J1551, "LATE")</f>
        <v>1</v>
      </c>
      <c r="P1551" s="4" t="n">
        <f aca="false">COUNTIF($B1551:$J1551, "UNGRADABLE_QUALITY")</f>
        <v>1</v>
      </c>
      <c r="Q1551" s="4" t="n">
        <f aca="false">COUNTIF($B1551:$J1551, "UNGRADABLE_CONDITION")</f>
        <v>1</v>
      </c>
      <c r="R1551" s="4" t="n">
        <f aca="false">SUM(K1551:Q1551)</f>
        <v>3</v>
      </c>
      <c r="S1551" s="5"/>
      <c r="T1551" s="3"/>
    </row>
    <row r="1552" customFormat="false" ht="13.8" hidden="false" customHeight="false" outlineLevel="0" collapsed="false">
      <c r="A1552" s="3" t="s">
        <v>1575</v>
      </c>
      <c r="B1552" s="3" t="s">
        <v>19</v>
      </c>
      <c r="C1552" s="3"/>
      <c r="D1552" s="3" t="s">
        <v>19</v>
      </c>
      <c r="E1552" s="3"/>
      <c r="F1552" s="3"/>
      <c r="G1552" s="3"/>
      <c r="H1552" s="3"/>
      <c r="I1552" s="3" t="s">
        <v>20</v>
      </c>
      <c r="J1552" s="3"/>
      <c r="K1552" s="4" t="n">
        <f aca="false">COUNTIF($B1552:$J1552, "NORMAL")</f>
        <v>1</v>
      </c>
      <c r="L1552" s="4" t="n">
        <f aca="false">COUNTIF($B1552:$J1552, "NON_SPECIFIC")</f>
        <v>2</v>
      </c>
      <c r="M1552" s="4" t="n">
        <f aca="false">COUNTIF($B1552:$J1552, "EARLY")</f>
        <v>0</v>
      </c>
      <c r="N1552" s="4" t="n">
        <f aca="false">COUNTIF($B1552:$J1552, "ACTIVE")</f>
        <v>0</v>
      </c>
      <c r="O1552" s="4" t="n">
        <f aca="false">COUNTIF($B1552:$J1552, "LATE")</f>
        <v>0</v>
      </c>
      <c r="P1552" s="4" t="n">
        <f aca="false">COUNTIF($B1552:$J1552, "UNGRADABLE_QUALITY")</f>
        <v>0</v>
      </c>
      <c r="Q1552" s="4" t="n">
        <f aca="false">COUNTIF($B1552:$J1552, "UNGRADABLE_CONDITION")</f>
        <v>0</v>
      </c>
      <c r="R1552" s="4" t="n">
        <f aca="false">SUM(K1552:Q1552)</f>
        <v>3</v>
      </c>
      <c r="S1552" s="5"/>
      <c r="T1552" s="3"/>
    </row>
    <row r="1553" customFormat="false" ht="13.8" hidden="false" customHeight="false" outlineLevel="0" collapsed="false">
      <c r="A1553" s="3" t="s">
        <v>1576</v>
      </c>
      <c r="B1553" s="3" t="s">
        <v>20</v>
      </c>
      <c r="C1553" s="3" t="s">
        <v>20</v>
      </c>
      <c r="D1553" s="3"/>
      <c r="E1553" s="3"/>
      <c r="F1553" s="3"/>
      <c r="G1553" s="3" t="s">
        <v>20</v>
      </c>
      <c r="H1553" s="3"/>
      <c r="I1553" s="3"/>
      <c r="J1553" s="3"/>
      <c r="K1553" s="4" t="n">
        <f aca="false">COUNTIF($B1553:$J1553, "NORMAL")</f>
        <v>3</v>
      </c>
      <c r="L1553" s="4" t="n">
        <f aca="false">COUNTIF($B1553:$J1553, "NON_SPECIFIC")</f>
        <v>0</v>
      </c>
      <c r="M1553" s="4" t="n">
        <f aca="false">COUNTIF($B1553:$J1553, "EARLY")</f>
        <v>0</v>
      </c>
      <c r="N1553" s="4" t="n">
        <f aca="false">COUNTIF($B1553:$J1553, "ACTIVE")</f>
        <v>0</v>
      </c>
      <c r="O1553" s="4" t="n">
        <f aca="false">COUNTIF($B1553:$J1553, "LATE")</f>
        <v>0</v>
      </c>
      <c r="P1553" s="4" t="n">
        <f aca="false">COUNTIF($B1553:$J1553, "UNGRADABLE_QUALITY")</f>
        <v>0</v>
      </c>
      <c r="Q1553" s="4" t="n">
        <f aca="false">COUNTIF($B1553:$J1553, "UNGRADABLE_CONDITION")</f>
        <v>0</v>
      </c>
      <c r="R1553" s="4" t="n">
        <f aca="false">SUM(K1553:Q1553)</f>
        <v>3</v>
      </c>
      <c r="S1553" s="3"/>
      <c r="T1553" s="3"/>
    </row>
    <row r="1554" customFormat="false" ht="13.8" hidden="false" customHeight="false" outlineLevel="0" collapsed="false">
      <c r="A1554" s="3" t="s">
        <v>1577</v>
      </c>
      <c r="B1554" s="3" t="s">
        <v>20</v>
      </c>
      <c r="C1554" s="3" t="s">
        <v>19</v>
      </c>
      <c r="D1554" s="3"/>
      <c r="E1554" s="3"/>
      <c r="F1554" s="3"/>
      <c r="G1554" s="3" t="s">
        <v>20</v>
      </c>
      <c r="H1554" s="3"/>
      <c r="I1554" s="3"/>
      <c r="J1554" s="3"/>
      <c r="K1554" s="4" t="n">
        <f aca="false">COUNTIF($B1554:$J1554, "NORMAL")</f>
        <v>2</v>
      </c>
      <c r="L1554" s="4" t="n">
        <f aca="false">COUNTIF($B1554:$J1554, "NON_SPECIFIC")</f>
        <v>1</v>
      </c>
      <c r="M1554" s="4" t="n">
        <f aca="false">COUNTIF($B1554:$J1554, "EARLY")</f>
        <v>0</v>
      </c>
      <c r="N1554" s="4" t="n">
        <f aca="false">COUNTIF($B1554:$J1554, "ACTIVE")</f>
        <v>0</v>
      </c>
      <c r="O1554" s="4" t="n">
        <f aca="false">COUNTIF($B1554:$J1554, "LATE")</f>
        <v>0</v>
      </c>
      <c r="P1554" s="4" t="n">
        <f aca="false">COUNTIF($B1554:$J1554, "UNGRADABLE_QUALITY")</f>
        <v>0</v>
      </c>
      <c r="Q1554" s="4" t="n">
        <f aca="false">COUNTIF($B1554:$J1554, "UNGRADABLE_CONDITION")</f>
        <v>0</v>
      </c>
      <c r="R1554" s="4" t="n">
        <f aca="false">SUM(K1554:Q1554)</f>
        <v>3</v>
      </c>
      <c r="S1554" s="3"/>
      <c r="T1554" s="3"/>
    </row>
    <row r="1555" customFormat="false" ht="13.8" hidden="false" customHeight="false" outlineLevel="0" collapsed="false">
      <c r="A1555" s="3" t="s">
        <v>1578</v>
      </c>
      <c r="B1555" s="3" t="s">
        <v>19</v>
      </c>
      <c r="C1555" s="3" t="s">
        <v>19</v>
      </c>
      <c r="D1555" s="3"/>
      <c r="E1555" s="3"/>
      <c r="F1555" s="3"/>
      <c r="G1555" s="3" t="s">
        <v>19</v>
      </c>
      <c r="H1555" s="3"/>
      <c r="I1555" s="3"/>
      <c r="J1555" s="3"/>
      <c r="K1555" s="4" t="n">
        <f aca="false">COUNTIF($B1555:$J1555, "NORMAL")</f>
        <v>0</v>
      </c>
      <c r="L1555" s="4" t="n">
        <f aca="false">COUNTIF($B1555:$J1555, "NON_SPECIFIC")</f>
        <v>3</v>
      </c>
      <c r="M1555" s="4" t="n">
        <f aca="false">COUNTIF($B1555:$J1555, "EARLY")</f>
        <v>0</v>
      </c>
      <c r="N1555" s="4" t="n">
        <f aca="false">COUNTIF($B1555:$J1555, "ACTIVE")</f>
        <v>0</v>
      </c>
      <c r="O1555" s="4" t="n">
        <f aca="false">COUNTIF($B1555:$J1555, "LATE")</f>
        <v>0</v>
      </c>
      <c r="P1555" s="4" t="n">
        <f aca="false">COUNTIF($B1555:$J1555, "UNGRADABLE_QUALITY")</f>
        <v>0</v>
      </c>
      <c r="Q1555" s="4" t="n">
        <f aca="false">COUNTIF($B1555:$J1555, "UNGRADABLE_CONDITION")</f>
        <v>0</v>
      </c>
      <c r="R1555" s="4" t="n">
        <f aca="false">SUM(K1555:Q1555)</f>
        <v>3</v>
      </c>
      <c r="S1555" s="3"/>
      <c r="T1555" s="3"/>
    </row>
    <row r="1556" customFormat="false" ht="13.8" hidden="false" customHeight="false" outlineLevel="0" collapsed="false">
      <c r="A1556" s="3" t="s">
        <v>1579</v>
      </c>
      <c r="B1556" s="3" t="s">
        <v>20</v>
      </c>
      <c r="C1556" s="3" t="s">
        <v>20</v>
      </c>
      <c r="D1556" s="3"/>
      <c r="E1556" s="3"/>
      <c r="F1556" s="3"/>
      <c r="G1556" s="3" t="s">
        <v>20</v>
      </c>
      <c r="H1556" s="3"/>
      <c r="I1556" s="3"/>
      <c r="J1556" s="3"/>
      <c r="K1556" s="4" t="n">
        <f aca="false">COUNTIF($B1556:$J1556, "NORMAL")</f>
        <v>3</v>
      </c>
      <c r="L1556" s="4" t="n">
        <f aca="false">COUNTIF($B1556:$J1556, "NON_SPECIFIC")</f>
        <v>0</v>
      </c>
      <c r="M1556" s="4" t="n">
        <f aca="false">COUNTIF($B1556:$J1556, "EARLY")</f>
        <v>0</v>
      </c>
      <c r="N1556" s="4" t="n">
        <f aca="false">COUNTIF($B1556:$J1556, "ACTIVE")</f>
        <v>0</v>
      </c>
      <c r="O1556" s="4" t="n">
        <f aca="false">COUNTIF($B1556:$J1556, "LATE")</f>
        <v>0</v>
      </c>
      <c r="P1556" s="4" t="n">
        <f aca="false">COUNTIF($B1556:$J1556, "UNGRADABLE_QUALITY")</f>
        <v>0</v>
      </c>
      <c r="Q1556" s="4" t="n">
        <f aca="false">COUNTIF($B1556:$J1556, "UNGRADABLE_CONDITION")</f>
        <v>0</v>
      </c>
      <c r="R1556" s="4" t="n">
        <f aca="false">SUM(K1556:Q1556)</f>
        <v>3</v>
      </c>
      <c r="S1556" s="3"/>
      <c r="T1556" s="3"/>
    </row>
    <row r="1557" customFormat="false" ht="13.8" hidden="false" customHeight="false" outlineLevel="0" collapsed="false">
      <c r="A1557" s="3" t="s">
        <v>1580</v>
      </c>
      <c r="B1557" s="3" t="s">
        <v>20</v>
      </c>
      <c r="C1557" s="3"/>
      <c r="D1557" s="3" t="s">
        <v>19</v>
      </c>
      <c r="E1557" s="3"/>
      <c r="F1557" s="3"/>
      <c r="G1557" s="3"/>
      <c r="H1557" s="3"/>
      <c r="I1557" s="3" t="s">
        <v>19</v>
      </c>
      <c r="J1557" s="3"/>
      <c r="K1557" s="4" t="n">
        <f aca="false">COUNTIF($B1557:$J1557, "NORMAL")</f>
        <v>1</v>
      </c>
      <c r="L1557" s="4" t="n">
        <f aca="false">COUNTIF($B1557:$J1557, "NON_SPECIFIC")</f>
        <v>2</v>
      </c>
      <c r="M1557" s="4" t="n">
        <f aca="false">COUNTIF($B1557:$J1557, "EARLY")</f>
        <v>0</v>
      </c>
      <c r="N1557" s="4" t="n">
        <f aca="false">COUNTIF($B1557:$J1557, "ACTIVE")</f>
        <v>0</v>
      </c>
      <c r="O1557" s="4" t="n">
        <f aca="false">COUNTIF($B1557:$J1557, "LATE")</f>
        <v>0</v>
      </c>
      <c r="P1557" s="4" t="n">
        <f aca="false">COUNTIF($B1557:$J1557, "UNGRADABLE_QUALITY")</f>
        <v>0</v>
      </c>
      <c r="Q1557" s="4" t="n">
        <f aca="false">COUNTIF($B1557:$J1557, "UNGRADABLE_CONDITION")</f>
        <v>0</v>
      </c>
      <c r="R1557" s="4" t="n">
        <f aca="false">SUM(K1557:Q1557)</f>
        <v>3</v>
      </c>
      <c r="S1557" s="5"/>
      <c r="T1557" s="3"/>
    </row>
    <row r="1558" customFormat="false" ht="13.8" hidden="false" customHeight="false" outlineLevel="0" collapsed="false">
      <c r="A1558" s="3" t="s">
        <v>1581</v>
      </c>
      <c r="B1558" s="3" t="s">
        <v>20</v>
      </c>
      <c r="C1558" s="3" t="s">
        <v>20</v>
      </c>
      <c r="D1558" s="3"/>
      <c r="E1558" s="3"/>
      <c r="F1558" s="3"/>
      <c r="G1558" s="3" t="s">
        <v>20</v>
      </c>
      <c r="H1558" s="3"/>
      <c r="I1558" s="3"/>
      <c r="J1558" s="3"/>
      <c r="K1558" s="4" t="n">
        <f aca="false">COUNTIF($B1558:$J1558, "NORMAL")</f>
        <v>3</v>
      </c>
      <c r="L1558" s="4" t="n">
        <f aca="false">COUNTIF($B1558:$J1558, "NON_SPECIFIC")</f>
        <v>0</v>
      </c>
      <c r="M1558" s="4" t="n">
        <f aca="false">COUNTIF($B1558:$J1558, "EARLY")</f>
        <v>0</v>
      </c>
      <c r="N1558" s="4" t="n">
        <f aca="false">COUNTIF($B1558:$J1558, "ACTIVE")</f>
        <v>0</v>
      </c>
      <c r="O1558" s="4" t="n">
        <f aca="false">COUNTIF($B1558:$J1558, "LATE")</f>
        <v>0</v>
      </c>
      <c r="P1558" s="4" t="n">
        <f aca="false">COUNTIF($B1558:$J1558, "UNGRADABLE_QUALITY")</f>
        <v>0</v>
      </c>
      <c r="Q1558" s="4" t="n">
        <f aca="false">COUNTIF($B1558:$J1558, "UNGRADABLE_CONDITION")</f>
        <v>0</v>
      </c>
      <c r="R1558" s="4" t="n">
        <f aca="false">SUM(K1558:Q1558)</f>
        <v>3</v>
      </c>
      <c r="S1558" s="3"/>
      <c r="T1558" s="3"/>
    </row>
    <row r="1559" customFormat="false" ht="13.8" hidden="false" customHeight="false" outlineLevel="0" collapsed="false">
      <c r="A1559" s="3" t="s">
        <v>1582</v>
      </c>
      <c r="B1559" s="3" t="s">
        <v>19</v>
      </c>
      <c r="C1559" s="3"/>
      <c r="D1559" s="3" t="s">
        <v>68</v>
      </c>
      <c r="E1559" s="3"/>
      <c r="F1559" s="3"/>
      <c r="G1559" s="3"/>
      <c r="H1559" s="3"/>
      <c r="I1559" s="3" t="s">
        <v>19</v>
      </c>
      <c r="J1559" s="3"/>
      <c r="K1559" s="4" t="n">
        <f aca="false">COUNTIF($B1559:$J1559, "NORMAL")</f>
        <v>0</v>
      </c>
      <c r="L1559" s="4" t="n">
        <f aca="false">COUNTIF($B1559:$J1559, "NON_SPECIFIC")</f>
        <v>2</v>
      </c>
      <c r="M1559" s="4" t="n">
        <f aca="false">COUNTIF($B1559:$J1559, "EARLY")</f>
        <v>0</v>
      </c>
      <c r="N1559" s="4" t="n">
        <f aca="false">COUNTIF($B1559:$J1559, "ACTIVE")</f>
        <v>0</v>
      </c>
      <c r="O1559" s="4" t="n">
        <f aca="false">COUNTIF($B1559:$J1559, "LATE")</f>
        <v>0</v>
      </c>
      <c r="P1559" s="4" t="n">
        <f aca="false">COUNTIF($B1559:$J1559, "UNGRADABLE_QUALITY")</f>
        <v>0</v>
      </c>
      <c r="Q1559" s="4" t="n">
        <f aca="false">COUNTIF($B1559:$J1559, "UNGRADABLE_CONDITION")</f>
        <v>1</v>
      </c>
      <c r="R1559" s="4" t="n">
        <f aca="false">SUM(K1559:Q1559)</f>
        <v>3</v>
      </c>
      <c r="S1559" s="5"/>
      <c r="T1559" s="3"/>
    </row>
    <row r="1560" customFormat="false" ht="13.8" hidden="false" customHeight="false" outlineLevel="0" collapsed="false">
      <c r="A1560" s="3" t="s">
        <v>1583</v>
      </c>
      <c r="B1560" s="3" t="s">
        <v>20</v>
      </c>
      <c r="C1560" s="3" t="s">
        <v>19</v>
      </c>
      <c r="D1560" s="3"/>
      <c r="E1560" s="3"/>
      <c r="F1560" s="3"/>
      <c r="G1560" s="3" t="s">
        <v>20</v>
      </c>
      <c r="H1560" s="3"/>
      <c r="I1560" s="3"/>
      <c r="J1560" s="3"/>
      <c r="K1560" s="4" t="n">
        <f aca="false">COUNTIF($B1560:$J1560, "NORMAL")</f>
        <v>2</v>
      </c>
      <c r="L1560" s="4" t="n">
        <f aca="false">COUNTIF($B1560:$J1560, "NON_SPECIFIC")</f>
        <v>1</v>
      </c>
      <c r="M1560" s="4" t="n">
        <f aca="false">COUNTIF($B1560:$J1560, "EARLY")</f>
        <v>0</v>
      </c>
      <c r="N1560" s="4" t="n">
        <f aca="false">COUNTIF($B1560:$J1560, "ACTIVE")</f>
        <v>0</v>
      </c>
      <c r="O1560" s="4" t="n">
        <f aca="false">COUNTIF($B1560:$J1560, "LATE")</f>
        <v>0</v>
      </c>
      <c r="P1560" s="4" t="n">
        <f aca="false">COUNTIF($B1560:$J1560, "UNGRADABLE_QUALITY")</f>
        <v>0</v>
      </c>
      <c r="Q1560" s="4" t="n">
        <f aca="false">COUNTIF($B1560:$J1560, "UNGRADABLE_CONDITION")</f>
        <v>0</v>
      </c>
      <c r="R1560" s="4" t="n">
        <f aca="false">SUM(K1560:Q1560)</f>
        <v>3</v>
      </c>
      <c r="S1560" s="3"/>
      <c r="T1560" s="3"/>
    </row>
    <row r="1561" customFormat="false" ht="13.8" hidden="false" customHeight="false" outlineLevel="0" collapsed="false">
      <c r="A1561" s="3" t="s">
        <v>1584</v>
      </c>
      <c r="B1561" s="3" t="s">
        <v>20</v>
      </c>
      <c r="C1561" s="3" t="s">
        <v>22</v>
      </c>
      <c r="D1561" s="3"/>
      <c r="E1561" s="3"/>
      <c r="F1561" s="3"/>
      <c r="G1561" s="3" t="s">
        <v>22</v>
      </c>
      <c r="H1561" s="3"/>
      <c r="I1561" s="3"/>
      <c r="J1561" s="3"/>
      <c r="K1561" s="4" t="n">
        <f aca="false">COUNTIF($B1561:$J1561, "NORMAL")</f>
        <v>1</v>
      </c>
      <c r="L1561" s="4" t="n">
        <f aca="false">COUNTIF($B1561:$J1561, "NON_SPECIFIC")</f>
        <v>0</v>
      </c>
      <c r="M1561" s="4" t="n">
        <f aca="false">COUNTIF($B1561:$J1561, "EARLY")</f>
        <v>2</v>
      </c>
      <c r="N1561" s="4" t="n">
        <f aca="false">COUNTIF($B1561:$J1561, "ACTIVE")</f>
        <v>0</v>
      </c>
      <c r="O1561" s="4" t="n">
        <f aca="false">COUNTIF($B1561:$J1561, "LATE")</f>
        <v>0</v>
      </c>
      <c r="P1561" s="4" t="n">
        <f aca="false">COUNTIF($B1561:$J1561, "UNGRADABLE_QUALITY")</f>
        <v>0</v>
      </c>
      <c r="Q1561" s="4" t="n">
        <f aca="false">COUNTIF($B1561:$J1561, "UNGRADABLE_CONDITION")</f>
        <v>0</v>
      </c>
      <c r="R1561" s="4" t="n">
        <f aca="false">SUM(K1561:Q1561)</f>
        <v>3</v>
      </c>
      <c r="S1561" s="3"/>
      <c r="T1561" s="3"/>
    </row>
    <row r="1562" customFormat="false" ht="13.8" hidden="false" customHeight="false" outlineLevel="0" collapsed="false">
      <c r="A1562" s="3" t="s">
        <v>1585</v>
      </c>
      <c r="B1562" s="3" t="s">
        <v>20</v>
      </c>
      <c r="C1562" s="3"/>
      <c r="D1562" s="3" t="s">
        <v>19</v>
      </c>
      <c r="E1562" s="3"/>
      <c r="F1562" s="3"/>
      <c r="G1562" s="3"/>
      <c r="H1562" s="3"/>
      <c r="I1562" s="3" t="s">
        <v>19</v>
      </c>
      <c r="J1562" s="3"/>
      <c r="K1562" s="4" t="n">
        <f aca="false">COUNTIF($B1562:$J1562, "NORMAL")</f>
        <v>1</v>
      </c>
      <c r="L1562" s="4" t="n">
        <f aca="false">COUNTIF($B1562:$J1562, "NON_SPECIFIC")</f>
        <v>2</v>
      </c>
      <c r="M1562" s="4" t="n">
        <f aca="false">COUNTIF($B1562:$J1562, "EARLY")</f>
        <v>0</v>
      </c>
      <c r="N1562" s="4" t="n">
        <f aca="false">COUNTIF($B1562:$J1562, "ACTIVE")</f>
        <v>0</v>
      </c>
      <c r="O1562" s="4" t="n">
        <f aca="false">COUNTIF($B1562:$J1562, "LATE")</f>
        <v>0</v>
      </c>
      <c r="P1562" s="4" t="n">
        <f aca="false">COUNTIF($B1562:$J1562, "UNGRADABLE_QUALITY")</f>
        <v>0</v>
      </c>
      <c r="Q1562" s="4" t="n">
        <f aca="false">COUNTIF($B1562:$J1562, "UNGRADABLE_CONDITION")</f>
        <v>0</v>
      </c>
      <c r="R1562" s="4" t="n">
        <f aca="false">SUM(K1562:Q1562)</f>
        <v>3</v>
      </c>
      <c r="S1562" s="5"/>
      <c r="T1562" s="3"/>
    </row>
    <row r="1563" customFormat="false" ht="13.8" hidden="false" customHeight="false" outlineLevel="0" collapsed="false">
      <c r="A1563" s="3" t="s">
        <v>1586</v>
      </c>
      <c r="B1563" s="3" t="s">
        <v>24</v>
      </c>
      <c r="C1563" s="3" t="s">
        <v>22</v>
      </c>
      <c r="D1563" s="3"/>
      <c r="E1563" s="3"/>
      <c r="F1563" s="3"/>
      <c r="G1563" s="3" t="s">
        <v>24</v>
      </c>
      <c r="H1563" s="3"/>
      <c r="I1563" s="3"/>
      <c r="J1563" s="3"/>
      <c r="K1563" s="4" t="n">
        <f aca="false">COUNTIF($B1563:$J1563, "NORMAL")</f>
        <v>0</v>
      </c>
      <c r="L1563" s="4" t="n">
        <f aca="false">COUNTIF($B1563:$J1563, "NON_SPECIFIC")</f>
        <v>0</v>
      </c>
      <c r="M1563" s="4" t="n">
        <f aca="false">COUNTIF($B1563:$J1563, "EARLY")</f>
        <v>1</v>
      </c>
      <c r="N1563" s="4" t="n">
        <f aca="false">COUNTIF($B1563:$J1563, "ACTIVE")</f>
        <v>0</v>
      </c>
      <c r="O1563" s="4" t="n">
        <f aca="false">COUNTIF($B1563:$J1563, "LATE")</f>
        <v>0</v>
      </c>
      <c r="P1563" s="4" t="n">
        <f aca="false">COUNTIF($B1563:$J1563, "UNGRADABLE_QUALITY")</f>
        <v>2</v>
      </c>
      <c r="Q1563" s="4" t="n">
        <f aca="false">COUNTIF($B1563:$J1563, "UNGRADABLE_CONDITION")</f>
        <v>0</v>
      </c>
      <c r="R1563" s="4" t="n">
        <f aca="false">SUM(K1563:Q1563)</f>
        <v>3</v>
      </c>
      <c r="S1563" s="3"/>
      <c r="T1563" s="3"/>
    </row>
    <row r="1564" customFormat="false" ht="13.8" hidden="false" customHeight="false" outlineLevel="0" collapsed="false">
      <c r="A1564" s="3" t="s">
        <v>1587</v>
      </c>
      <c r="B1564" s="3" t="s">
        <v>20</v>
      </c>
      <c r="C1564" s="3" t="s">
        <v>19</v>
      </c>
      <c r="D1564" s="3"/>
      <c r="E1564" s="3"/>
      <c r="F1564" s="3"/>
      <c r="G1564" s="3" t="s">
        <v>19</v>
      </c>
      <c r="H1564" s="3"/>
      <c r="I1564" s="3"/>
      <c r="J1564" s="3"/>
      <c r="K1564" s="4" t="n">
        <f aca="false">COUNTIF($B1564:$J1564, "NORMAL")</f>
        <v>1</v>
      </c>
      <c r="L1564" s="4" t="n">
        <f aca="false">COUNTIF($B1564:$J1564, "NON_SPECIFIC")</f>
        <v>2</v>
      </c>
      <c r="M1564" s="4" t="n">
        <f aca="false">COUNTIF($B1564:$J1564, "EARLY")</f>
        <v>0</v>
      </c>
      <c r="N1564" s="4" t="n">
        <f aca="false">COUNTIF($B1564:$J1564, "ACTIVE")</f>
        <v>0</v>
      </c>
      <c r="O1564" s="4" t="n">
        <f aca="false">COUNTIF($B1564:$J1564, "LATE")</f>
        <v>0</v>
      </c>
      <c r="P1564" s="4" t="n">
        <f aca="false">COUNTIF($B1564:$J1564, "UNGRADABLE_QUALITY")</f>
        <v>0</v>
      </c>
      <c r="Q1564" s="4" t="n">
        <f aca="false">COUNTIF($B1564:$J1564, "UNGRADABLE_CONDITION")</f>
        <v>0</v>
      </c>
      <c r="R1564" s="4" t="n">
        <f aca="false">SUM(K1564:Q1564)</f>
        <v>3</v>
      </c>
      <c r="S1564" s="3"/>
      <c r="T1564" s="3"/>
    </row>
    <row r="1565" customFormat="false" ht="13.8" hidden="false" customHeight="false" outlineLevel="0" collapsed="false">
      <c r="A1565" s="3" t="s">
        <v>1588</v>
      </c>
      <c r="B1565" s="3" t="s">
        <v>20</v>
      </c>
      <c r="C1565" s="3" t="s">
        <v>19</v>
      </c>
      <c r="D1565" s="3"/>
      <c r="E1565" s="3"/>
      <c r="F1565" s="3"/>
      <c r="G1565" s="3" t="s">
        <v>19</v>
      </c>
      <c r="H1565" s="3"/>
      <c r="I1565" s="3"/>
      <c r="J1565" s="3"/>
      <c r="K1565" s="4" t="n">
        <f aca="false">COUNTIF($B1565:$J1565, "NORMAL")</f>
        <v>1</v>
      </c>
      <c r="L1565" s="4" t="n">
        <f aca="false">COUNTIF($B1565:$J1565, "NON_SPECIFIC")</f>
        <v>2</v>
      </c>
      <c r="M1565" s="4" t="n">
        <f aca="false">COUNTIF($B1565:$J1565, "EARLY")</f>
        <v>0</v>
      </c>
      <c r="N1565" s="4" t="n">
        <f aca="false">COUNTIF($B1565:$J1565, "ACTIVE")</f>
        <v>0</v>
      </c>
      <c r="O1565" s="4" t="n">
        <f aca="false">COUNTIF($B1565:$J1565, "LATE")</f>
        <v>0</v>
      </c>
      <c r="P1565" s="4" t="n">
        <f aca="false">COUNTIF($B1565:$J1565, "UNGRADABLE_QUALITY")</f>
        <v>0</v>
      </c>
      <c r="Q1565" s="4" t="n">
        <f aca="false">COUNTIF($B1565:$J1565, "UNGRADABLE_CONDITION")</f>
        <v>0</v>
      </c>
      <c r="R1565" s="4" t="n">
        <f aca="false">SUM(K1565:Q1565)</f>
        <v>3</v>
      </c>
      <c r="S1565" s="3"/>
      <c r="T1565" s="3"/>
    </row>
    <row r="1566" customFormat="false" ht="13.8" hidden="false" customHeight="false" outlineLevel="0" collapsed="false">
      <c r="A1566" s="3" t="s">
        <v>1589</v>
      </c>
      <c r="B1566" s="3" t="s">
        <v>20</v>
      </c>
      <c r="C1566" s="3" t="s">
        <v>19</v>
      </c>
      <c r="D1566" s="3"/>
      <c r="E1566" s="3"/>
      <c r="F1566" s="3"/>
      <c r="G1566" s="3" t="s">
        <v>20</v>
      </c>
      <c r="H1566" s="3"/>
      <c r="I1566" s="3"/>
      <c r="J1566" s="3"/>
      <c r="K1566" s="4" t="n">
        <f aca="false">COUNTIF($B1566:$J1566, "NORMAL")</f>
        <v>2</v>
      </c>
      <c r="L1566" s="4" t="n">
        <f aca="false">COUNTIF($B1566:$J1566, "NON_SPECIFIC")</f>
        <v>1</v>
      </c>
      <c r="M1566" s="4" t="n">
        <f aca="false">COUNTIF($B1566:$J1566, "EARLY")</f>
        <v>0</v>
      </c>
      <c r="N1566" s="4" t="n">
        <f aca="false">COUNTIF($B1566:$J1566, "ACTIVE")</f>
        <v>0</v>
      </c>
      <c r="O1566" s="4" t="n">
        <f aca="false">COUNTIF($B1566:$J1566, "LATE")</f>
        <v>0</v>
      </c>
      <c r="P1566" s="4" t="n">
        <f aca="false">COUNTIF($B1566:$J1566, "UNGRADABLE_QUALITY")</f>
        <v>0</v>
      </c>
      <c r="Q1566" s="4" t="n">
        <f aca="false">COUNTIF($B1566:$J1566, "UNGRADABLE_CONDITION")</f>
        <v>0</v>
      </c>
      <c r="R1566" s="4" t="n">
        <f aca="false">SUM(K1566:Q1566)</f>
        <v>3</v>
      </c>
      <c r="S1566" s="3"/>
      <c r="T1566" s="3"/>
    </row>
    <row r="1567" customFormat="false" ht="13.8" hidden="false" customHeight="false" outlineLevel="0" collapsed="false">
      <c r="A1567" s="3" t="s">
        <v>1590</v>
      </c>
      <c r="B1567" s="3" t="s">
        <v>19</v>
      </c>
      <c r="C1567" s="3" t="s">
        <v>19</v>
      </c>
      <c r="D1567" s="3"/>
      <c r="E1567" s="3"/>
      <c r="F1567" s="3"/>
      <c r="G1567" s="3" t="s">
        <v>19</v>
      </c>
      <c r="H1567" s="3"/>
      <c r="I1567" s="3"/>
      <c r="J1567" s="3"/>
      <c r="K1567" s="4" t="n">
        <f aca="false">COUNTIF($B1567:$J1567, "NORMAL")</f>
        <v>0</v>
      </c>
      <c r="L1567" s="4" t="n">
        <f aca="false">COUNTIF($B1567:$J1567, "NON_SPECIFIC")</f>
        <v>3</v>
      </c>
      <c r="M1567" s="4" t="n">
        <f aca="false">COUNTIF($B1567:$J1567, "EARLY")</f>
        <v>0</v>
      </c>
      <c r="N1567" s="4" t="n">
        <f aca="false">COUNTIF($B1567:$J1567, "ACTIVE")</f>
        <v>0</v>
      </c>
      <c r="O1567" s="4" t="n">
        <f aca="false">COUNTIF($B1567:$J1567, "LATE")</f>
        <v>0</v>
      </c>
      <c r="P1567" s="4" t="n">
        <f aca="false">COUNTIF($B1567:$J1567, "UNGRADABLE_QUALITY")</f>
        <v>0</v>
      </c>
      <c r="Q1567" s="4" t="n">
        <f aca="false">COUNTIF($B1567:$J1567, "UNGRADABLE_CONDITION")</f>
        <v>0</v>
      </c>
      <c r="R1567" s="4" t="n">
        <f aca="false">SUM(K1567:Q1567)</f>
        <v>3</v>
      </c>
      <c r="S1567" s="3"/>
      <c r="T1567" s="3"/>
    </row>
    <row r="1568" customFormat="false" ht="13.8" hidden="false" customHeight="false" outlineLevel="0" collapsed="false">
      <c r="A1568" s="3" t="s">
        <v>1591</v>
      </c>
      <c r="B1568" s="3" t="s">
        <v>22</v>
      </c>
      <c r="C1568" s="3" t="s">
        <v>22</v>
      </c>
      <c r="D1568" s="3"/>
      <c r="E1568" s="3"/>
      <c r="F1568" s="3"/>
      <c r="G1568" s="3" t="s">
        <v>22</v>
      </c>
      <c r="H1568" s="3"/>
      <c r="I1568" s="3"/>
      <c r="J1568" s="3"/>
      <c r="K1568" s="4" t="n">
        <f aca="false">COUNTIF($B1568:$J1568, "NORMAL")</f>
        <v>0</v>
      </c>
      <c r="L1568" s="4" t="n">
        <f aca="false">COUNTIF($B1568:$J1568, "NON_SPECIFIC")</f>
        <v>0</v>
      </c>
      <c r="M1568" s="4" t="n">
        <f aca="false">COUNTIF($B1568:$J1568, "EARLY")</f>
        <v>3</v>
      </c>
      <c r="N1568" s="4" t="n">
        <f aca="false">COUNTIF($B1568:$J1568, "ACTIVE")</f>
        <v>0</v>
      </c>
      <c r="O1568" s="4" t="n">
        <f aca="false">COUNTIF($B1568:$J1568, "LATE")</f>
        <v>0</v>
      </c>
      <c r="P1568" s="4" t="n">
        <f aca="false">COUNTIF($B1568:$J1568, "UNGRADABLE_QUALITY")</f>
        <v>0</v>
      </c>
      <c r="Q1568" s="4" t="n">
        <f aca="false">COUNTIF($B1568:$J1568, "UNGRADABLE_CONDITION")</f>
        <v>0</v>
      </c>
      <c r="R1568" s="4" t="n">
        <f aca="false">SUM(K1568:Q1568)</f>
        <v>3</v>
      </c>
      <c r="S1568" s="3"/>
      <c r="T1568" s="3"/>
    </row>
    <row r="1569" customFormat="false" ht="13.8" hidden="false" customHeight="false" outlineLevel="0" collapsed="false">
      <c r="A1569" s="3" t="s">
        <v>1592</v>
      </c>
      <c r="B1569" s="3" t="s">
        <v>19</v>
      </c>
      <c r="C1569" s="3" t="s">
        <v>19</v>
      </c>
      <c r="D1569" s="3"/>
      <c r="E1569" s="3"/>
      <c r="F1569" s="3"/>
      <c r="G1569" s="3" t="s">
        <v>19</v>
      </c>
      <c r="H1569" s="3"/>
      <c r="I1569" s="3"/>
      <c r="J1569" s="3"/>
      <c r="K1569" s="4" t="n">
        <f aca="false">COUNTIF($B1569:$J1569, "NORMAL")</f>
        <v>0</v>
      </c>
      <c r="L1569" s="4" t="n">
        <f aca="false">COUNTIF($B1569:$J1569, "NON_SPECIFIC")</f>
        <v>3</v>
      </c>
      <c r="M1569" s="4" t="n">
        <f aca="false">COUNTIF($B1569:$J1569, "EARLY")</f>
        <v>0</v>
      </c>
      <c r="N1569" s="4" t="n">
        <f aca="false">COUNTIF($B1569:$J1569, "ACTIVE")</f>
        <v>0</v>
      </c>
      <c r="O1569" s="4" t="n">
        <f aca="false">COUNTIF($B1569:$J1569, "LATE")</f>
        <v>0</v>
      </c>
      <c r="P1569" s="4" t="n">
        <f aca="false">COUNTIF($B1569:$J1569, "UNGRADABLE_QUALITY")</f>
        <v>0</v>
      </c>
      <c r="Q1569" s="4" t="n">
        <f aca="false">COUNTIF($B1569:$J1569, "UNGRADABLE_CONDITION")</f>
        <v>0</v>
      </c>
      <c r="R1569" s="4" t="n">
        <f aca="false">SUM(K1569:Q1569)</f>
        <v>3</v>
      </c>
      <c r="S1569" s="3"/>
      <c r="T1569" s="3"/>
    </row>
    <row r="1570" customFormat="false" ht="13.8" hidden="false" customHeight="false" outlineLevel="0" collapsed="false">
      <c r="A1570" s="3" t="s">
        <v>1593</v>
      </c>
      <c r="B1570" s="3" t="s">
        <v>24</v>
      </c>
      <c r="C1570" s="3" t="s">
        <v>24</v>
      </c>
      <c r="D1570" s="3"/>
      <c r="E1570" s="3"/>
      <c r="F1570" s="3"/>
      <c r="G1570" s="3" t="s">
        <v>28</v>
      </c>
      <c r="H1570" s="3"/>
      <c r="I1570" s="3"/>
      <c r="J1570" s="3"/>
      <c r="K1570" s="4" t="n">
        <f aca="false">COUNTIF($B1570:$J1570, "NORMAL")</f>
        <v>0</v>
      </c>
      <c r="L1570" s="4" t="n">
        <f aca="false">COUNTIF($B1570:$J1570, "NON_SPECIFIC")</f>
        <v>0</v>
      </c>
      <c r="M1570" s="4" t="n">
        <f aca="false">COUNTIF($B1570:$J1570, "EARLY")</f>
        <v>0</v>
      </c>
      <c r="N1570" s="4" t="n">
        <f aca="false">COUNTIF($B1570:$J1570, "ACTIVE")</f>
        <v>0</v>
      </c>
      <c r="O1570" s="4" t="n">
        <f aca="false">COUNTIF($B1570:$J1570, "LATE")</f>
        <v>1</v>
      </c>
      <c r="P1570" s="4" t="n">
        <f aca="false">COUNTIF($B1570:$J1570, "UNGRADABLE_QUALITY")</f>
        <v>2</v>
      </c>
      <c r="Q1570" s="4" t="n">
        <f aca="false">COUNTIF($B1570:$J1570, "UNGRADABLE_CONDITION")</f>
        <v>0</v>
      </c>
      <c r="R1570" s="4" t="n">
        <f aca="false">SUM(K1570:Q1570)</f>
        <v>3</v>
      </c>
      <c r="S1570" s="3"/>
      <c r="T1570" s="3"/>
    </row>
    <row r="1571" customFormat="false" ht="13.8" hidden="false" customHeight="false" outlineLevel="0" collapsed="false">
      <c r="A1571" s="3" t="s">
        <v>1594</v>
      </c>
      <c r="B1571" s="3" t="s">
        <v>19</v>
      </c>
      <c r="C1571" s="3" t="s">
        <v>19</v>
      </c>
      <c r="D1571" s="3"/>
      <c r="E1571" s="3"/>
      <c r="F1571" s="3"/>
      <c r="G1571" s="3" t="s">
        <v>19</v>
      </c>
      <c r="H1571" s="3"/>
      <c r="I1571" s="3"/>
      <c r="J1571" s="3"/>
      <c r="K1571" s="4" t="n">
        <f aca="false">COUNTIF($B1571:$J1571, "NORMAL")</f>
        <v>0</v>
      </c>
      <c r="L1571" s="4" t="n">
        <f aca="false">COUNTIF($B1571:$J1571, "NON_SPECIFIC")</f>
        <v>3</v>
      </c>
      <c r="M1571" s="4" t="n">
        <f aca="false">COUNTIF($B1571:$J1571, "EARLY")</f>
        <v>0</v>
      </c>
      <c r="N1571" s="4" t="n">
        <f aca="false">COUNTIF($B1571:$J1571, "ACTIVE")</f>
        <v>0</v>
      </c>
      <c r="O1571" s="4" t="n">
        <f aca="false">COUNTIF($B1571:$J1571, "LATE")</f>
        <v>0</v>
      </c>
      <c r="P1571" s="4" t="n">
        <f aca="false">COUNTIF($B1571:$J1571, "UNGRADABLE_QUALITY")</f>
        <v>0</v>
      </c>
      <c r="Q1571" s="4" t="n">
        <f aca="false">COUNTIF($B1571:$J1571, "UNGRADABLE_CONDITION")</f>
        <v>0</v>
      </c>
      <c r="R1571" s="4" t="n">
        <f aca="false">SUM(K1571:Q1571)</f>
        <v>3</v>
      </c>
      <c r="S1571" s="3"/>
      <c r="T1571" s="3"/>
    </row>
    <row r="1572" customFormat="false" ht="13.8" hidden="false" customHeight="false" outlineLevel="0" collapsed="false">
      <c r="A1572" s="3" t="s">
        <v>1595</v>
      </c>
      <c r="B1572" s="3" t="s">
        <v>19</v>
      </c>
      <c r="C1572" s="3"/>
      <c r="D1572" s="3" t="s">
        <v>22</v>
      </c>
      <c r="E1572" s="3"/>
      <c r="F1572" s="3"/>
      <c r="G1572" s="3"/>
      <c r="H1572" s="3"/>
      <c r="I1572" s="3" t="s">
        <v>19</v>
      </c>
      <c r="J1572" s="3"/>
      <c r="K1572" s="4" t="n">
        <f aca="false">COUNTIF($B1572:$J1572, "NORMAL")</f>
        <v>0</v>
      </c>
      <c r="L1572" s="4" t="n">
        <f aca="false">COUNTIF($B1572:$J1572, "NON_SPECIFIC")</f>
        <v>2</v>
      </c>
      <c r="M1572" s="4" t="n">
        <f aca="false">COUNTIF($B1572:$J1572, "EARLY")</f>
        <v>1</v>
      </c>
      <c r="N1572" s="4" t="n">
        <f aca="false">COUNTIF($B1572:$J1572, "ACTIVE")</f>
        <v>0</v>
      </c>
      <c r="O1572" s="4" t="n">
        <f aca="false">COUNTIF($B1572:$J1572, "LATE")</f>
        <v>0</v>
      </c>
      <c r="P1572" s="4" t="n">
        <f aca="false">COUNTIF($B1572:$J1572, "UNGRADABLE_QUALITY")</f>
        <v>0</v>
      </c>
      <c r="Q1572" s="4" t="n">
        <f aca="false">COUNTIF($B1572:$J1572, "UNGRADABLE_CONDITION")</f>
        <v>0</v>
      </c>
      <c r="R1572" s="4" t="n">
        <f aca="false">SUM(K1572:Q1572)</f>
        <v>3</v>
      </c>
      <c r="S1572" s="5"/>
      <c r="T1572" s="3"/>
    </row>
    <row r="1573" customFormat="false" ht="13.8" hidden="false" customHeight="false" outlineLevel="0" collapsed="false">
      <c r="A1573" s="3" t="s">
        <v>1596</v>
      </c>
      <c r="B1573" s="3" t="s">
        <v>20</v>
      </c>
      <c r="C1573" s="3" t="s">
        <v>19</v>
      </c>
      <c r="D1573" s="3"/>
      <c r="E1573" s="3"/>
      <c r="F1573" s="3"/>
      <c r="G1573" s="3" t="s">
        <v>19</v>
      </c>
      <c r="H1573" s="3"/>
      <c r="I1573" s="3"/>
      <c r="J1573" s="3"/>
      <c r="K1573" s="4" t="n">
        <f aca="false">COUNTIF($B1573:$J1573, "NORMAL")</f>
        <v>1</v>
      </c>
      <c r="L1573" s="4" t="n">
        <f aca="false">COUNTIF($B1573:$J1573, "NON_SPECIFIC")</f>
        <v>2</v>
      </c>
      <c r="M1573" s="4" t="n">
        <f aca="false">COUNTIF($B1573:$J1573, "EARLY")</f>
        <v>0</v>
      </c>
      <c r="N1573" s="4" t="n">
        <f aca="false">COUNTIF($B1573:$J1573, "ACTIVE")</f>
        <v>0</v>
      </c>
      <c r="O1573" s="4" t="n">
        <f aca="false">COUNTIF($B1573:$J1573, "LATE")</f>
        <v>0</v>
      </c>
      <c r="P1573" s="4" t="n">
        <f aca="false">COUNTIF($B1573:$J1573, "UNGRADABLE_QUALITY")</f>
        <v>0</v>
      </c>
      <c r="Q1573" s="4" t="n">
        <f aca="false">COUNTIF($B1573:$J1573, "UNGRADABLE_CONDITION")</f>
        <v>0</v>
      </c>
      <c r="R1573" s="4" t="n">
        <f aca="false">SUM(K1573:Q1573)</f>
        <v>3</v>
      </c>
      <c r="S1573" s="3"/>
      <c r="T1573" s="3"/>
    </row>
    <row r="1574" customFormat="false" ht="13.8" hidden="false" customHeight="false" outlineLevel="0" collapsed="false">
      <c r="A1574" s="3" t="s">
        <v>1597</v>
      </c>
      <c r="B1574" s="3" t="s">
        <v>19</v>
      </c>
      <c r="C1574" s="3" t="s">
        <v>19</v>
      </c>
      <c r="D1574" s="3"/>
      <c r="E1574" s="3"/>
      <c r="F1574" s="3"/>
      <c r="G1574" s="3" t="s">
        <v>22</v>
      </c>
      <c r="H1574" s="3"/>
      <c r="I1574" s="3"/>
      <c r="J1574" s="3"/>
      <c r="K1574" s="4" t="n">
        <f aca="false">COUNTIF($B1574:$J1574, "NORMAL")</f>
        <v>0</v>
      </c>
      <c r="L1574" s="4" t="n">
        <f aca="false">COUNTIF($B1574:$J1574, "NON_SPECIFIC")</f>
        <v>2</v>
      </c>
      <c r="M1574" s="4" t="n">
        <f aca="false">COUNTIF($B1574:$J1574, "EARLY")</f>
        <v>1</v>
      </c>
      <c r="N1574" s="4" t="n">
        <f aca="false">COUNTIF($B1574:$J1574, "ACTIVE")</f>
        <v>0</v>
      </c>
      <c r="O1574" s="4" t="n">
        <f aca="false">COUNTIF($B1574:$J1574, "LATE")</f>
        <v>0</v>
      </c>
      <c r="P1574" s="4" t="n">
        <f aca="false">COUNTIF($B1574:$J1574, "UNGRADABLE_QUALITY")</f>
        <v>0</v>
      </c>
      <c r="Q1574" s="4" t="n">
        <f aca="false">COUNTIF($B1574:$J1574, "UNGRADABLE_CONDITION")</f>
        <v>0</v>
      </c>
      <c r="R1574" s="4" t="n">
        <f aca="false">SUM(K1574:Q1574)</f>
        <v>3</v>
      </c>
      <c r="S1574" s="3"/>
      <c r="T1574" s="3"/>
    </row>
    <row r="1575" customFormat="false" ht="13.8" hidden="false" customHeight="false" outlineLevel="0" collapsed="false">
      <c r="A1575" s="3" t="s">
        <v>1598</v>
      </c>
      <c r="B1575" s="3" t="s">
        <v>20</v>
      </c>
      <c r="C1575" s="3" t="s">
        <v>19</v>
      </c>
      <c r="D1575" s="3"/>
      <c r="E1575" s="3"/>
      <c r="F1575" s="3"/>
      <c r="G1575" s="3" t="s">
        <v>19</v>
      </c>
      <c r="H1575" s="3"/>
      <c r="I1575" s="3"/>
      <c r="J1575" s="3"/>
      <c r="K1575" s="4" t="n">
        <f aca="false">COUNTIF($B1575:$J1575, "NORMAL")</f>
        <v>1</v>
      </c>
      <c r="L1575" s="4" t="n">
        <f aca="false">COUNTIF($B1575:$J1575, "NON_SPECIFIC")</f>
        <v>2</v>
      </c>
      <c r="M1575" s="4" t="n">
        <f aca="false">COUNTIF($B1575:$J1575, "EARLY")</f>
        <v>0</v>
      </c>
      <c r="N1575" s="4" t="n">
        <f aca="false">COUNTIF($B1575:$J1575, "ACTIVE")</f>
        <v>0</v>
      </c>
      <c r="O1575" s="4" t="n">
        <f aca="false">COUNTIF($B1575:$J1575, "LATE")</f>
        <v>0</v>
      </c>
      <c r="P1575" s="4" t="n">
        <f aca="false">COUNTIF($B1575:$J1575, "UNGRADABLE_QUALITY")</f>
        <v>0</v>
      </c>
      <c r="Q1575" s="4" t="n">
        <f aca="false">COUNTIF($B1575:$J1575, "UNGRADABLE_CONDITION")</f>
        <v>0</v>
      </c>
      <c r="R1575" s="4" t="n">
        <f aca="false">SUM(K1575:Q1575)</f>
        <v>3</v>
      </c>
      <c r="S1575" s="3"/>
      <c r="T1575" s="3"/>
    </row>
    <row r="1576" customFormat="false" ht="13.8" hidden="false" customHeight="false" outlineLevel="0" collapsed="false">
      <c r="A1576" s="3" t="s">
        <v>1599</v>
      </c>
      <c r="B1576" s="3" t="s">
        <v>20</v>
      </c>
      <c r="C1576" s="3"/>
      <c r="D1576" s="3" t="s">
        <v>19</v>
      </c>
      <c r="E1576" s="3"/>
      <c r="F1576" s="3"/>
      <c r="G1576" s="3"/>
      <c r="H1576" s="3"/>
      <c r="I1576" s="3" t="s">
        <v>20</v>
      </c>
      <c r="J1576" s="3"/>
      <c r="K1576" s="4" t="n">
        <f aca="false">COUNTIF($B1576:$J1576, "NORMAL")</f>
        <v>2</v>
      </c>
      <c r="L1576" s="4" t="n">
        <f aca="false">COUNTIF($B1576:$J1576, "NON_SPECIFIC")</f>
        <v>1</v>
      </c>
      <c r="M1576" s="4" t="n">
        <f aca="false">COUNTIF($B1576:$J1576, "EARLY")</f>
        <v>0</v>
      </c>
      <c r="N1576" s="4" t="n">
        <f aca="false">COUNTIF($B1576:$J1576, "ACTIVE")</f>
        <v>0</v>
      </c>
      <c r="O1576" s="4" t="n">
        <f aca="false">COUNTIF($B1576:$J1576, "LATE")</f>
        <v>0</v>
      </c>
      <c r="P1576" s="4" t="n">
        <f aca="false">COUNTIF($B1576:$J1576, "UNGRADABLE_QUALITY")</f>
        <v>0</v>
      </c>
      <c r="Q1576" s="4" t="n">
        <f aca="false">COUNTIF($B1576:$J1576, "UNGRADABLE_CONDITION")</f>
        <v>0</v>
      </c>
      <c r="R1576" s="4" t="n">
        <f aca="false">SUM(K1576:Q1576)</f>
        <v>3</v>
      </c>
      <c r="S1576" s="5"/>
      <c r="T1576" s="3"/>
    </row>
    <row r="1577" customFormat="false" ht="13.8" hidden="false" customHeight="false" outlineLevel="0" collapsed="false">
      <c r="A1577" s="3" t="s">
        <v>1600</v>
      </c>
      <c r="B1577" s="3" t="s">
        <v>19</v>
      </c>
      <c r="C1577" s="3" t="s">
        <v>19</v>
      </c>
      <c r="D1577" s="3"/>
      <c r="E1577" s="3"/>
      <c r="F1577" s="3"/>
      <c r="G1577" s="3" t="s">
        <v>19</v>
      </c>
      <c r="H1577" s="3"/>
      <c r="I1577" s="3"/>
      <c r="J1577" s="3"/>
      <c r="K1577" s="4" t="n">
        <f aca="false">COUNTIF($B1577:$J1577, "NORMAL")</f>
        <v>0</v>
      </c>
      <c r="L1577" s="4" t="n">
        <f aca="false">COUNTIF($B1577:$J1577, "NON_SPECIFIC")</f>
        <v>3</v>
      </c>
      <c r="M1577" s="4" t="n">
        <f aca="false">COUNTIF($B1577:$J1577, "EARLY")</f>
        <v>0</v>
      </c>
      <c r="N1577" s="4" t="n">
        <f aca="false">COUNTIF($B1577:$J1577, "ACTIVE")</f>
        <v>0</v>
      </c>
      <c r="O1577" s="4" t="n">
        <f aca="false">COUNTIF($B1577:$J1577, "LATE")</f>
        <v>0</v>
      </c>
      <c r="P1577" s="4" t="n">
        <f aca="false">COUNTIF($B1577:$J1577, "UNGRADABLE_QUALITY")</f>
        <v>0</v>
      </c>
      <c r="Q1577" s="4" t="n">
        <f aca="false">COUNTIF($B1577:$J1577, "UNGRADABLE_CONDITION")</f>
        <v>0</v>
      </c>
      <c r="R1577" s="4" t="n">
        <f aca="false">SUM(K1577:Q1577)</f>
        <v>3</v>
      </c>
      <c r="S1577" s="3"/>
      <c r="T1577" s="3"/>
    </row>
    <row r="1578" customFormat="false" ht="13.8" hidden="false" customHeight="false" outlineLevel="0" collapsed="false">
      <c r="A1578" s="3" t="s">
        <v>1601</v>
      </c>
      <c r="B1578" s="3" t="s">
        <v>22</v>
      </c>
      <c r="C1578" s="3" t="s">
        <v>19</v>
      </c>
      <c r="D1578" s="3"/>
      <c r="E1578" s="3"/>
      <c r="F1578" s="3"/>
      <c r="G1578" s="3" t="s">
        <v>19</v>
      </c>
      <c r="H1578" s="3"/>
      <c r="I1578" s="3"/>
      <c r="J1578" s="3"/>
      <c r="K1578" s="4" t="n">
        <f aca="false">COUNTIF($B1578:$J1578, "NORMAL")</f>
        <v>0</v>
      </c>
      <c r="L1578" s="4" t="n">
        <f aca="false">COUNTIF($B1578:$J1578, "NON_SPECIFIC")</f>
        <v>2</v>
      </c>
      <c r="M1578" s="4" t="n">
        <f aca="false">COUNTIF($B1578:$J1578, "EARLY")</f>
        <v>1</v>
      </c>
      <c r="N1578" s="4" t="n">
        <f aca="false">COUNTIF($B1578:$J1578, "ACTIVE")</f>
        <v>0</v>
      </c>
      <c r="O1578" s="4" t="n">
        <f aca="false">COUNTIF($B1578:$J1578, "LATE")</f>
        <v>0</v>
      </c>
      <c r="P1578" s="4" t="n">
        <f aca="false">COUNTIF($B1578:$J1578, "UNGRADABLE_QUALITY")</f>
        <v>0</v>
      </c>
      <c r="Q1578" s="4" t="n">
        <f aca="false">COUNTIF($B1578:$J1578, "UNGRADABLE_CONDITION")</f>
        <v>0</v>
      </c>
      <c r="R1578" s="4" t="n">
        <f aca="false">SUM(K1578:Q1578)</f>
        <v>3</v>
      </c>
      <c r="S1578" s="3"/>
      <c r="T1578" s="3"/>
    </row>
    <row r="1579" customFormat="false" ht="13.8" hidden="false" customHeight="false" outlineLevel="0" collapsed="false">
      <c r="A1579" s="3" t="s">
        <v>1602</v>
      </c>
      <c r="B1579" s="3" t="s">
        <v>20</v>
      </c>
      <c r="C1579" s="3" t="s">
        <v>20</v>
      </c>
      <c r="D1579" s="3"/>
      <c r="E1579" s="3"/>
      <c r="F1579" s="3"/>
      <c r="G1579" s="3" t="s">
        <v>20</v>
      </c>
      <c r="H1579" s="3"/>
      <c r="I1579" s="3"/>
      <c r="J1579" s="3"/>
      <c r="K1579" s="4" t="n">
        <f aca="false">COUNTIF($B1579:$J1579, "NORMAL")</f>
        <v>3</v>
      </c>
      <c r="L1579" s="4" t="n">
        <f aca="false">COUNTIF($B1579:$J1579, "NON_SPECIFIC")</f>
        <v>0</v>
      </c>
      <c r="M1579" s="4" t="n">
        <f aca="false">COUNTIF($B1579:$J1579, "EARLY")</f>
        <v>0</v>
      </c>
      <c r="N1579" s="4" t="n">
        <f aca="false">COUNTIF($B1579:$J1579, "ACTIVE")</f>
        <v>0</v>
      </c>
      <c r="O1579" s="4" t="n">
        <f aca="false">COUNTIF($B1579:$J1579, "LATE")</f>
        <v>0</v>
      </c>
      <c r="P1579" s="4" t="n">
        <f aca="false">COUNTIF($B1579:$J1579, "UNGRADABLE_QUALITY")</f>
        <v>0</v>
      </c>
      <c r="Q1579" s="4" t="n">
        <f aca="false">COUNTIF($B1579:$J1579, "UNGRADABLE_CONDITION")</f>
        <v>0</v>
      </c>
      <c r="R1579" s="4" t="n">
        <f aca="false">SUM(K1579:Q1579)</f>
        <v>3</v>
      </c>
      <c r="S1579" s="3"/>
      <c r="T1579" s="3"/>
    </row>
    <row r="1580" customFormat="false" ht="13.8" hidden="false" customHeight="false" outlineLevel="0" collapsed="false">
      <c r="A1580" s="3" t="s">
        <v>1603</v>
      </c>
      <c r="B1580" s="3" t="s">
        <v>19</v>
      </c>
      <c r="C1580" s="3" t="s">
        <v>19</v>
      </c>
      <c r="D1580" s="3"/>
      <c r="E1580" s="3"/>
      <c r="F1580" s="3"/>
      <c r="G1580" s="3" t="s">
        <v>20</v>
      </c>
      <c r="H1580" s="3"/>
      <c r="I1580" s="3"/>
      <c r="J1580" s="3"/>
      <c r="K1580" s="4" t="n">
        <f aca="false">COUNTIF($B1580:$J1580, "NORMAL")</f>
        <v>1</v>
      </c>
      <c r="L1580" s="4" t="n">
        <f aca="false">COUNTIF($B1580:$J1580, "NON_SPECIFIC")</f>
        <v>2</v>
      </c>
      <c r="M1580" s="4" t="n">
        <f aca="false">COUNTIF($B1580:$J1580, "EARLY")</f>
        <v>0</v>
      </c>
      <c r="N1580" s="4" t="n">
        <f aca="false">COUNTIF($B1580:$J1580, "ACTIVE")</f>
        <v>0</v>
      </c>
      <c r="O1580" s="4" t="n">
        <f aca="false">COUNTIF($B1580:$J1580, "LATE")</f>
        <v>0</v>
      </c>
      <c r="P1580" s="4" t="n">
        <f aca="false">COUNTIF($B1580:$J1580, "UNGRADABLE_QUALITY")</f>
        <v>0</v>
      </c>
      <c r="Q1580" s="4" t="n">
        <f aca="false">COUNTIF($B1580:$J1580, "UNGRADABLE_CONDITION")</f>
        <v>0</v>
      </c>
      <c r="R1580" s="4" t="n">
        <f aca="false">SUM(K1580:Q1580)</f>
        <v>3</v>
      </c>
      <c r="S1580" s="3"/>
      <c r="T1580" s="3"/>
    </row>
    <row r="1581" customFormat="false" ht="13.8" hidden="false" customHeight="false" outlineLevel="0" collapsed="false">
      <c r="A1581" s="3" t="s">
        <v>1604</v>
      </c>
      <c r="B1581" s="3" t="s">
        <v>20</v>
      </c>
      <c r="C1581" s="3"/>
      <c r="D1581" s="3" t="s">
        <v>19</v>
      </c>
      <c r="E1581" s="3"/>
      <c r="F1581" s="3"/>
      <c r="G1581" s="3"/>
      <c r="H1581" s="3"/>
      <c r="I1581" s="3" t="s">
        <v>19</v>
      </c>
      <c r="J1581" s="3"/>
      <c r="K1581" s="4" t="n">
        <f aca="false">COUNTIF($B1581:$J1581, "NORMAL")</f>
        <v>1</v>
      </c>
      <c r="L1581" s="4" t="n">
        <f aca="false">COUNTIF($B1581:$J1581, "NON_SPECIFIC")</f>
        <v>2</v>
      </c>
      <c r="M1581" s="4" t="n">
        <f aca="false">COUNTIF($B1581:$J1581, "EARLY")</f>
        <v>0</v>
      </c>
      <c r="N1581" s="4" t="n">
        <f aca="false">COUNTIF($B1581:$J1581, "ACTIVE")</f>
        <v>0</v>
      </c>
      <c r="O1581" s="4" t="n">
        <f aca="false">COUNTIF($B1581:$J1581, "LATE")</f>
        <v>0</v>
      </c>
      <c r="P1581" s="4" t="n">
        <f aca="false">COUNTIF($B1581:$J1581, "UNGRADABLE_QUALITY")</f>
        <v>0</v>
      </c>
      <c r="Q1581" s="4" t="n">
        <f aca="false">COUNTIF($B1581:$J1581, "UNGRADABLE_CONDITION")</f>
        <v>0</v>
      </c>
      <c r="R1581" s="4" t="n">
        <f aca="false">SUM(K1581:Q1581)</f>
        <v>3</v>
      </c>
      <c r="S1581" s="5"/>
      <c r="T1581" s="3"/>
    </row>
    <row r="1582" customFormat="false" ht="13.8" hidden="false" customHeight="false" outlineLevel="0" collapsed="false">
      <c r="A1582" s="3" t="s">
        <v>1605</v>
      </c>
      <c r="B1582" s="3" t="s">
        <v>20</v>
      </c>
      <c r="C1582" s="3"/>
      <c r="D1582" s="3" t="s">
        <v>19</v>
      </c>
      <c r="E1582" s="3"/>
      <c r="F1582" s="3"/>
      <c r="G1582" s="3"/>
      <c r="H1582" s="3"/>
      <c r="I1582" s="3" t="s">
        <v>20</v>
      </c>
      <c r="J1582" s="3"/>
      <c r="K1582" s="4" t="n">
        <f aca="false">COUNTIF($B1582:$J1582, "NORMAL")</f>
        <v>2</v>
      </c>
      <c r="L1582" s="4" t="n">
        <f aca="false">COUNTIF($B1582:$J1582, "NON_SPECIFIC")</f>
        <v>1</v>
      </c>
      <c r="M1582" s="4" t="n">
        <f aca="false">COUNTIF($B1582:$J1582, "EARLY")</f>
        <v>0</v>
      </c>
      <c r="N1582" s="4" t="n">
        <f aca="false">COUNTIF($B1582:$J1582, "ACTIVE")</f>
        <v>0</v>
      </c>
      <c r="O1582" s="4" t="n">
        <f aca="false">COUNTIF($B1582:$J1582, "LATE")</f>
        <v>0</v>
      </c>
      <c r="P1582" s="4" t="n">
        <f aca="false">COUNTIF($B1582:$J1582, "UNGRADABLE_QUALITY")</f>
        <v>0</v>
      </c>
      <c r="Q1582" s="4" t="n">
        <f aca="false">COUNTIF($B1582:$J1582, "UNGRADABLE_CONDITION")</f>
        <v>0</v>
      </c>
      <c r="R1582" s="4" t="n">
        <f aca="false">SUM(K1582:Q1582)</f>
        <v>3</v>
      </c>
      <c r="S1582" s="5"/>
      <c r="T1582" s="3"/>
    </row>
    <row r="1583" customFormat="false" ht="13.8" hidden="false" customHeight="false" outlineLevel="0" collapsed="false">
      <c r="A1583" s="3" t="s">
        <v>1606</v>
      </c>
      <c r="B1583" s="3" t="s">
        <v>20</v>
      </c>
      <c r="C1583" s="3" t="s">
        <v>19</v>
      </c>
      <c r="D1583" s="3"/>
      <c r="E1583" s="3"/>
      <c r="F1583" s="3"/>
      <c r="G1583" s="3" t="s">
        <v>20</v>
      </c>
      <c r="H1583" s="3"/>
      <c r="I1583" s="3"/>
      <c r="J1583" s="3"/>
      <c r="K1583" s="4" t="n">
        <f aca="false">COUNTIF($B1583:$J1583, "NORMAL")</f>
        <v>2</v>
      </c>
      <c r="L1583" s="4" t="n">
        <f aca="false">COUNTIF($B1583:$J1583, "NON_SPECIFIC")</f>
        <v>1</v>
      </c>
      <c r="M1583" s="4" t="n">
        <f aca="false">COUNTIF($B1583:$J1583, "EARLY")</f>
        <v>0</v>
      </c>
      <c r="N1583" s="4" t="n">
        <f aca="false">COUNTIF($B1583:$J1583, "ACTIVE")</f>
        <v>0</v>
      </c>
      <c r="O1583" s="4" t="n">
        <f aca="false">COUNTIF($B1583:$J1583, "LATE")</f>
        <v>0</v>
      </c>
      <c r="P1583" s="4" t="n">
        <f aca="false">COUNTIF($B1583:$J1583, "UNGRADABLE_QUALITY")</f>
        <v>0</v>
      </c>
      <c r="Q1583" s="4" t="n">
        <f aca="false">COUNTIF($B1583:$J1583, "UNGRADABLE_CONDITION")</f>
        <v>0</v>
      </c>
      <c r="R1583" s="4" t="n">
        <f aca="false">SUM(K1583:Q1583)</f>
        <v>3</v>
      </c>
      <c r="S1583" s="3"/>
      <c r="T1583" s="3"/>
    </row>
    <row r="1584" customFormat="false" ht="13.8" hidden="false" customHeight="false" outlineLevel="0" collapsed="false">
      <c r="A1584" s="3" t="s">
        <v>1607</v>
      </c>
      <c r="B1584" s="3" t="s">
        <v>20</v>
      </c>
      <c r="C1584" s="3" t="s">
        <v>19</v>
      </c>
      <c r="D1584" s="3"/>
      <c r="E1584" s="3"/>
      <c r="F1584" s="3"/>
      <c r="G1584" s="3" t="s">
        <v>20</v>
      </c>
      <c r="H1584" s="3"/>
      <c r="I1584" s="3"/>
      <c r="J1584" s="3"/>
      <c r="K1584" s="4" t="n">
        <f aca="false">COUNTIF($B1584:$J1584, "NORMAL")</f>
        <v>2</v>
      </c>
      <c r="L1584" s="4" t="n">
        <f aca="false">COUNTIF($B1584:$J1584, "NON_SPECIFIC")</f>
        <v>1</v>
      </c>
      <c r="M1584" s="4" t="n">
        <f aca="false">COUNTIF($B1584:$J1584, "EARLY")</f>
        <v>0</v>
      </c>
      <c r="N1584" s="4" t="n">
        <f aca="false">COUNTIF($B1584:$J1584, "ACTIVE")</f>
        <v>0</v>
      </c>
      <c r="O1584" s="4" t="n">
        <f aca="false">COUNTIF($B1584:$J1584, "LATE")</f>
        <v>0</v>
      </c>
      <c r="P1584" s="4" t="n">
        <f aca="false">COUNTIF($B1584:$J1584, "UNGRADABLE_QUALITY")</f>
        <v>0</v>
      </c>
      <c r="Q1584" s="4" t="n">
        <f aca="false">COUNTIF($B1584:$J1584, "UNGRADABLE_CONDITION")</f>
        <v>0</v>
      </c>
      <c r="R1584" s="4" t="n">
        <f aca="false">SUM(K1584:Q1584)</f>
        <v>3</v>
      </c>
      <c r="S1584" s="3"/>
      <c r="T1584" s="3"/>
    </row>
    <row r="1585" customFormat="false" ht="13.8" hidden="false" customHeight="false" outlineLevel="0" collapsed="false">
      <c r="A1585" s="3" t="s">
        <v>1608</v>
      </c>
      <c r="B1585" s="3" t="s">
        <v>20</v>
      </c>
      <c r="C1585" s="3" t="s">
        <v>19</v>
      </c>
      <c r="D1585" s="3"/>
      <c r="E1585" s="3"/>
      <c r="F1585" s="3"/>
      <c r="G1585" s="3" t="s">
        <v>20</v>
      </c>
      <c r="H1585" s="3"/>
      <c r="I1585" s="3"/>
      <c r="J1585" s="3"/>
      <c r="K1585" s="4" t="n">
        <f aca="false">COUNTIF($B1585:$J1585, "NORMAL")</f>
        <v>2</v>
      </c>
      <c r="L1585" s="4" t="n">
        <f aca="false">COUNTIF($B1585:$J1585, "NON_SPECIFIC")</f>
        <v>1</v>
      </c>
      <c r="M1585" s="4" t="n">
        <f aca="false">COUNTIF($B1585:$J1585, "EARLY")</f>
        <v>0</v>
      </c>
      <c r="N1585" s="4" t="n">
        <f aca="false">COUNTIF($B1585:$J1585, "ACTIVE")</f>
        <v>0</v>
      </c>
      <c r="O1585" s="4" t="n">
        <f aca="false">COUNTIF($B1585:$J1585, "LATE")</f>
        <v>0</v>
      </c>
      <c r="P1585" s="4" t="n">
        <f aca="false">COUNTIF($B1585:$J1585, "UNGRADABLE_QUALITY")</f>
        <v>0</v>
      </c>
      <c r="Q1585" s="4" t="n">
        <f aca="false">COUNTIF($B1585:$J1585, "UNGRADABLE_CONDITION")</f>
        <v>0</v>
      </c>
      <c r="R1585" s="4" t="n">
        <f aca="false">SUM(K1585:Q1585)</f>
        <v>3</v>
      </c>
      <c r="S1585" s="3"/>
      <c r="T1585" s="3"/>
    </row>
    <row r="1586" customFormat="false" ht="13.8" hidden="false" customHeight="false" outlineLevel="0" collapsed="false">
      <c r="A1586" s="3" t="s">
        <v>1609</v>
      </c>
      <c r="B1586" s="3" t="s">
        <v>19</v>
      </c>
      <c r="C1586" s="3"/>
      <c r="D1586" s="3" t="s">
        <v>22</v>
      </c>
      <c r="E1586" s="3"/>
      <c r="F1586" s="3"/>
      <c r="G1586" s="3"/>
      <c r="H1586" s="3"/>
      <c r="I1586" s="3" t="s">
        <v>19</v>
      </c>
      <c r="J1586" s="3"/>
      <c r="K1586" s="4" t="n">
        <f aca="false">COUNTIF($B1586:$J1586, "NORMAL")</f>
        <v>0</v>
      </c>
      <c r="L1586" s="4" t="n">
        <f aca="false">COUNTIF($B1586:$J1586, "NON_SPECIFIC")</f>
        <v>2</v>
      </c>
      <c r="M1586" s="4" t="n">
        <f aca="false">COUNTIF($B1586:$J1586, "EARLY")</f>
        <v>1</v>
      </c>
      <c r="N1586" s="4" t="n">
        <f aca="false">COUNTIF($B1586:$J1586, "ACTIVE")</f>
        <v>0</v>
      </c>
      <c r="O1586" s="4" t="n">
        <f aca="false">COUNTIF($B1586:$J1586, "LATE")</f>
        <v>0</v>
      </c>
      <c r="P1586" s="4" t="n">
        <f aca="false">COUNTIF($B1586:$J1586, "UNGRADABLE_QUALITY")</f>
        <v>0</v>
      </c>
      <c r="Q1586" s="4" t="n">
        <f aca="false">COUNTIF($B1586:$J1586, "UNGRADABLE_CONDITION")</f>
        <v>0</v>
      </c>
      <c r="R1586" s="4" t="n">
        <f aca="false">SUM(K1586:Q1586)</f>
        <v>3</v>
      </c>
      <c r="S1586" s="5"/>
      <c r="T1586" s="3"/>
    </row>
    <row r="1587" customFormat="false" ht="13.8" hidden="false" customHeight="false" outlineLevel="0" collapsed="false">
      <c r="A1587" s="3" t="s">
        <v>1610</v>
      </c>
      <c r="B1587" s="3" t="s">
        <v>20</v>
      </c>
      <c r="C1587" s="3" t="s">
        <v>20</v>
      </c>
      <c r="D1587" s="3"/>
      <c r="E1587" s="3"/>
      <c r="F1587" s="3"/>
      <c r="G1587" s="3" t="s">
        <v>20</v>
      </c>
      <c r="H1587" s="3"/>
      <c r="I1587" s="3"/>
      <c r="J1587" s="3"/>
      <c r="K1587" s="4" t="n">
        <f aca="false">COUNTIF($B1587:$J1587, "NORMAL")</f>
        <v>3</v>
      </c>
      <c r="L1587" s="4" t="n">
        <f aca="false">COUNTIF($B1587:$J1587, "NON_SPECIFIC")</f>
        <v>0</v>
      </c>
      <c r="M1587" s="4" t="n">
        <f aca="false">COUNTIF($B1587:$J1587, "EARLY")</f>
        <v>0</v>
      </c>
      <c r="N1587" s="4" t="n">
        <f aca="false">COUNTIF($B1587:$J1587, "ACTIVE")</f>
        <v>0</v>
      </c>
      <c r="O1587" s="4" t="n">
        <f aca="false">COUNTIF($B1587:$J1587, "LATE")</f>
        <v>0</v>
      </c>
      <c r="P1587" s="4" t="n">
        <f aca="false">COUNTIF($B1587:$J1587, "UNGRADABLE_QUALITY")</f>
        <v>0</v>
      </c>
      <c r="Q1587" s="4" t="n">
        <f aca="false">COUNTIF($B1587:$J1587, "UNGRADABLE_CONDITION")</f>
        <v>0</v>
      </c>
      <c r="R1587" s="4" t="n">
        <f aca="false">SUM(K1587:Q1587)</f>
        <v>3</v>
      </c>
      <c r="S1587" s="3"/>
      <c r="T1587" s="3"/>
    </row>
    <row r="1588" customFormat="false" ht="13.8" hidden="false" customHeight="false" outlineLevel="0" collapsed="false">
      <c r="A1588" s="3" t="s">
        <v>1611</v>
      </c>
      <c r="B1588" s="3" t="s">
        <v>20</v>
      </c>
      <c r="C1588" s="3"/>
      <c r="D1588" s="3" t="s">
        <v>19</v>
      </c>
      <c r="E1588" s="3"/>
      <c r="F1588" s="3"/>
      <c r="G1588" s="3"/>
      <c r="H1588" s="3"/>
      <c r="I1588" s="3" t="s">
        <v>20</v>
      </c>
      <c r="J1588" s="3"/>
      <c r="K1588" s="4" t="n">
        <f aca="false">COUNTIF($B1588:$J1588, "NORMAL")</f>
        <v>2</v>
      </c>
      <c r="L1588" s="4" t="n">
        <f aca="false">COUNTIF($B1588:$J1588, "NON_SPECIFIC")</f>
        <v>1</v>
      </c>
      <c r="M1588" s="4" t="n">
        <f aca="false">COUNTIF($B1588:$J1588, "EARLY")</f>
        <v>0</v>
      </c>
      <c r="N1588" s="4" t="n">
        <f aca="false">COUNTIF($B1588:$J1588, "ACTIVE")</f>
        <v>0</v>
      </c>
      <c r="O1588" s="4" t="n">
        <f aca="false">COUNTIF($B1588:$J1588, "LATE")</f>
        <v>0</v>
      </c>
      <c r="P1588" s="4" t="n">
        <f aca="false">COUNTIF($B1588:$J1588, "UNGRADABLE_QUALITY")</f>
        <v>0</v>
      </c>
      <c r="Q1588" s="4" t="n">
        <f aca="false">COUNTIF($B1588:$J1588, "UNGRADABLE_CONDITION")</f>
        <v>0</v>
      </c>
      <c r="R1588" s="4" t="n">
        <f aca="false">SUM(K1588:Q1588)</f>
        <v>3</v>
      </c>
      <c r="S1588" s="5"/>
      <c r="T1588" s="3"/>
    </row>
    <row r="1589" customFormat="false" ht="13.8" hidden="false" customHeight="false" outlineLevel="0" collapsed="false">
      <c r="A1589" s="3" t="s">
        <v>1612</v>
      </c>
      <c r="B1589" s="3" t="s">
        <v>20</v>
      </c>
      <c r="C1589" s="3"/>
      <c r="D1589" s="3" t="s">
        <v>22</v>
      </c>
      <c r="E1589" s="3"/>
      <c r="F1589" s="3"/>
      <c r="G1589" s="3"/>
      <c r="H1589" s="3"/>
      <c r="I1589" s="3" t="s">
        <v>19</v>
      </c>
      <c r="J1589" s="3"/>
      <c r="K1589" s="4" t="n">
        <f aca="false">COUNTIF($B1589:$J1589, "NORMAL")</f>
        <v>1</v>
      </c>
      <c r="L1589" s="4" t="n">
        <f aca="false">COUNTIF($B1589:$J1589, "NON_SPECIFIC")</f>
        <v>1</v>
      </c>
      <c r="M1589" s="4" t="n">
        <f aca="false">COUNTIF($B1589:$J1589, "EARLY")</f>
        <v>1</v>
      </c>
      <c r="N1589" s="4" t="n">
        <f aca="false">COUNTIF($B1589:$J1589, "ACTIVE")</f>
        <v>0</v>
      </c>
      <c r="O1589" s="4" t="n">
        <f aca="false">COUNTIF($B1589:$J1589, "LATE")</f>
        <v>0</v>
      </c>
      <c r="P1589" s="4" t="n">
        <f aca="false">COUNTIF($B1589:$J1589, "UNGRADABLE_QUALITY")</f>
        <v>0</v>
      </c>
      <c r="Q1589" s="4" t="n">
        <f aca="false">COUNTIF($B1589:$J1589, "UNGRADABLE_CONDITION")</f>
        <v>0</v>
      </c>
      <c r="R1589" s="4" t="n">
        <f aca="false">SUM(K1589:Q1589)</f>
        <v>3</v>
      </c>
      <c r="S1589" s="5"/>
      <c r="T1589" s="3"/>
    </row>
    <row r="1590" customFormat="false" ht="13.8" hidden="false" customHeight="false" outlineLevel="0" collapsed="false">
      <c r="A1590" s="3" t="s">
        <v>1613</v>
      </c>
      <c r="B1590" s="3" t="s">
        <v>34</v>
      </c>
      <c r="C1590" s="3" t="s">
        <v>34</v>
      </c>
      <c r="D1590" s="3"/>
      <c r="E1590" s="3"/>
      <c r="F1590" s="3"/>
      <c r="G1590" s="3" t="s">
        <v>34</v>
      </c>
      <c r="H1590" s="3"/>
      <c r="I1590" s="3"/>
      <c r="J1590" s="3"/>
      <c r="K1590" s="4" t="n">
        <f aca="false">COUNTIF($B1590:$J1590, "NORMAL")</f>
        <v>0</v>
      </c>
      <c r="L1590" s="4" t="n">
        <f aca="false">COUNTIF($B1590:$J1590, "NON_SPECIFIC")</f>
        <v>0</v>
      </c>
      <c r="M1590" s="4" t="n">
        <f aca="false">COUNTIF($B1590:$J1590, "EARLY")</f>
        <v>0</v>
      </c>
      <c r="N1590" s="4" t="n">
        <f aca="false">COUNTIF($B1590:$J1590, "ACTIVE")</f>
        <v>3</v>
      </c>
      <c r="O1590" s="4" t="n">
        <f aca="false">COUNTIF($B1590:$J1590, "LATE")</f>
        <v>0</v>
      </c>
      <c r="P1590" s="4" t="n">
        <f aca="false">COUNTIF($B1590:$J1590, "UNGRADABLE_QUALITY")</f>
        <v>0</v>
      </c>
      <c r="Q1590" s="4" t="n">
        <f aca="false">COUNTIF($B1590:$J1590, "UNGRADABLE_CONDITION")</f>
        <v>0</v>
      </c>
      <c r="R1590" s="4" t="n">
        <f aca="false">SUM(K1590:Q1590)</f>
        <v>3</v>
      </c>
      <c r="S1590" s="3"/>
      <c r="T1590" s="3"/>
    </row>
    <row r="1591" customFormat="false" ht="13.8" hidden="false" customHeight="false" outlineLevel="0" collapsed="false">
      <c r="A1591" s="3" t="s">
        <v>1614</v>
      </c>
      <c r="B1591" s="3" t="s">
        <v>20</v>
      </c>
      <c r="C1591" s="3"/>
      <c r="D1591" s="3" t="s">
        <v>19</v>
      </c>
      <c r="E1591" s="3"/>
      <c r="F1591" s="3"/>
      <c r="G1591" s="3"/>
      <c r="H1591" s="3"/>
      <c r="I1591" s="3" t="s">
        <v>19</v>
      </c>
      <c r="J1591" s="3"/>
      <c r="K1591" s="4" t="n">
        <f aca="false">COUNTIF($B1591:$J1591, "NORMAL")</f>
        <v>1</v>
      </c>
      <c r="L1591" s="4" t="n">
        <f aca="false">COUNTIF($B1591:$J1591, "NON_SPECIFIC")</f>
        <v>2</v>
      </c>
      <c r="M1591" s="4" t="n">
        <f aca="false">COUNTIF($B1591:$J1591, "EARLY")</f>
        <v>0</v>
      </c>
      <c r="N1591" s="4" t="n">
        <f aca="false">COUNTIF($B1591:$J1591, "ACTIVE")</f>
        <v>0</v>
      </c>
      <c r="O1591" s="4" t="n">
        <f aca="false">COUNTIF($B1591:$J1591, "LATE")</f>
        <v>0</v>
      </c>
      <c r="P1591" s="4" t="n">
        <f aca="false">COUNTIF($B1591:$J1591, "UNGRADABLE_QUALITY")</f>
        <v>0</v>
      </c>
      <c r="Q1591" s="4" t="n">
        <f aca="false">COUNTIF($B1591:$J1591, "UNGRADABLE_CONDITION")</f>
        <v>0</v>
      </c>
      <c r="R1591" s="4" t="n">
        <f aca="false">SUM(K1591:Q1591)</f>
        <v>3</v>
      </c>
      <c r="S1591" s="5"/>
      <c r="T1591" s="3"/>
    </row>
    <row r="1592" customFormat="false" ht="13.8" hidden="false" customHeight="false" outlineLevel="0" collapsed="false">
      <c r="A1592" s="3" t="s">
        <v>1615</v>
      </c>
      <c r="B1592" s="3" t="s">
        <v>19</v>
      </c>
      <c r="C1592" s="3" t="s">
        <v>28</v>
      </c>
      <c r="D1592" s="3"/>
      <c r="E1592" s="3"/>
      <c r="F1592" s="3"/>
      <c r="G1592" s="3" t="s">
        <v>68</v>
      </c>
      <c r="H1592" s="3"/>
      <c r="I1592" s="3"/>
      <c r="J1592" s="3"/>
      <c r="K1592" s="4" t="n">
        <f aca="false">COUNTIF($B1592:$J1592, "NORMAL")</f>
        <v>0</v>
      </c>
      <c r="L1592" s="4" t="n">
        <f aca="false">COUNTIF($B1592:$J1592, "NON_SPECIFIC")</f>
        <v>1</v>
      </c>
      <c r="M1592" s="4" t="n">
        <f aca="false">COUNTIF($B1592:$J1592, "EARLY")</f>
        <v>0</v>
      </c>
      <c r="N1592" s="4" t="n">
        <f aca="false">COUNTIF($B1592:$J1592, "ACTIVE")</f>
        <v>0</v>
      </c>
      <c r="O1592" s="4" t="n">
        <f aca="false">COUNTIF($B1592:$J1592, "LATE")</f>
        <v>1</v>
      </c>
      <c r="P1592" s="4" t="n">
        <f aca="false">COUNTIF($B1592:$J1592, "UNGRADABLE_QUALITY")</f>
        <v>0</v>
      </c>
      <c r="Q1592" s="4" t="n">
        <f aca="false">COUNTIF($B1592:$J1592, "UNGRADABLE_CONDITION")</f>
        <v>1</v>
      </c>
      <c r="R1592" s="4" t="n">
        <f aca="false">SUM(K1592:Q1592)</f>
        <v>3</v>
      </c>
      <c r="S1592" s="3"/>
      <c r="T1592" s="3"/>
    </row>
    <row r="1593" customFormat="false" ht="13.8" hidden="false" customHeight="false" outlineLevel="0" collapsed="false">
      <c r="A1593" s="3" t="s">
        <v>1616</v>
      </c>
      <c r="B1593" s="3" t="s">
        <v>20</v>
      </c>
      <c r="C1593" s="3" t="s">
        <v>19</v>
      </c>
      <c r="D1593" s="3"/>
      <c r="E1593" s="3"/>
      <c r="F1593" s="3"/>
      <c r="G1593" s="3" t="s">
        <v>20</v>
      </c>
      <c r="H1593" s="3"/>
      <c r="I1593" s="3"/>
      <c r="J1593" s="3"/>
      <c r="K1593" s="4" t="n">
        <f aca="false">COUNTIF($B1593:$J1593, "NORMAL")</f>
        <v>2</v>
      </c>
      <c r="L1593" s="4" t="n">
        <f aca="false">COUNTIF($B1593:$J1593, "NON_SPECIFIC")</f>
        <v>1</v>
      </c>
      <c r="M1593" s="4" t="n">
        <f aca="false">COUNTIF($B1593:$J1593, "EARLY")</f>
        <v>0</v>
      </c>
      <c r="N1593" s="4" t="n">
        <f aca="false">COUNTIF($B1593:$J1593, "ACTIVE")</f>
        <v>0</v>
      </c>
      <c r="O1593" s="4" t="n">
        <f aca="false">COUNTIF($B1593:$J1593, "LATE")</f>
        <v>0</v>
      </c>
      <c r="P1593" s="4" t="n">
        <f aca="false">COUNTIF($B1593:$J1593, "UNGRADABLE_QUALITY")</f>
        <v>0</v>
      </c>
      <c r="Q1593" s="4" t="n">
        <f aca="false">COUNTIF($B1593:$J1593, "UNGRADABLE_CONDITION")</f>
        <v>0</v>
      </c>
      <c r="R1593" s="4" t="n">
        <f aca="false">SUM(K1593:Q1593)</f>
        <v>3</v>
      </c>
      <c r="S1593" s="3"/>
      <c r="T1593" s="3"/>
    </row>
    <row r="1594" customFormat="false" ht="13.8" hidden="false" customHeight="false" outlineLevel="0" collapsed="false">
      <c r="A1594" s="3" t="s">
        <v>1617</v>
      </c>
      <c r="B1594" s="3" t="s">
        <v>20</v>
      </c>
      <c r="C1594" s="3" t="s">
        <v>19</v>
      </c>
      <c r="D1594" s="3"/>
      <c r="E1594" s="3"/>
      <c r="F1594" s="3"/>
      <c r="G1594" s="3" t="s">
        <v>19</v>
      </c>
      <c r="H1594" s="3"/>
      <c r="I1594" s="3"/>
      <c r="J1594" s="3"/>
      <c r="K1594" s="4" t="n">
        <f aca="false">COUNTIF($B1594:$J1594, "NORMAL")</f>
        <v>1</v>
      </c>
      <c r="L1594" s="4" t="n">
        <f aca="false">COUNTIF($B1594:$J1594, "NON_SPECIFIC")</f>
        <v>2</v>
      </c>
      <c r="M1594" s="4" t="n">
        <f aca="false">COUNTIF($B1594:$J1594, "EARLY")</f>
        <v>0</v>
      </c>
      <c r="N1594" s="4" t="n">
        <f aca="false">COUNTIF($B1594:$J1594, "ACTIVE")</f>
        <v>0</v>
      </c>
      <c r="O1594" s="4" t="n">
        <f aca="false">COUNTIF($B1594:$J1594, "LATE")</f>
        <v>0</v>
      </c>
      <c r="P1594" s="4" t="n">
        <f aca="false">COUNTIF($B1594:$J1594, "UNGRADABLE_QUALITY")</f>
        <v>0</v>
      </c>
      <c r="Q1594" s="4" t="n">
        <f aca="false">COUNTIF($B1594:$J1594, "UNGRADABLE_CONDITION")</f>
        <v>0</v>
      </c>
      <c r="R1594" s="4" t="n">
        <f aca="false">SUM(K1594:Q1594)</f>
        <v>3</v>
      </c>
      <c r="S1594" s="3"/>
      <c r="T1594" s="3"/>
    </row>
    <row r="1595" customFormat="false" ht="13.8" hidden="false" customHeight="false" outlineLevel="0" collapsed="false">
      <c r="A1595" s="3" t="s">
        <v>1618</v>
      </c>
      <c r="B1595" s="3" t="s">
        <v>19</v>
      </c>
      <c r="C1595" s="3"/>
      <c r="D1595" s="3" t="s">
        <v>22</v>
      </c>
      <c r="E1595" s="3"/>
      <c r="F1595" s="3"/>
      <c r="G1595" s="3"/>
      <c r="H1595" s="3"/>
      <c r="I1595" s="3" t="s">
        <v>22</v>
      </c>
      <c r="J1595" s="3"/>
      <c r="K1595" s="4" t="n">
        <f aca="false">COUNTIF($B1595:$J1595, "NORMAL")</f>
        <v>0</v>
      </c>
      <c r="L1595" s="4" t="n">
        <f aca="false">COUNTIF($B1595:$J1595, "NON_SPECIFIC")</f>
        <v>1</v>
      </c>
      <c r="M1595" s="4" t="n">
        <f aca="false">COUNTIF($B1595:$J1595, "EARLY")</f>
        <v>2</v>
      </c>
      <c r="N1595" s="4" t="n">
        <f aca="false">COUNTIF($B1595:$J1595, "ACTIVE")</f>
        <v>0</v>
      </c>
      <c r="O1595" s="4" t="n">
        <f aca="false">COUNTIF($B1595:$J1595, "LATE")</f>
        <v>0</v>
      </c>
      <c r="P1595" s="4" t="n">
        <f aca="false">COUNTIF($B1595:$J1595, "UNGRADABLE_QUALITY")</f>
        <v>0</v>
      </c>
      <c r="Q1595" s="4" t="n">
        <f aca="false">COUNTIF($B1595:$J1595, "UNGRADABLE_CONDITION")</f>
        <v>0</v>
      </c>
      <c r="R1595" s="4" t="n">
        <f aca="false">SUM(K1595:Q1595)</f>
        <v>3</v>
      </c>
      <c r="S1595" s="5"/>
      <c r="T1595" s="3"/>
    </row>
    <row r="1596" customFormat="false" ht="13.8" hidden="false" customHeight="false" outlineLevel="0" collapsed="false">
      <c r="A1596" s="3" t="s">
        <v>1619</v>
      </c>
      <c r="B1596" s="3" t="s">
        <v>22</v>
      </c>
      <c r="C1596" s="3" t="s">
        <v>34</v>
      </c>
      <c r="D1596" s="3"/>
      <c r="E1596" s="3"/>
      <c r="F1596" s="3"/>
      <c r="G1596" s="3" t="s">
        <v>34</v>
      </c>
      <c r="H1596" s="3"/>
      <c r="I1596" s="3"/>
      <c r="J1596" s="3"/>
      <c r="K1596" s="4" t="n">
        <f aca="false">COUNTIF($B1596:$J1596, "NORMAL")</f>
        <v>0</v>
      </c>
      <c r="L1596" s="4" t="n">
        <f aca="false">COUNTIF($B1596:$J1596, "NON_SPECIFIC")</f>
        <v>0</v>
      </c>
      <c r="M1596" s="4" t="n">
        <f aca="false">COUNTIF($B1596:$J1596, "EARLY")</f>
        <v>1</v>
      </c>
      <c r="N1596" s="4" t="n">
        <f aca="false">COUNTIF($B1596:$J1596, "ACTIVE")</f>
        <v>2</v>
      </c>
      <c r="O1596" s="4" t="n">
        <f aca="false">COUNTIF($B1596:$J1596, "LATE")</f>
        <v>0</v>
      </c>
      <c r="P1596" s="4" t="n">
        <f aca="false">COUNTIF($B1596:$J1596, "UNGRADABLE_QUALITY")</f>
        <v>0</v>
      </c>
      <c r="Q1596" s="4" t="n">
        <f aca="false">COUNTIF($B1596:$J1596, "UNGRADABLE_CONDITION")</f>
        <v>0</v>
      </c>
      <c r="R1596" s="4" t="n">
        <f aca="false">SUM(K1596:Q1596)</f>
        <v>3</v>
      </c>
      <c r="S1596" s="3"/>
      <c r="T1596" s="3"/>
    </row>
    <row r="1597" customFormat="false" ht="13.8" hidden="false" customHeight="false" outlineLevel="0" collapsed="false">
      <c r="A1597" s="3" t="s">
        <v>1620</v>
      </c>
      <c r="B1597" s="3" t="s">
        <v>20</v>
      </c>
      <c r="C1597" s="3" t="s">
        <v>19</v>
      </c>
      <c r="D1597" s="3"/>
      <c r="E1597" s="3"/>
      <c r="F1597" s="3"/>
      <c r="G1597" s="3" t="s">
        <v>20</v>
      </c>
      <c r="H1597" s="3"/>
      <c r="I1597" s="3"/>
      <c r="J1597" s="3"/>
      <c r="K1597" s="4" t="n">
        <f aca="false">COUNTIF($B1597:$J1597, "NORMAL")</f>
        <v>2</v>
      </c>
      <c r="L1597" s="4" t="n">
        <f aca="false">COUNTIF($B1597:$J1597, "NON_SPECIFIC")</f>
        <v>1</v>
      </c>
      <c r="M1597" s="4" t="n">
        <f aca="false">COUNTIF($B1597:$J1597, "EARLY")</f>
        <v>0</v>
      </c>
      <c r="N1597" s="4" t="n">
        <f aca="false">COUNTIF($B1597:$J1597, "ACTIVE")</f>
        <v>0</v>
      </c>
      <c r="O1597" s="4" t="n">
        <f aca="false">COUNTIF($B1597:$J1597, "LATE")</f>
        <v>0</v>
      </c>
      <c r="P1597" s="4" t="n">
        <f aca="false">COUNTIF($B1597:$J1597, "UNGRADABLE_QUALITY")</f>
        <v>0</v>
      </c>
      <c r="Q1597" s="4" t="n">
        <f aca="false">COUNTIF($B1597:$J1597, "UNGRADABLE_CONDITION")</f>
        <v>0</v>
      </c>
      <c r="R1597" s="4" t="n">
        <f aca="false">SUM(K1597:Q1597)</f>
        <v>3</v>
      </c>
      <c r="S1597" s="3"/>
      <c r="T1597" s="3"/>
    </row>
    <row r="1598" customFormat="false" ht="13.8" hidden="false" customHeight="false" outlineLevel="0" collapsed="false">
      <c r="A1598" s="3" t="s">
        <v>1621</v>
      </c>
      <c r="B1598" s="3" t="s">
        <v>19</v>
      </c>
      <c r="C1598" s="3"/>
      <c r="D1598" s="3" t="s">
        <v>22</v>
      </c>
      <c r="E1598" s="3"/>
      <c r="F1598" s="3"/>
      <c r="G1598" s="3"/>
      <c r="H1598" s="3"/>
      <c r="I1598" s="3" t="s">
        <v>20</v>
      </c>
      <c r="J1598" s="3"/>
      <c r="K1598" s="4" t="n">
        <f aca="false">COUNTIF($B1598:$J1598, "NORMAL")</f>
        <v>1</v>
      </c>
      <c r="L1598" s="4" t="n">
        <f aca="false">COUNTIF($B1598:$J1598, "NON_SPECIFIC")</f>
        <v>1</v>
      </c>
      <c r="M1598" s="4" t="n">
        <f aca="false">COUNTIF($B1598:$J1598, "EARLY")</f>
        <v>1</v>
      </c>
      <c r="N1598" s="4" t="n">
        <f aca="false">COUNTIF($B1598:$J1598, "ACTIVE")</f>
        <v>0</v>
      </c>
      <c r="O1598" s="4" t="n">
        <f aca="false">COUNTIF($B1598:$J1598, "LATE")</f>
        <v>0</v>
      </c>
      <c r="P1598" s="4" t="n">
        <f aca="false">COUNTIF($B1598:$J1598, "UNGRADABLE_QUALITY")</f>
        <v>0</v>
      </c>
      <c r="Q1598" s="4" t="n">
        <f aca="false">COUNTIF($B1598:$J1598, "UNGRADABLE_CONDITION")</f>
        <v>0</v>
      </c>
      <c r="R1598" s="4" t="n">
        <f aca="false">SUM(K1598:Q1598)</f>
        <v>3</v>
      </c>
      <c r="S1598" s="5"/>
      <c r="T1598" s="3"/>
    </row>
    <row r="1599" customFormat="false" ht="13.8" hidden="false" customHeight="false" outlineLevel="0" collapsed="false">
      <c r="A1599" s="3" t="s">
        <v>1622</v>
      </c>
      <c r="B1599" s="3" t="s">
        <v>20</v>
      </c>
      <c r="C1599" s="3" t="s">
        <v>19</v>
      </c>
      <c r="D1599" s="3"/>
      <c r="E1599" s="3"/>
      <c r="F1599" s="3"/>
      <c r="G1599" s="3" t="s">
        <v>20</v>
      </c>
      <c r="H1599" s="3"/>
      <c r="I1599" s="3"/>
      <c r="J1599" s="3"/>
      <c r="K1599" s="4" t="n">
        <f aca="false">COUNTIF($B1599:$J1599, "NORMAL")</f>
        <v>2</v>
      </c>
      <c r="L1599" s="4" t="n">
        <f aca="false">COUNTIF($B1599:$J1599, "NON_SPECIFIC")</f>
        <v>1</v>
      </c>
      <c r="M1599" s="4" t="n">
        <f aca="false">COUNTIF($B1599:$J1599, "EARLY")</f>
        <v>0</v>
      </c>
      <c r="N1599" s="4" t="n">
        <f aca="false">COUNTIF($B1599:$J1599, "ACTIVE")</f>
        <v>0</v>
      </c>
      <c r="O1599" s="4" t="n">
        <f aca="false">COUNTIF($B1599:$J1599, "LATE")</f>
        <v>0</v>
      </c>
      <c r="P1599" s="4" t="n">
        <f aca="false">COUNTIF($B1599:$J1599, "UNGRADABLE_QUALITY")</f>
        <v>0</v>
      </c>
      <c r="Q1599" s="4" t="n">
        <f aca="false">COUNTIF($B1599:$J1599, "UNGRADABLE_CONDITION")</f>
        <v>0</v>
      </c>
      <c r="R1599" s="4" t="n">
        <f aca="false">SUM(K1599:Q1599)</f>
        <v>3</v>
      </c>
      <c r="S1599" s="3"/>
      <c r="T1599" s="3"/>
    </row>
    <row r="1600" customFormat="false" ht="13.8" hidden="false" customHeight="false" outlineLevel="0" collapsed="false">
      <c r="A1600" s="3" t="s">
        <v>1623</v>
      </c>
      <c r="B1600" s="3" t="s">
        <v>24</v>
      </c>
      <c r="C1600" s="3" t="s">
        <v>24</v>
      </c>
      <c r="D1600" s="3"/>
      <c r="E1600" s="3"/>
      <c r="F1600" s="3"/>
      <c r="G1600" s="3" t="s">
        <v>24</v>
      </c>
      <c r="H1600" s="3"/>
      <c r="I1600" s="3"/>
      <c r="J1600" s="3"/>
      <c r="K1600" s="4" t="n">
        <f aca="false">COUNTIF($B1600:$J1600, "NORMAL")</f>
        <v>0</v>
      </c>
      <c r="L1600" s="4" t="n">
        <f aca="false">COUNTIF($B1600:$J1600, "NON_SPECIFIC")</f>
        <v>0</v>
      </c>
      <c r="M1600" s="4" t="n">
        <f aca="false">COUNTIF($B1600:$J1600, "EARLY")</f>
        <v>0</v>
      </c>
      <c r="N1600" s="4" t="n">
        <f aca="false">COUNTIF($B1600:$J1600, "ACTIVE")</f>
        <v>0</v>
      </c>
      <c r="O1600" s="4" t="n">
        <f aca="false">COUNTIF($B1600:$J1600, "LATE")</f>
        <v>0</v>
      </c>
      <c r="P1600" s="4" t="n">
        <f aca="false">COUNTIF($B1600:$J1600, "UNGRADABLE_QUALITY")</f>
        <v>3</v>
      </c>
      <c r="Q1600" s="4" t="n">
        <f aca="false">COUNTIF($B1600:$J1600, "UNGRADABLE_CONDITION")</f>
        <v>0</v>
      </c>
      <c r="R1600" s="4" t="n">
        <f aca="false">SUM(K1600:Q1600)</f>
        <v>3</v>
      </c>
      <c r="S1600" s="3"/>
      <c r="T1600" s="3"/>
    </row>
    <row r="1601" customFormat="false" ht="13.8" hidden="false" customHeight="false" outlineLevel="0" collapsed="false">
      <c r="A1601" s="3" t="s">
        <v>1624</v>
      </c>
      <c r="B1601" s="3" t="s">
        <v>20</v>
      </c>
      <c r="C1601" s="3" t="s">
        <v>19</v>
      </c>
      <c r="D1601" s="3"/>
      <c r="E1601" s="3"/>
      <c r="F1601" s="3"/>
      <c r="G1601" s="3" t="s">
        <v>20</v>
      </c>
      <c r="H1601" s="3"/>
      <c r="I1601" s="3"/>
      <c r="J1601" s="3"/>
      <c r="K1601" s="4" t="n">
        <f aca="false">COUNTIF($B1601:$J1601, "NORMAL")</f>
        <v>2</v>
      </c>
      <c r="L1601" s="4" t="n">
        <f aca="false">COUNTIF($B1601:$J1601, "NON_SPECIFIC")</f>
        <v>1</v>
      </c>
      <c r="M1601" s="4" t="n">
        <f aca="false">COUNTIF($B1601:$J1601, "EARLY")</f>
        <v>0</v>
      </c>
      <c r="N1601" s="4" t="n">
        <f aca="false">COUNTIF($B1601:$J1601, "ACTIVE")</f>
        <v>0</v>
      </c>
      <c r="O1601" s="4" t="n">
        <f aca="false">COUNTIF($B1601:$J1601, "LATE")</f>
        <v>0</v>
      </c>
      <c r="P1601" s="4" t="n">
        <f aca="false">COUNTIF($B1601:$J1601, "UNGRADABLE_QUALITY")</f>
        <v>0</v>
      </c>
      <c r="Q1601" s="4" t="n">
        <f aca="false">COUNTIF($B1601:$J1601, "UNGRADABLE_CONDITION")</f>
        <v>0</v>
      </c>
      <c r="R1601" s="4" t="n">
        <f aca="false">SUM(K1601:Q1601)</f>
        <v>3</v>
      </c>
      <c r="S1601" s="3"/>
      <c r="T1601" s="3"/>
    </row>
    <row r="1602" customFormat="false" ht="13.8" hidden="false" customHeight="false" outlineLevel="0" collapsed="false">
      <c r="A1602" s="3" t="s">
        <v>1625</v>
      </c>
      <c r="B1602" s="3" t="s">
        <v>19</v>
      </c>
      <c r="C1602" s="3" t="s">
        <v>19</v>
      </c>
      <c r="D1602" s="3"/>
      <c r="E1602" s="3"/>
      <c r="F1602" s="3"/>
      <c r="G1602" s="3" t="s">
        <v>20</v>
      </c>
      <c r="H1602" s="3"/>
      <c r="I1602" s="3"/>
      <c r="J1602" s="3"/>
      <c r="K1602" s="4" t="n">
        <f aca="false">COUNTIF($B1602:$J1602, "NORMAL")</f>
        <v>1</v>
      </c>
      <c r="L1602" s="4" t="n">
        <f aca="false">COUNTIF($B1602:$J1602, "NON_SPECIFIC")</f>
        <v>2</v>
      </c>
      <c r="M1602" s="4" t="n">
        <f aca="false">COUNTIF($B1602:$J1602, "EARLY")</f>
        <v>0</v>
      </c>
      <c r="N1602" s="4" t="n">
        <f aca="false">COUNTIF($B1602:$J1602, "ACTIVE")</f>
        <v>0</v>
      </c>
      <c r="O1602" s="4" t="n">
        <f aca="false">COUNTIF($B1602:$J1602, "LATE")</f>
        <v>0</v>
      </c>
      <c r="P1602" s="4" t="n">
        <f aca="false">COUNTIF($B1602:$J1602, "UNGRADABLE_QUALITY")</f>
        <v>0</v>
      </c>
      <c r="Q1602" s="4" t="n">
        <f aca="false">COUNTIF($B1602:$J1602, "UNGRADABLE_CONDITION")</f>
        <v>0</v>
      </c>
      <c r="R1602" s="4" t="n">
        <f aca="false">SUM(K1602:Q1602)</f>
        <v>3</v>
      </c>
      <c r="S1602" s="3"/>
      <c r="T1602" s="3"/>
    </row>
    <row r="1603" customFormat="false" ht="13.8" hidden="false" customHeight="false" outlineLevel="0" collapsed="false">
      <c r="A1603" s="3" t="s">
        <v>1626</v>
      </c>
      <c r="B1603" s="3" t="s">
        <v>20</v>
      </c>
      <c r="C1603" s="3" t="s">
        <v>19</v>
      </c>
      <c r="D1603" s="3"/>
      <c r="E1603" s="3"/>
      <c r="F1603" s="3"/>
      <c r="G1603" s="3" t="s">
        <v>20</v>
      </c>
      <c r="H1603" s="3"/>
      <c r="I1603" s="3"/>
      <c r="J1603" s="3"/>
      <c r="K1603" s="4" t="n">
        <f aca="false">COUNTIF($B1603:$J1603, "NORMAL")</f>
        <v>2</v>
      </c>
      <c r="L1603" s="4" t="n">
        <f aca="false">COUNTIF($B1603:$J1603, "NON_SPECIFIC")</f>
        <v>1</v>
      </c>
      <c r="M1603" s="4" t="n">
        <f aca="false">COUNTIF($B1603:$J1603, "EARLY")</f>
        <v>0</v>
      </c>
      <c r="N1603" s="4" t="n">
        <f aca="false">COUNTIF($B1603:$J1603, "ACTIVE")</f>
        <v>0</v>
      </c>
      <c r="O1603" s="4" t="n">
        <f aca="false">COUNTIF($B1603:$J1603, "LATE")</f>
        <v>0</v>
      </c>
      <c r="P1603" s="4" t="n">
        <f aca="false">COUNTIF($B1603:$J1603, "UNGRADABLE_QUALITY")</f>
        <v>0</v>
      </c>
      <c r="Q1603" s="4" t="n">
        <f aca="false">COUNTIF($B1603:$J1603, "UNGRADABLE_CONDITION")</f>
        <v>0</v>
      </c>
      <c r="R1603" s="4" t="n">
        <f aca="false">SUM(K1603:Q1603)</f>
        <v>3</v>
      </c>
      <c r="S1603" s="3"/>
      <c r="T1603" s="3"/>
    </row>
    <row r="1604" customFormat="false" ht="13.8" hidden="false" customHeight="false" outlineLevel="0" collapsed="false">
      <c r="A1604" s="3" t="s">
        <v>1627</v>
      </c>
      <c r="B1604" s="3" t="s">
        <v>19</v>
      </c>
      <c r="C1604" s="3"/>
      <c r="D1604" s="3" t="s">
        <v>22</v>
      </c>
      <c r="E1604" s="3"/>
      <c r="F1604" s="3"/>
      <c r="G1604" s="3"/>
      <c r="H1604" s="3"/>
      <c r="I1604" s="3" t="s">
        <v>22</v>
      </c>
      <c r="J1604" s="3"/>
      <c r="K1604" s="4" t="n">
        <f aca="false">COUNTIF($B1604:$J1604, "NORMAL")</f>
        <v>0</v>
      </c>
      <c r="L1604" s="4" t="n">
        <f aca="false">COUNTIF($B1604:$J1604, "NON_SPECIFIC")</f>
        <v>1</v>
      </c>
      <c r="M1604" s="4" t="n">
        <f aca="false">COUNTIF($B1604:$J1604, "EARLY")</f>
        <v>2</v>
      </c>
      <c r="N1604" s="4" t="n">
        <f aca="false">COUNTIF($B1604:$J1604, "ACTIVE")</f>
        <v>0</v>
      </c>
      <c r="O1604" s="4" t="n">
        <f aca="false">COUNTIF($B1604:$J1604, "LATE")</f>
        <v>0</v>
      </c>
      <c r="P1604" s="4" t="n">
        <f aca="false">COUNTIF($B1604:$J1604, "UNGRADABLE_QUALITY")</f>
        <v>0</v>
      </c>
      <c r="Q1604" s="4" t="n">
        <f aca="false">COUNTIF($B1604:$J1604, "UNGRADABLE_CONDITION")</f>
        <v>0</v>
      </c>
      <c r="R1604" s="4" t="n">
        <f aca="false">SUM(K1604:Q1604)</f>
        <v>3</v>
      </c>
      <c r="S1604" s="5"/>
      <c r="T1604" s="3"/>
    </row>
    <row r="1605" customFormat="false" ht="13.8" hidden="false" customHeight="false" outlineLevel="0" collapsed="false">
      <c r="A1605" s="3" t="s">
        <v>1628</v>
      </c>
      <c r="B1605" s="3" t="s">
        <v>20</v>
      </c>
      <c r="C1605" s="3"/>
      <c r="D1605" s="3" t="s">
        <v>22</v>
      </c>
      <c r="E1605" s="3"/>
      <c r="F1605" s="3"/>
      <c r="G1605" s="3"/>
      <c r="H1605" s="3"/>
      <c r="I1605" s="3" t="s">
        <v>19</v>
      </c>
      <c r="J1605" s="3"/>
      <c r="K1605" s="4" t="n">
        <f aca="false">COUNTIF($B1605:$J1605, "NORMAL")</f>
        <v>1</v>
      </c>
      <c r="L1605" s="4" t="n">
        <f aca="false">COUNTIF($B1605:$J1605, "NON_SPECIFIC")</f>
        <v>1</v>
      </c>
      <c r="M1605" s="4" t="n">
        <f aca="false">COUNTIF($B1605:$J1605, "EARLY")</f>
        <v>1</v>
      </c>
      <c r="N1605" s="4" t="n">
        <f aca="false">COUNTIF($B1605:$J1605, "ACTIVE")</f>
        <v>0</v>
      </c>
      <c r="O1605" s="4" t="n">
        <f aca="false">COUNTIF($B1605:$J1605, "LATE")</f>
        <v>0</v>
      </c>
      <c r="P1605" s="4" t="n">
        <f aca="false">COUNTIF($B1605:$J1605, "UNGRADABLE_QUALITY")</f>
        <v>0</v>
      </c>
      <c r="Q1605" s="4" t="n">
        <f aca="false">COUNTIF($B1605:$J1605, "UNGRADABLE_CONDITION")</f>
        <v>0</v>
      </c>
      <c r="R1605" s="4" t="n">
        <f aca="false">SUM(K1605:Q1605)</f>
        <v>3</v>
      </c>
      <c r="S1605" s="5"/>
      <c r="T1605" s="3"/>
    </row>
    <row r="1606" customFormat="false" ht="13.8" hidden="false" customHeight="false" outlineLevel="0" collapsed="false">
      <c r="A1606" s="3" t="s">
        <v>1629</v>
      </c>
      <c r="B1606" s="3" t="s">
        <v>19</v>
      </c>
      <c r="C1606" s="3"/>
      <c r="D1606" s="3" t="s">
        <v>22</v>
      </c>
      <c r="E1606" s="3"/>
      <c r="F1606" s="3"/>
      <c r="G1606" s="3"/>
      <c r="H1606" s="3"/>
      <c r="I1606" s="3" t="s">
        <v>22</v>
      </c>
      <c r="J1606" s="3"/>
      <c r="K1606" s="4" t="n">
        <f aca="false">COUNTIF($B1606:$J1606, "NORMAL")</f>
        <v>0</v>
      </c>
      <c r="L1606" s="4" t="n">
        <f aca="false">COUNTIF($B1606:$J1606, "NON_SPECIFIC")</f>
        <v>1</v>
      </c>
      <c r="M1606" s="4" t="n">
        <f aca="false">COUNTIF($B1606:$J1606, "EARLY")</f>
        <v>2</v>
      </c>
      <c r="N1606" s="4" t="n">
        <f aca="false">COUNTIF($B1606:$J1606, "ACTIVE")</f>
        <v>0</v>
      </c>
      <c r="O1606" s="4" t="n">
        <f aca="false">COUNTIF($B1606:$J1606, "LATE")</f>
        <v>0</v>
      </c>
      <c r="P1606" s="4" t="n">
        <f aca="false">COUNTIF($B1606:$J1606, "UNGRADABLE_QUALITY")</f>
        <v>0</v>
      </c>
      <c r="Q1606" s="4" t="n">
        <f aca="false">COUNTIF($B1606:$J1606, "UNGRADABLE_CONDITION")</f>
        <v>0</v>
      </c>
      <c r="R1606" s="4" t="n">
        <f aca="false">SUM(K1606:Q1606)</f>
        <v>3</v>
      </c>
      <c r="S1606" s="5"/>
      <c r="T1606" s="3"/>
    </row>
    <row r="1607" customFormat="false" ht="13.8" hidden="false" customHeight="false" outlineLevel="0" collapsed="false">
      <c r="A1607" s="3" t="s">
        <v>1630</v>
      </c>
      <c r="B1607" s="3" t="s">
        <v>20</v>
      </c>
      <c r="C1607" s="3" t="s">
        <v>19</v>
      </c>
      <c r="D1607" s="3"/>
      <c r="E1607" s="3"/>
      <c r="F1607" s="3"/>
      <c r="G1607" s="3" t="s">
        <v>20</v>
      </c>
      <c r="H1607" s="3"/>
      <c r="I1607" s="3"/>
      <c r="J1607" s="3"/>
      <c r="K1607" s="4" t="n">
        <f aca="false">COUNTIF($B1607:$J1607, "NORMAL")</f>
        <v>2</v>
      </c>
      <c r="L1607" s="4" t="n">
        <f aca="false">COUNTIF($B1607:$J1607, "NON_SPECIFIC")</f>
        <v>1</v>
      </c>
      <c r="M1607" s="4" t="n">
        <f aca="false">COUNTIF($B1607:$J1607, "EARLY")</f>
        <v>0</v>
      </c>
      <c r="N1607" s="4" t="n">
        <f aca="false">COUNTIF($B1607:$J1607, "ACTIVE")</f>
        <v>0</v>
      </c>
      <c r="O1607" s="4" t="n">
        <f aca="false">COUNTIF($B1607:$J1607, "LATE")</f>
        <v>0</v>
      </c>
      <c r="P1607" s="4" t="n">
        <f aca="false">COUNTIF($B1607:$J1607, "UNGRADABLE_QUALITY")</f>
        <v>0</v>
      </c>
      <c r="Q1607" s="4" t="n">
        <f aca="false">COUNTIF($B1607:$J1607, "UNGRADABLE_CONDITION")</f>
        <v>0</v>
      </c>
      <c r="R1607" s="4" t="n">
        <f aca="false">SUM(K1607:Q1607)</f>
        <v>3</v>
      </c>
      <c r="S1607" s="3"/>
      <c r="T1607" s="3"/>
    </row>
    <row r="1608" customFormat="false" ht="13.8" hidden="false" customHeight="false" outlineLevel="0" collapsed="false">
      <c r="A1608" s="3" t="s">
        <v>1631</v>
      </c>
      <c r="B1608" s="3" t="s">
        <v>20</v>
      </c>
      <c r="C1608" s="3"/>
      <c r="D1608" s="3" t="s">
        <v>19</v>
      </c>
      <c r="E1608" s="3"/>
      <c r="F1608" s="3"/>
      <c r="G1608" s="3"/>
      <c r="H1608" s="3"/>
      <c r="I1608" s="3" t="s">
        <v>19</v>
      </c>
      <c r="J1608" s="3"/>
      <c r="K1608" s="4" t="n">
        <f aca="false">COUNTIF($B1608:$J1608, "NORMAL")</f>
        <v>1</v>
      </c>
      <c r="L1608" s="4" t="n">
        <f aca="false">COUNTIF($B1608:$J1608, "NON_SPECIFIC")</f>
        <v>2</v>
      </c>
      <c r="M1608" s="4" t="n">
        <f aca="false">COUNTIF($B1608:$J1608, "EARLY")</f>
        <v>0</v>
      </c>
      <c r="N1608" s="4" t="n">
        <f aca="false">COUNTIF($B1608:$J1608, "ACTIVE")</f>
        <v>0</v>
      </c>
      <c r="O1608" s="4" t="n">
        <f aca="false">COUNTIF($B1608:$J1608, "LATE")</f>
        <v>0</v>
      </c>
      <c r="P1608" s="4" t="n">
        <f aca="false">COUNTIF($B1608:$J1608, "UNGRADABLE_QUALITY")</f>
        <v>0</v>
      </c>
      <c r="Q1608" s="4" t="n">
        <f aca="false">COUNTIF($B1608:$J1608, "UNGRADABLE_CONDITION")</f>
        <v>0</v>
      </c>
      <c r="R1608" s="4" t="n">
        <f aca="false">SUM(K1608:Q1608)</f>
        <v>3</v>
      </c>
      <c r="S1608" s="5"/>
      <c r="T1608" s="3"/>
    </row>
    <row r="1609" customFormat="false" ht="13.8" hidden="false" customHeight="false" outlineLevel="0" collapsed="false">
      <c r="A1609" s="3" t="s">
        <v>1632</v>
      </c>
      <c r="B1609" s="3" t="s">
        <v>22</v>
      </c>
      <c r="C1609" s="3"/>
      <c r="D1609" s="3" t="s">
        <v>68</v>
      </c>
      <c r="E1609" s="3"/>
      <c r="F1609" s="3"/>
      <c r="G1609" s="3"/>
      <c r="H1609" s="3"/>
      <c r="I1609" s="3" t="s">
        <v>22</v>
      </c>
      <c r="J1609" s="3"/>
      <c r="K1609" s="4" t="n">
        <f aca="false">COUNTIF($B1609:$J1609, "NORMAL")</f>
        <v>0</v>
      </c>
      <c r="L1609" s="4" t="n">
        <f aca="false">COUNTIF($B1609:$J1609, "NON_SPECIFIC")</f>
        <v>0</v>
      </c>
      <c r="M1609" s="4" t="n">
        <f aca="false">COUNTIF($B1609:$J1609, "EARLY")</f>
        <v>2</v>
      </c>
      <c r="N1609" s="4" t="n">
        <f aca="false">COUNTIF($B1609:$J1609, "ACTIVE")</f>
        <v>0</v>
      </c>
      <c r="O1609" s="4" t="n">
        <f aca="false">COUNTIF($B1609:$J1609, "LATE")</f>
        <v>0</v>
      </c>
      <c r="P1609" s="4" t="n">
        <f aca="false">COUNTIF($B1609:$J1609, "UNGRADABLE_QUALITY")</f>
        <v>0</v>
      </c>
      <c r="Q1609" s="4" t="n">
        <f aca="false">COUNTIF($B1609:$J1609, "UNGRADABLE_CONDITION")</f>
        <v>1</v>
      </c>
      <c r="R1609" s="4" t="n">
        <f aca="false">SUM(K1609:Q1609)</f>
        <v>3</v>
      </c>
      <c r="S1609" s="5"/>
      <c r="T1609" s="3"/>
    </row>
    <row r="1610" customFormat="false" ht="13.8" hidden="false" customHeight="false" outlineLevel="0" collapsed="false">
      <c r="A1610" s="3" t="s">
        <v>1633</v>
      </c>
      <c r="B1610" s="3" t="s">
        <v>20</v>
      </c>
      <c r="C1610" s="3"/>
      <c r="D1610" s="3" t="s">
        <v>19</v>
      </c>
      <c r="E1610" s="3"/>
      <c r="F1610" s="3"/>
      <c r="G1610" s="3"/>
      <c r="H1610" s="3"/>
      <c r="I1610" s="3" t="s">
        <v>19</v>
      </c>
      <c r="J1610" s="3"/>
      <c r="K1610" s="4" t="n">
        <f aca="false">COUNTIF($B1610:$J1610, "NORMAL")</f>
        <v>1</v>
      </c>
      <c r="L1610" s="4" t="n">
        <f aca="false">COUNTIF($B1610:$J1610, "NON_SPECIFIC")</f>
        <v>2</v>
      </c>
      <c r="M1610" s="4" t="n">
        <f aca="false">COUNTIF($B1610:$J1610, "EARLY")</f>
        <v>0</v>
      </c>
      <c r="N1610" s="4" t="n">
        <f aca="false">COUNTIF($B1610:$J1610, "ACTIVE")</f>
        <v>0</v>
      </c>
      <c r="O1610" s="4" t="n">
        <f aca="false">COUNTIF($B1610:$J1610, "LATE")</f>
        <v>0</v>
      </c>
      <c r="P1610" s="4" t="n">
        <f aca="false">COUNTIF($B1610:$J1610, "UNGRADABLE_QUALITY")</f>
        <v>0</v>
      </c>
      <c r="Q1610" s="4" t="n">
        <f aca="false">COUNTIF($B1610:$J1610, "UNGRADABLE_CONDITION")</f>
        <v>0</v>
      </c>
      <c r="R1610" s="4" t="n">
        <f aca="false">SUM(K1610:Q1610)</f>
        <v>3</v>
      </c>
      <c r="S1610" s="5"/>
      <c r="T1610" s="3"/>
    </row>
    <row r="1611" customFormat="false" ht="13.8" hidden="false" customHeight="false" outlineLevel="0" collapsed="false">
      <c r="A1611" s="3" t="s">
        <v>1634</v>
      </c>
      <c r="B1611" s="3" t="s">
        <v>28</v>
      </c>
      <c r="C1611" s="3"/>
      <c r="D1611" s="3" t="s">
        <v>34</v>
      </c>
      <c r="E1611" s="3"/>
      <c r="F1611" s="3"/>
      <c r="G1611" s="3"/>
      <c r="H1611" s="3"/>
      <c r="I1611" s="3" t="s">
        <v>28</v>
      </c>
      <c r="J1611" s="3"/>
      <c r="K1611" s="4" t="n">
        <f aca="false">COUNTIF($B1611:$J1611, "NORMAL")</f>
        <v>0</v>
      </c>
      <c r="L1611" s="4" t="n">
        <f aca="false">COUNTIF($B1611:$J1611, "NON_SPECIFIC")</f>
        <v>0</v>
      </c>
      <c r="M1611" s="4" t="n">
        <f aca="false">COUNTIF($B1611:$J1611, "EARLY")</f>
        <v>0</v>
      </c>
      <c r="N1611" s="4" t="n">
        <f aca="false">COUNTIF($B1611:$J1611, "ACTIVE")</f>
        <v>1</v>
      </c>
      <c r="O1611" s="4" t="n">
        <f aca="false">COUNTIF($B1611:$J1611, "LATE")</f>
        <v>2</v>
      </c>
      <c r="P1611" s="4" t="n">
        <f aca="false">COUNTIF($B1611:$J1611, "UNGRADABLE_QUALITY")</f>
        <v>0</v>
      </c>
      <c r="Q1611" s="4" t="n">
        <f aca="false">COUNTIF($B1611:$J1611, "UNGRADABLE_CONDITION")</f>
        <v>0</v>
      </c>
      <c r="R1611" s="4" t="n">
        <f aca="false">SUM(K1611:Q1611)</f>
        <v>3</v>
      </c>
      <c r="S1611" s="5"/>
      <c r="T1611" s="3"/>
    </row>
    <row r="1612" customFormat="false" ht="13.8" hidden="false" customHeight="false" outlineLevel="0" collapsed="false">
      <c r="A1612" s="3" t="s">
        <v>1635</v>
      </c>
      <c r="B1612" s="3" t="s">
        <v>19</v>
      </c>
      <c r="C1612" s="3" t="s">
        <v>19</v>
      </c>
      <c r="D1612" s="3"/>
      <c r="E1612" s="3"/>
      <c r="F1612" s="3"/>
      <c r="G1612" s="3" t="s">
        <v>20</v>
      </c>
      <c r="H1612" s="3"/>
      <c r="I1612" s="3"/>
      <c r="J1612" s="3"/>
      <c r="K1612" s="4" t="n">
        <f aca="false">COUNTIF($B1612:$J1612, "NORMAL")</f>
        <v>1</v>
      </c>
      <c r="L1612" s="4" t="n">
        <f aca="false">COUNTIF($B1612:$J1612, "NON_SPECIFIC")</f>
        <v>2</v>
      </c>
      <c r="M1612" s="4" t="n">
        <f aca="false">COUNTIF($B1612:$J1612, "EARLY")</f>
        <v>0</v>
      </c>
      <c r="N1612" s="4" t="n">
        <f aca="false">COUNTIF($B1612:$J1612, "ACTIVE")</f>
        <v>0</v>
      </c>
      <c r="O1612" s="4" t="n">
        <f aca="false">COUNTIF($B1612:$J1612, "LATE")</f>
        <v>0</v>
      </c>
      <c r="P1612" s="4" t="n">
        <f aca="false">COUNTIF($B1612:$J1612, "UNGRADABLE_QUALITY")</f>
        <v>0</v>
      </c>
      <c r="Q1612" s="4" t="n">
        <f aca="false">COUNTIF($B1612:$J1612, "UNGRADABLE_CONDITION")</f>
        <v>0</v>
      </c>
      <c r="R1612" s="4" t="n">
        <f aca="false">SUM(K1612:Q1612)</f>
        <v>3</v>
      </c>
      <c r="S1612" s="3"/>
      <c r="T1612" s="3"/>
    </row>
    <row r="1613" customFormat="false" ht="13.8" hidden="false" customHeight="false" outlineLevel="0" collapsed="false">
      <c r="A1613" s="3" t="s">
        <v>1636</v>
      </c>
      <c r="B1613" s="3" t="s">
        <v>24</v>
      </c>
      <c r="C1613" s="3" t="s">
        <v>24</v>
      </c>
      <c r="D1613" s="3"/>
      <c r="E1613" s="3"/>
      <c r="F1613" s="3"/>
      <c r="G1613" s="3" t="s">
        <v>20</v>
      </c>
      <c r="H1613" s="3"/>
      <c r="I1613" s="3"/>
      <c r="J1613" s="3"/>
      <c r="K1613" s="4" t="n">
        <f aca="false">COUNTIF($B1613:$J1613, "NORMAL")</f>
        <v>1</v>
      </c>
      <c r="L1613" s="4" t="n">
        <f aca="false">COUNTIF($B1613:$J1613, "NON_SPECIFIC")</f>
        <v>0</v>
      </c>
      <c r="M1613" s="4" t="n">
        <f aca="false">COUNTIF($B1613:$J1613, "EARLY")</f>
        <v>0</v>
      </c>
      <c r="N1613" s="4" t="n">
        <f aca="false">COUNTIF($B1613:$J1613, "ACTIVE")</f>
        <v>0</v>
      </c>
      <c r="O1613" s="4" t="n">
        <f aca="false">COUNTIF($B1613:$J1613, "LATE")</f>
        <v>0</v>
      </c>
      <c r="P1613" s="4" t="n">
        <f aca="false">COUNTIF($B1613:$J1613, "UNGRADABLE_QUALITY")</f>
        <v>2</v>
      </c>
      <c r="Q1613" s="4" t="n">
        <f aca="false">COUNTIF($B1613:$J1613, "UNGRADABLE_CONDITION")</f>
        <v>0</v>
      </c>
      <c r="R1613" s="4" t="n">
        <f aca="false">SUM(K1613:Q1613)</f>
        <v>3</v>
      </c>
      <c r="S1613" s="3"/>
      <c r="T1613" s="3"/>
    </row>
    <row r="1614" customFormat="false" ht="13.8" hidden="false" customHeight="false" outlineLevel="0" collapsed="false">
      <c r="A1614" s="3" t="s">
        <v>1637</v>
      </c>
      <c r="B1614" s="3" t="s">
        <v>20</v>
      </c>
      <c r="C1614" s="3" t="s">
        <v>20</v>
      </c>
      <c r="D1614" s="3"/>
      <c r="E1614" s="3"/>
      <c r="F1614" s="3"/>
      <c r="G1614" s="3" t="s">
        <v>20</v>
      </c>
      <c r="H1614" s="3"/>
      <c r="I1614" s="3"/>
      <c r="J1614" s="3"/>
      <c r="K1614" s="4" t="n">
        <f aca="false">COUNTIF($B1614:$J1614, "NORMAL")</f>
        <v>3</v>
      </c>
      <c r="L1614" s="4" t="n">
        <f aca="false">COUNTIF($B1614:$J1614, "NON_SPECIFIC")</f>
        <v>0</v>
      </c>
      <c r="M1614" s="4" t="n">
        <f aca="false">COUNTIF($B1614:$J1614, "EARLY")</f>
        <v>0</v>
      </c>
      <c r="N1614" s="4" t="n">
        <f aca="false">COUNTIF($B1614:$J1614, "ACTIVE")</f>
        <v>0</v>
      </c>
      <c r="O1614" s="4" t="n">
        <f aca="false">COUNTIF($B1614:$J1614, "LATE")</f>
        <v>0</v>
      </c>
      <c r="P1614" s="4" t="n">
        <f aca="false">COUNTIF($B1614:$J1614, "UNGRADABLE_QUALITY")</f>
        <v>0</v>
      </c>
      <c r="Q1614" s="4" t="n">
        <f aca="false">COUNTIF($B1614:$J1614, "UNGRADABLE_CONDITION")</f>
        <v>0</v>
      </c>
      <c r="R1614" s="4" t="n">
        <f aca="false">SUM(K1614:Q1614)</f>
        <v>3</v>
      </c>
      <c r="S1614" s="3"/>
      <c r="T1614" s="3"/>
    </row>
    <row r="1615" customFormat="false" ht="13.8" hidden="false" customHeight="false" outlineLevel="0" collapsed="false">
      <c r="A1615" s="3" t="s">
        <v>1638</v>
      </c>
      <c r="B1615" s="3" t="s">
        <v>20</v>
      </c>
      <c r="C1615" s="3" t="s">
        <v>19</v>
      </c>
      <c r="D1615" s="3"/>
      <c r="E1615" s="3"/>
      <c r="F1615" s="3"/>
      <c r="G1615" s="3" t="s">
        <v>19</v>
      </c>
      <c r="H1615" s="3"/>
      <c r="I1615" s="3"/>
      <c r="J1615" s="3"/>
      <c r="K1615" s="4" t="n">
        <f aca="false">COUNTIF($B1615:$J1615, "NORMAL")</f>
        <v>1</v>
      </c>
      <c r="L1615" s="4" t="n">
        <f aca="false">COUNTIF($B1615:$J1615, "NON_SPECIFIC")</f>
        <v>2</v>
      </c>
      <c r="M1615" s="4" t="n">
        <f aca="false">COUNTIF($B1615:$J1615, "EARLY")</f>
        <v>0</v>
      </c>
      <c r="N1615" s="4" t="n">
        <f aca="false">COUNTIF($B1615:$J1615, "ACTIVE")</f>
        <v>0</v>
      </c>
      <c r="O1615" s="4" t="n">
        <f aca="false">COUNTIF($B1615:$J1615, "LATE")</f>
        <v>0</v>
      </c>
      <c r="P1615" s="4" t="n">
        <f aca="false">COUNTIF($B1615:$J1615, "UNGRADABLE_QUALITY")</f>
        <v>0</v>
      </c>
      <c r="Q1615" s="4" t="n">
        <f aca="false">COUNTIF($B1615:$J1615, "UNGRADABLE_CONDITION")</f>
        <v>0</v>
      </c>
      <c r="R1615" s="4" t="n">
        <f aca="false">SUM(K1615:Q1615)</f>
        <v>3</v>
      </c>
      <c r="S1615" s="3"/>
      <c r="T1615" s="3"/>
    </row>
    <row r="1616" customFormat="false" ht="13.8" hidden="false" customHeight="false" outlineLevel="0" collapsed="false">
      <c r="A1616" s="3" t="s">
        <v>1639</v>
      </c>
      <c r="B1616" s="3" t="s">
        <v>20</v>
      </c>
      <c r="C1616" s="3" t="s">
        <v>19</v>
      </c>
      <c r="D1616" s="3"/>
      <c r="E1616" s="3"/>
      <c r="F1616" s="3"/>
      <c r="G1616" s="3" t="s">
        <v>20</v>
      </c>
      <c r="H1616" s="3"/>
      <c r="I1616" s="3"/>
      <c r="J1616" s="3"/>
      <c r="K1616" s="4" t="n">
        <f aca="false">COUNTIF($B1616:$J1616, "NORMAL")</f>
        <v>2</v>
      </c>
      <c r="L1616" s="4" t="n">
        <f aca="false">COUNTIF($B1616:$J1616, "NON_SPECIFIC")</f>
        <v>1</v>
      </c>
      <c r="M1616" s="4" t="n">
        <f aca="false">COUNTIF($B1616:$J1616, "EARLY")</f>
        <v>0</v>
      </c>
      <c r="N1616" s="4" t="n">
        <f aca="false">COUNTIF($B1616:$J1616, "ACTIVE")</f>
        <v>0</v>
      </c>
      <c r="O1616" s="4" t="n">
        <f aca="false">COUNTIF($B1616:$J1616, "LATE")</f>
        <v>0</v>
      </c>
      <c r="P1616" s="4" t="n">
        <f aca="false">COUNTIF($B1616:$J1616, "UNGRADABLE_QUALITY")</f>
        <v>0</v>
      </c>
      <c r="Q1616" s="4" t="n">
        <f aca="false">COUNTIF($B1616:$J1616, "UNGRADABLE_CONDITION")</f>
        <v>0</v>
      </c>
      <c r="R1616" s="4" t="n">
        <f aca="false">SUM(K1616:Q1616)</f>
        <v>3</v>
      </c>
      <c r="S1616" s="3"/>
      <c r="T1616" s="3"/>
    </row>
    <row r="1617" customFormat="false" ht="13.8" hidden="false" customHeight="false" outlineLevel="0" collapsed="false">
      <c r="A1617" s="3" t="s">
        <v>1640</v>
      </c>
      <c r="B1617" s="3" t="s">
        <v>20</v>
      </c>
      <c r="C1617" s="3"/>
      <c r="D1617" s="3" t="s">
        <v>24</v>
      </c>
      <c r="E1617" s="3"/>
      <c r="F1617" s="3"/>
      <c r="G1617" s="3"/>
      <c r="H1617" s="3"/>
      <c r="I1617" s="3" t="s">
        <v>19</v>
      </c>
      <c r="J1617" s="3"/>
      <c r="K1617" s="4" t="n">
        <f aca="false">COUNTIF($B1617:$J1617, "NORMAL")</f>
        <v>1</v>
      </c>
      <c r="L1617" s="4" t="n">
        <f aca="false">COUNTIF($B1617:$J1617, "NON_SPECIFIC")</f>
        <v>1</v>
      </c>
      <c r="M1617" s="4" t="n">
        <f aca="false">COUNTIF($B1617:$J1617, "EARLY")</f>
        <v>0</v>
      </c>
      <c r="N1617" s="4" t="n">
        <f aca="false">COUNTIF($B1617:$J1617, "ACTIVE")</f>
        <v>0</v>
      </c>
      <c r="O1617" s="4" t="n">
        <f aca="false">COUNTIF($B1617:$J1617, "LATE")</f>
        <v>0</v>
      </c>
      <c r="P1617" s="4" t="n">
        <f aca="false">COUNTIF($B1617:$J1617, "UNGRADABLE_QUALITY")</f>
        <v>1</v>
      </c>
      <c r="Q1617" s="4" t="n">
        <f aca="false">COUNTIF($B1617:$J1617, "UNGRADABLE_CONDITION")</f>
        <v>0</v>
      </c>
      <c r="R1617" s="4" t="n">
        <f aca="false">SUM(K1617:Q1617)</f>
        <v>3</v>
      </c>
      <c r="S1617" s="5"/>
      <c r="T1617" s="3"/>
    </row>
    <row r="1618" customFormat="false" ht="13.8" hidden="false" customHeight="false" outlineLevel="0" collapsed="false">
      <c r="A1618" s="3" t="s">
        <v>1641</v>
      </c>
      <c r="B1618" s="3" t="s">
        <v>22</v>
      </c>
      <c r="C1618" s="3"/>
      <c r="D1618" s="3" t="s">
        <v>68</v>
      </c>
      <c r="E1618" s="3"/>
      <c r="F1618" s="3"/>
      <c r="G1618" s="3"/>
      <c r="H1618" s="3"/>
      <c r="I1618" s="3" t="s">
        <v>19</v>
      </c>
      <c r="J1618" s="3"/>
      <c r="K1618" s="4" t="n">
        <f aca="false">COUNTIF($B1618:$J1618, "NORMAL")</f>
        <v>0</v>
      </c>
      <c r="L1618" s="4" t="n">
        <f aca="false">COUNTIF($B1618:$J1618, "NON_SPECIFIC")</f>
        <v>1</v>
      </c>
      <c r="M1618" s="4" t="n">
        <f aca="false">COUNTIF($B1618:$J1618, "EARLY")</f>
        <v>1</v>
      </c>
      <c r="N1618" s="4" t="n">
        <f aca="false">COUNTIF($B1618:$J1618, "ACTIVE")</f>
        <v>0</v>
      </c>
      <c r="O1618" s="4" t="n">
        <f aca="false">COUNTIF($B1618:$J1618, "LATE")</f>
        <v>0</v>
      </c>
      <c r="P1618" s="4" t="n">
        <f aca="false">COUNTIF($B1618:$J1618, "UNGRADABLE_QUALITY")</f>
        <v>0</v>
      </c>
      <c r="Q1618" s="4" t="n">
        <f aca="false">COUNTIF($B1618:$J1618, "UNGRADABLE_CONDITION")</f>
        <v>1</v>
      </c>
      <c r="R1618" s="4" t="n">
        <f aca="false">SUM(K1618:Q1618)</f>
        <v>3</v>
      </c>
      <c r="S1618" s="5"/>
      <c r="T1618" s="3"/>
    </row>
    <row r="1619" customFormat="false" ht="13.8" hidden="false" customHeight="false" outlineLevel="0" collapsed="false">
      <c r="A1619" s="3" t="s">
        <v>1642</v>
      </c>
      <c r="B1619" s="3" t="s">
        <v>20</v>
      </c>
      <c r="C1619" s="3" t="s">
        <v>19</v>
      </c>
      <c r="D1619" s="3"/>
      <c r="E1619" s="3"/>
      <c r="F1619" s="3"/>
      <c r="G1619" s="3" t="s">
        <v>20</v>
      </c>
      <c r="H1619" s="3"/>
      <c r="I1619" s="3"/>
      <c r="J1619" s="3"/>
      <c r="K1619" s="4" t="n">
        <f aca="false">COUNTIF($B1619:$J1619, "NORMAL")</f>
        <v>2</v>
      </c>
      <c r="L1619" s="4" t="n">
        <f aca="false">COUNTIF($B1619:$J1619, "NON_SPECIFIC")</f>
        <v>1</v>
      </c>
      <c r="M1619" s="4" t="n">
        <f aca="false">COUNTIF($B1619:$J1619, "EARLY")</f>
        <v>0</v>
      </c>
      <c r="N1619" s="4" t="n">
        <f aca="false">COUNTIF($B1619:$J1619, "ACTIVE")</f>
        <v>0</v>
      </c>
      <c r="O1619" s="4" t="n">
        <f aca="false">COUNTIF($B1619:$J1619, "LATE")</f>
        <v>0</v>
      </c>
      <c r="P1619" s="4" t="n">
        <f aca="false">COUNTIF($B1619:$J1619, "UNGRADABLE_QUALITY")</f>
        <v>0</v>
      </c>
      <c r="Q1619" s="4" t="n">
        <f aca="false">COUNTIF($B1619:$J1619, "UNGRADABLE_CONDITION")</f>
        <v>0</v>
      </c>
      <c r="R1619" s="4" t="n">
        <f aca="false">SUM(K1619:Q1619)</f>
        <v>3</v>
      </c>
      <c r="S1619" s="3"/>
      <c r="T1619" s="3"/>
    </row>
    <row r="1620" customFormat="false" ht="13.8" hidden="false" customHeight="false" outlineLevel="0" collapsed="false">
      <c r="A1620" s="3" t="s">
        <v>1643</v>
      </c>
      <c r="B1620" s="3" t="s">
        <v>28</v>
      </c>
      <c r="C1620" s="3" t="s">
        <v>28</v>
      </c>
      <c r="D1620" s="3"/>
      <c r="E1620" s="3"/>
      <c r="F1620" s="3"/>
      <c r="G1620" s="3" t="s">
        <v>28</v>
      </c>
      <c r="H1620" s="3"/>
      <c r="I1620" s="3"/>
      <c r="J1620" s="3"/>
      <c r="K1620" s="4" t="n">
        <f aca="false">COUNTIF($B1620:$J1620, "NORMAL")</f>
        <v>0</v>
      </c>
      <c r="L1620" s="4" t="n">
        <f aca="false">COUNTIF($B1620:$J1620, "NON_SPECIFIC")</f>
        <v>0</v>
      </c>
      <c r="M1620" s="4" t="n">
        <f aca="false">COUNTIF($B1620:$J1620, "EARLY")</f>
        <v>0</v>
      </c>
      <c r="N1620" s="4" t="n">
        <f aca="false">COUNTIF($B1620:$J1620, "ACTIVE")</f>
        <v>0</v>
      </c>
      <c r="O1620" s="4" t="n">
        <f aca="false">COUNTIF($B1620:$J1620, "LATE")</f>
        <v>3</v>
      </c>
      <c r="P1620" s="4" t="n">
        <f aca="false">COUNTIF($B1620:$J1620, "UNGRADABLE_QUALITY")</f>
        <v>0</v>
      </c>
      <c r="Q1620" s="4" t="n">
        <f aca="false">COUNTIF($B1620:$J1620, "UNGRADABLE_CONDITION")</f>
        <v>0</v>
      </c>
      <c r="R1620" s="4" t="n">
        <f aca="false">SUM(K1620:Q1620)</f>
        <v>3</v>
      </c>
      <c r="S1620" s="3"/>
      <c r="T1620" s="3"/>
    </row>
    <row r="1621" customFormat="false" ht="13.8" hidden="false" customHeight="false" outlineLevel="0" collapsed="false">
      <c r="A1621" s="3" t="s">
        <v>1644</v>
      </c>
      <c r="B1621" s="3" t="s">
        <v>20</v>
      </c>
      <c r="C1621" s="3"/>
      <c r="D1621" s="3" t="s">
        <v>19</v>
      </c>
      <c r="E1621" s="3"/>
      <c r="F1621" s="3"/>
      <c r="G1621" s="3"/>
      <c r="H1621" s="3"/>
      <c r="I1621" s="3" t="s">
        <v>19</v>
      </c>
      <c r="J1621" s="3"/>
      <c r="K1621" s="4" t="n">
        <f aca="false">COUNTIF($B1621:$J1621, "NORMAL")</f>
        <v>1</v>
      </c>
      <c r="L1621" s="4" t="n">
        <f aca="false">COUNTIF($B1621:$J1621, "NON_SPECIFIC")</f>
        <v>2</v>
      </c>
      <c r="M1621" s="4" t="n">
        <f aca="false">COUNTIF($B1621:$J1621, "EARLY")</f>
        <v>0</v>
      </c>
      <c r="N1621" s="4" t="n">
        <f aca="false">COUNTIF($B1621:$J1621, "ACTIVE")</f>
        <v>0</v>
      </c>
      <c r="O1621" s="4" t="n">
        <f aca="false">COUNTIF($B1621:$J1621, "LATE")</f>
        <v>0</v>
      </c>
      <c r="P1621" s="4" t="n">
        <f aca="false">COUNTIF($B1621:$J1621, "UNGRADABLE_QUALITY")</f>
        <v>0</v>
      </c>
      <c r="Q1621" s="4" t="n">
        <f aca="false">COUNTIF($B1621:$J1621, "UNGRADABLE_CONDITION")</f>
        <v>0</v>
      </c>
      <c r="R1621" s="4" t="n">
        <f aca="false">SUM(K1621:Q1621)</f>
        <v>3</v>
      </c>
      <c r="S1621" s="5"/>
      <c r="T1621" s="3"/>
    </row>
    <row r="1622" customFormat="false" ht="13.8" hidden="false" customHeight="false" outlineLevel="0" collapsed="false">
      <c r="A1622" s="3" t="s">
        <v>1645</v>
      </c>
      <c r="B1622" s="3" t="s">
        <v>19</v>
      </c>
      <c r="C1622" s="3" t="s">
        <v>19</v>
      </c>
      <c r="D1622" s="3"/>
      <c r="E1622" s="3"/>
      <c r="F1622" s="3"/>
      <c r="G1622" s="3" t="s">
        <v>22</v>
      </c>
      <c r="H1622" s="3"/>
      <c r="I1622" s="3"/>
      <c r="J1622" s="3"/>
      <c r="K1622" s="4" t="n">
        <f aca="false">COUNTIF($B1622:$J1622, "NORMAL")</f>
        <v>0</v>
      </c>
      <c r="L1622" s="4" t="n">
        <f aca="false">COUNTIF($B1622:$J1622, "NON_SPECIFIC")</f>
        <v>2</v>
      </c>
      <c r="M1622" s="4" t="n">
        <f aca="false">COUNTIF($B1622:$J1622, "EARLY")</f>
        <v>1</v>
      </c>
      <c r="N1622" s="4" t="n">
        <f aca="false">COUNTIF($B1622:$J1622, "ACTIVE")</f>
        <v>0</v>
      </c>
      <c r="O1622" s="4" t="n">
        <f aca="false">COUNTIF($B1622:$J1622, "LATE")</f>
        <v>0</v>
      </c>
      <c r="P1622" s="4" t="n">
        <f aca="false">COUNTIF($B1622:$J1622, "UNGRADABLE_QUALITY")</f>
        <v>0</v>
      </c>
      <c r="Q1622" s="4" t="n">
        <f aca="false">COUNTIF($B1622:$J1622, "UNGRADABLE_CONDITION")</f>
        <v>0</v>
      </c>
      <c r="R1622" s="4" t="n">
        <f aca="false">SUM(K1622:Q1622)</f>
        <v>3</v>
      </c>
      <c r="S1622" s="3"/>
      <c r="T1622" s="3"/>
    </row>
    <row r="1623" customFormat="false" ht="13.8" hidden="false" customHeight="false" outlineLevel="0" collapsed="false">
      <c r="A1623" s="3" t="s">
        <v>1646</v>
      </c>
      <c r="B1623" s="3" t="s">
        <v>20</v>
      </c>
      <c r="C1623" s="3"/>
      <c r="D1623" s="3" t="s">
        <v>19</v>
      </c>
      <c r="E1623" s="3"/>
      <c r="F1623" s="3"/>
      <c r="G1623" s="3"/>
      <c r="H1623" s="3"/>
      <c r="I1623" s="3" t="s">
        <v>19</v>
      </c>
      <c r="J1623" s="3"/>
      <c r="K1623" s="4" t="n">
        <f aca="false">COUNTIF($B1623:$J1623, "NORMAL")</f>
        <v>1</v>
      </c>
      <c r="L1623" s="4" t="n">
        <f aca="false">COUNTIF($B1623:$J1623, "NON_SPECIFIC")</f>
        <v>2</v>
      </c>
      <c r="M1623" s="4" t="n">
        <f aca="false">COUNTIF($B1623:$J1623, "EARLY")</f>
        <v>0</v>
      </c>
      <c r="N1623" s="4" t="n">
        <f aca="false">COUNTIF($B1623:$J1623, "ACTIVE")</f>
        <v>0</v>
      </c>
      <c r="O1623" s="4" t="n">
        <f aca="false">COUNTIF($B1623:$J1623, "LATE")</f>
        <v>0</v>
      </c>
      <c r="P1623" s="4" t="n">
        <f aca="false">COUNTIF($B1623:$J1623, "UNGRADABLE_QUALITY")</f>
        <v>0</v>
      </c>
      <c r="Q1623" s="4" t="n">
        <f aca="false">COUNTIF($B1623:$J1623, "UNGRADABLE_CONDITION")</f>
        <v>0</v>
      </c>
      <c r="R1623" s="4" t="n">
        <f aca="false">SUM(K1623:Q1623)</f>
        <v>3</v>
      </c>
      <c r="S1623" s="5"/>
      <c r="T1623" s="3"/>
    </row>
    <row r="1624" customFormat="false" ht="13.8" hidden="false" customHeight="false" outlineLevel="0" collapsed="false">
      <c r="A1624" s="3" t="s">
        <v>1647</v>
      </c>
      <c r="B1624" s="3" t="s">
        <v>20</v>
      </c>
      <c r="C1624" s="3" t="s">
        <v>19</v>
      </c>
      <c r="D1624" s="3"/>
      <c r="E1624" s="3"/>
      <c r="F1624" s="3"/>
      <c r="G1624" s="3" t="s">
        <v>19</v>
      </c>
      <c r="H1624" s="3"/>
      <c r="I1624" s="3"/>
      <c r="J1624" s="3"/>
      <c r="K1624" s="4" t="n">
        <f aca="false">COUNTIF($B1624:$J1624, "NORMAL")</f>
        <v>1</v>
      </c>
      <c r="L1624" s="4" t="n">
        <f aca="false">COUNTIF($B1624:$J1624, "NON_SPECIFIC")</f>
        <v>2</v>
      </c>
      <c r="M1624" s="4" t="n">
        <f aca="false">COUNTIF($B1624:$J1624, "EARLY")</f>
        <v>0</v>
      </c>
      <c r="N1624" s="4" t="n">
        <f aca="false">COUNTIF($B1624:$J1624, "ACTIVE")</f>
        <v>0</v>
      </c>
      <c r="O1624" s="4" t="n">
        <f aca="false">COUNTIF($B1624:$J1624, "LATE")</f>
        <v>0</v>
      </c>
      <c r="P1624" s="4" t="n">
        <f aca="false">COUNTIF($B1624:$J1624, "UNGRADABLE_QUALITY")</f>
        <v>0</v>
      </c>
      <c r="Q1624" s="4" t="n">
        <f aca="false">COUNTIF($B1624:$J1624, "UNGRADABLE_CONDITION")</f>
        <v>0</v>
      </c>
      <c r="R1624" s="4" t="n">
        <f aca="false">SUM(K1624:Q1624)</f>
        <v>3</v>
      </c>
      <c r="S1624" s="3"/>
      <c r="T1624" s="3"/>
    </row>
    <row r="1625" customFormat="false" ht="13.8" hidden="false" customHeight="false" outlineLevel="0" collapsed="false">
      <c r="A1625" s="3" t="s">
        <v>1648</v>
      </c>
      <c r="B1625" s="3" t="s">
        <v>34</v>
      </c>
      <c r="C1625" s="3" t="s">
        <v>34</v>
      </c>
      <c r="D1625" s="3"/>
      <c r="E1625" s="3"/>
      <c r="F1625" s="3"/>
      <c r="G1625" s="3" t="s">
        <v>34</v>
      </c>
      <c r="H1625" s="3"/>
      <c r="I1625" s="3"/>
      <c r="J1625" s="3"/>
      <c r="K1625" s="4" t="n">
        <f aca="false">COUNTIF($B1625:$J1625, "NORMAL")</f>
        <v>0</v>
      </c>
      <c r="L1625" s="4" t="n">
        <f aca="false">COUNTIF($B1625:$J1625, "NON_SPECIFIC")</f>
        <v>0</v>
      </c>
      <c r="M1625" s="4" t="n">
        <f aca="false">COUNTIF($B1625:$J1625, "EARLY")</f>
        <v>0</v>
      </c>
      <c r="N1625" s="4" t="n">
        <f aca="false">COUNTIF($B1625:$J1625, "ACTIVE")</f>
        <v>3</v>
      </c>
      <c r="O1625" s="4" t="n">
        <f aca="false">COUNTIF($B1625:$J1625, "LATE")</f>
        <v>0</v>
      </c>
      <c r="P1625" s="4" t="n">
        <f aca="false">COUNTIF($B1625:$J1625, "UNGRADABLE_QUALITY")</f>
        <v>0</v>
      </c>
      <c r="Q1625" s="4" t="n">
        <f aca="false">COUNTIF($B1625:$J1625, "UNGRADABLE_CONDITION")</f>
        <v>0</v>
      </c>
      <c r="R1625" s="4" t="n">
        <f aca="false">SUM(K1625:Q1625)</f>
        <v>3</v>
      </c>
      <c r="S1625" s="3"/>
      <c r="T1625" s="3"/>
    </row>
    <row r="1626" customFormat="false" ht="13.8" hidden="false" customHeight="false" outlineLevel="0" collapsed="false">
      <c r="A1626" s="3" t="s">
        <v>1649</v>
      </c>
      <c r="B1626" s="3" t="s">
        <v>20</v>
      </c>
      <c r="C1626" s="3"/>
      <c r="D1626" s="3" t="s">
        <v>19</v>
      </c>
      <c r="E1626" s="3"/>
      <c r="F1626" s="3"/>
      <c r="G1626" s="3"/>
      <c r="H1626" s="3"/>
      <c r="I1626" s="3" t="s">
        <v>20</v>
      </c>
      <c r="J1626" s="3"/>
      <c r="K1626" s="4" t="n">
        <f aca="false">COUNTIF($B1626:$J1626, "NORMAL")</f>
        <v>2</v>
      </c>
      <c r="L1626" s="4" t="n">
        <f aca="false">COUNTIF($B1626:$J1626, "NON_SPECIFIC")</f>
        <v>1</v>
      </c>
      <c r="M1626" s="4" t="n">
        <f aca="false">COUNTIF($B1626:$J1626, "EARLY")</f>
        <v>0</v>
      </c>
      <c r="N1626" s="4" t="n">
        <f aca="false">COUNTIF($B1626:$J1626, "ACTIVE")</f>
        <v>0</v>
      </c>
      <c r="O1626" s="4" t="n">
        <f aca="false">COUNTIF($B1626:$J1626, "LATE")</f>
        <v>0</v>
      </c>
      <c r="P1626" s="4" t="n">
        <f aca="false">COUNTIF($B1626:$J1626, "UNGRADABLE_QUALITY")</f>
        <v>0</v>
      </c>
      <c r="Q1626" s="4" t="n">
        <f aca="false">COUNTIF($B1626:$J1626, "UNGRADABLE_CONDITION")</f>
        <v>0</v>
      </c>
      <c r="R1626" s="4" t="n">
        <f aca="false">SUM(K1626:Q1626)</f>
        <v>3</v>
      </c>
      <c r="S1626" s="5"/>
      <c r="T1626" s="3"/>
    </row>
    <row r="1627" customFormat="false" ht="13.8" hidden="false" customHeight="false" outlineLevel="0" collapsed="false">
      <c r="A1627" s="3" t="s">
        <v>1650</v>
      </c>
      <c r="B1627" s="3" t="s">
        <v>19</v>
      </c>
      <c r="C1627" s="3" t="s">
        <v>20</v>
      </c>
      <c r="D1627" s="3"/>
      <c r="E1627" s="3"/>
      <c r="F1627" s="3"/>
      <c r="G1627" s="3" t="s">
        <v>20</v>
      </c>
      <c r="H1627" s="3"/>
      <c r="I1627" s="3"/>
      <c r="J1627" s="3"/>
      <c r="K1627" s="4" t="n">
        <f aca="false">COUNTIF($B1627:$J1627, "NORMAL")</f>
        <v>2</v>
      </c>
      <c r="L1627" s="4" t="n">
        <f aca="false">COUNTIF($B1627:$J1627, "NON_SPECIFIC")</f>
        <v>1</v>
      </c>
      <c r="M1627" s="4" t="n">
        <f aca="false">COUNTIF($B1627:$J1627, "EARLY")</f>
        <v>0</v>
      </c>
      <c r="N1627" s="4" t="n">
        <f aca="false">COUNTIF($B1627:$J1627, "ACTIVE")</f>
        <v>0</v>
      </c>
      <c r="O1627" s="4" t="n">
        <f aca="false">COUNTIF($B1627:$J1627, "LATE")</f>
        <v>0</v>
      </c>
      <c r="P1627" s="4" t="n">
        <f aca="false">COUNTIF($B1627:$J1627, "UNGRADABLE_QUALITY")</f>
        <v>0</v>
      </c>
      <c r="Q1627" s="4" t="n">
        <f aca="false">COUNTIF($B1627:$J1627, "UNGRADABLE_CONDITION")</f>
        <v>0</v>
      </c>
      <c r="R1627" s="4" t="n">
        <f aca="false">SUM(K1627:Q1627)</f>
        <v>3</v>
      </c>
      <c r="S1627" s="3"/>
      <c r="T1627" s="3"/>
    </row>
    <row r="1628" customFormat="false" ht="13.8" hidden="false" customHeight="false" outlineLevel="0" collapsed="false">
      <c r="A1628" s="3" t="s">
        <v>1651</v>
      </c>
      <c r="B1628" s="3" t="s">
        <v>20</v>
      </c>
      <c r="C1628" s="3"/>
      <c r="D1628" s="3" t="s">
        <v>19</v>
      </c>
      <c r="E1628" s="3"/>
      <c r="F1628" s="3"/>
      <c r="G1628" s="3"/>
      <c r="H1628" s="3"/>
      <c r="I1628" s="3" t="s">
        <v>19</v>
      </c>
      <c r="J1628" s="3"/>
      <c r="K1628" s="4" t="n">
        <f aca="false">COUNTIF($B1628:$J1628, "NORMAL")</f>
        <v>1</v>
      </c>
      <c r="L1628" s="4" t="n">
        <f aca="false">COUNTIF($B1628:$J1628, "NON_SPECIFIC")</f>
        <v>2</v>
      </c>
      <c r="M1628" s="4" t="n">
        <f aca="false">COUNTIF($B1628:$J1628, "EARLY")</f>
        <v>0</v>
      </c>
      <c r="N1628" s="4" t="n">
        <f aca="false">COUNTIF($B1628:$J1628, "ACTIVE")</f>
        <v>0</v>
      </c>
      <c r="O1628" s="4" t="n">
        <f aca="false">COUNTIF($B1628:$J1628, "LATE")</f>
        <v>0</v>
      </c>
      <c r="P1628" s="4" t="n">
        <f aca="false">COUNTIF($B1628:$J1628, "UNGRADABLE_QUALITY")</f>
        <v>0</v>
      </c>
      <c r="Q1628" s="4" t="n">
        <f aca="false">COUNTIF($B1628:$J1628, "UNGRADABLE_CONDITION")</f>
        <v>0</v>
      </c>
      <c r="R1628" s="4" t="n">
        <f aca="false">SUM(K1628:Q1628)</f>
        <v>3</v>
      </c>
      <c r="S1628" s="5"/>
      <c r="T1628" s="3"/>
    </row>
    <row r="1629" customFormat="false" ht="13.8" hidden="false" customHeight="false" outlineLevel="0" collapsed="false">
      <c r="A1629" s="3" t="s">
        <v>1652</v>
      </c>
      <c r="B1629" s="3" t="s">
        <v>34</v>
      </c>
      <c r="C1629" s="3" t="s">
        <v>34</v>
      </c>
      <c r="D1629" s="3"/>
      <c r="E1629" s="3"/>
      <c r="F1629" s="3"/>
      <c r="G1629" s="3" t="s">
        <v>34</v>
      </c>
      <c r="H1629" s="3"/>
      <c r="I1629" s="3"/>
      <c r="J1629" s="3"/>
      <c r="K1629" s="4" t="n">
        <f aca="false">COUNTIF($B1629:$J1629, "NORMAL")</f>
        <v>0</v>
      </c>
      <c r="L1629" s="4" t="n">
        <f aca="false">COUNTIF($B1629:$J1629, "NON_SPECIFIC")</f>
        <v>0</v>
      </c>
      <c r="M1629" s="4" t="n">
        <f aca="false">COUNTIF($B1629:$J1629, "EARLY")</f>
        <v>0</v>
      </c>
      <c r="N1629" s="4" t="n">
        <f aca="false">COUNTIF($B1629:$J1629, "ACTIVE")</f>
        <v>3</v>
      </c>
      <c r="O1629" s="4" t="n">
        <f aca="false">COUNTIF($B1629:$J1629, "LATE")</f>
        <v>0</v>
      </c>
      <c r="P1629" s="4" t="n">
        <f aca="false">COUNTIF($B1629:$J1629, "UNGRADABLE_QUALITY")</f>
        <v>0</v>
      </c>
      <c r="Q1629" s="4" t="n">
        <f aca="false">COUNTIF($B1629:$J1629, "UNGRADABLE_CONDITION")</f>
        <v>0</v>
      </c>
      <c r="R1629" s="4" t="n">
        <f aca="false">SUM(K1629:Q1629)</f>
        <v>3</v>
      </c>
      <c r="S1629" s="3"/>
      <c r="T1629" s="3"/>
    </row>
    <row r="1630" customFormat="false" ht="13.8" hidden="false" customHeight="false" outlineLevel="0" collapsed="false">
      <c r="A1630" s="3" t="s">
        <v>1653</v>
      </c>
      <c r="B1630" s="3" t="s">
        <v>28</v>
      </c>
      <c r="C1630" s="3"/>
      <c r="D1630" s="3" t="s">
        <v>24</v>
      </c>
      <c r="E1630" s="3"/>
      <c r="F1630" s="3"/>
      <c r="G1630" s="3"/>
      <c r="H1630" s="3"/>
      <c r="I1630" s="3" t="s">
        <v>28</v>
      </c>
      <c r="J1630" s="3"/>
      <c r="K1630" s="4" t="n">
        <f aca="false">COUNTIF($B1630:$J1630, "NORMAL")</f>
        <v>0</v>
      </c>
      <c r="L1630" s="4" t="n">
        <f aca="false">COUNTIF($B1630:$J1630, "NON_SPECIFIC")</f>
        <v>0</v>
      </c>
      <c r="M1630" s="4" t="n">
        <f aca="false">COUNTIF($B1630:$J1630, "EARLY")</f>
        <v>0</v>
      </c>
      <c r="N1630" s="4" t="n">
        <f aca="false">COUNTIF($B1630:$J1630, "ACTIVE")</f>
        <v>0</v>
      </c>
      <c r="O1630" s="4" t="n">
        <f aca="false">COUNTIF($B1630:$J1630, "LATE")</f>
        <v>2</v>
      </c>
      <c r="P1630" s="4" t="n">
        <f aca="false">COUNTIF($B1630:$J1630, "UNGRADABLE_QUALITY")</f>
        <v>1</v>
      </c>
      <c r="Q1630" s="4" t="n">
        <f aca="false">COUNTIF($B1630:$J1630, "UNGRADABLE_CONDITION")</f>
        <v>0</v>
      </c>
      <c r="R1630" s="4" t="n">
        <f aca="false">SUM(K1630:Q1630)</f>
        <v>3</v>
      </c>
      <c r="S1630" s="5"/>
      <c r="T1630" s="3"/>
    </row>
    <row r="1631" customFormat="false" ht="13.8" hidden="false" customHeight="false" outlineLevel="0" collapsed="false">
      <c r="A1631" s="3" t="s">
        <v>1654</v>
      </c>
      <c r="B1631" s="3" t="s">
        <v>22</v>
      </c>
      <c r="C1631" s="3" t="s">
        <v>22</v>
      </c>
      <c r="D1631" s="3"/>
      <c r="E1631" s="3"/>
      <c r="F1631" s="3"/>
      <c r="G1631" s="3" t="s">
        <v>20</v>
      </c>
      <c r="H1631" s="3"/>
      <c r="I1631" s="3"/>
      <c r="J1631" s="3"/>
      <c r="K1631" s="4" t="n">
        <f aca="false">COUNTIF($B1631:$J1631, "NORMAL")</f>
        <v>1</v>
      </c>
      <c r="L1631" s="4" t="n">
        <f aca="false">COUNTIF($B1631:$J1631, "NON_SPECIFIC")</f>
        <v>0</v>
      </c>
      <c r="M1631" s="4" t="n">
        <f aca="false">COUNTIF($B1631:$J1631, "EARLY")</f>
        <v>2</v>
      </c>
      <c r="N1631" s="4" t="n">
        <f aca="false">COUNTIF($B1631:$J1631, "ACTIVE")</f>
        <v>0</v>
      </c>
      <c r="O1631" s="4" t="n">
        <f aca="false">COUNTIF($B1631:$J1631, "LATE")</f>
        <v>0</v>
      </c>
      <c r="P1631" s="4" t="n">
        <f aca="false">COUNTIF($B1631:$J1631, "UNGRADABLE_QUALITY")</f>
        <v>0</v>
      </c>
      <c r="Q1631" s="4" t="n">
        <f aca="false">COUNTIF($B1631:$J1631, "UNGRADABLE_CONDITION")</f>
        <v>0</v>
      </c>
      <c r="R1631" s="4" t="n">
        <f aca="false">SUM(K1631:Q1631)</f>
        <v>3</v>
      </c>
      <c r="S1631" s="3"/>
      <c r="T1631" s="3"/>
    </row>
    <row r="1632" customFormat="false" ht="13.8" hidden="false" customHeight="false" outlineLevel="0" collapsed="false">
      <c r="A1632" s="3" t="s">
        <v>1655</v>
      </c>
      <c r="B1632" s="3" t="s">
        <v>34</v>
      </c>
      <c r="C1632" s="3"/>
      <c r="D1632" s="3" t="s">
        <v>28</v>
      </c>
      <c r="E1632" s="3"/>
      <c r="F1632" s="3"/>
      <c r="G1632" s="3"/>
      <c r="H1632" s="3"/>
      <c r="I1632" s="3" t="s">
        <v>28</v>
      </c>
      <c r="J1632" s="3"/>
      <c r="K1632" s="4" t="n">
        <f aca="false">COUNTIF($B1632:$J1632, "NORMAL")</f>
        <v>0</v>
      </c>
      <c r="L1632" s="4" t="n">
        <f aca="false">COUNTIF($B1632:$J1632, "NON_SPECIFIC")</f>
        <v>0</v>
      </c>
      <c r="M1632" s="4" t="n">
        <f aca="false">COUNTIF($B1632:$J1632, "EARLY")</f>
        <v>0</v>
      </c>
      <c r="N1632" s="4" t="n">
        <f aca="false">COUNTIF($B1632:$J1632, "ACTIVE")</f>
        <v>1</v>
      </c>
      <c r="O1632" s="4" t="n">
        <f aca="false">COUNTIF($B1632:$J1632, "LATE")</f>
        <v>2</v>
      </c>
      <c r="P1632" s="4" t="n">
        <f aca="false">COUNTIF($B1632:$J1632, "UNGRADABLE_QUALITY")</f>
        <v>0</v>
      </c>
      <c r="Q1632" s="4" t="n">
        <f aca="false">COUNTIF($B1632:$J1632, "UNGRADABLE_CONDITION")</f>
        <v>0</v>
      </c>
      <c r="R1632" s="4" t="n">
        <f aca="false">SUM(K1632:Q1632)</f>
        <v>3</v>
      </c>
      <c r="S1632" s="5"/>
      <c r="T1632" s="3"/>
    </row>
    <row r="1633" customFormat="false" ht="13.8" hidden="false" customHeight="false" outlineLevel="0" collapsed="false">
      <c r="A1633" s="3" t="s">
        <v>1656</v>
      </c>
      <c r="B1633" s="3" t="s">
        <v>20</v>
      </c>
      <c r="C1633" s="3" t="s">
        <v>19</v>
      </c>
      <c r="D1633" s="3"/>
      <c r="E1633" s="3"/>
      <c r="F1633" s="3"/>
      <c r="G1633" s="3" t="s">
        <v>20</v>
      </c>
      <c r="H1633" s="3"/>
      <c r="I1633" s="3"/>
      <c r="J1633" s="3"/>
      <c r="K1633" s="4" t="n">
        <f aca="false">COUNTIF($B1633:$J1633, "NORMAL")</f>
        <v>2</v>
      </c>
      <c r="L1633" s="4" t="n">
        <f aca="false">COUNTIF($B1633:$J1633, "NON_SPECIFIC")</f>
        <v>1</v>
      </c>
      <c r="M1633" s="4" t="n">
        <f aca="false">COUNTIF($B1633:$J1633, "EARLY")</f>
        <v>0</v>
      </c>
      <c r="N1633" s="4" t="n">
        <f aca="false">COUNTIF($B1633:$J1633, "ACTIVE")</f>
        <v>0</v>
      </c>
      <c r="O1633" s="4" t="n">
        <f aca="false">COUNTIF($B1633:$J1633, "LATE")</f>
        <v>0</v>
      </c>
      <c r="P1633" s="4" t="n">
        <f aca="false">COUNTIF($B1633:$J1633, "UNGRADABLE_QUALITY")</f>
        <v>0</v>
      </c>
      <c r="Q1633" s="4" t="n">
        <f aca="false">COUNTIF($B1633:$J1633, "UNGRADABLE_CONDITION")</f>
        <v>0</v>
      </c>
      <c r="R1633" s="4" t="n">
        <f aca="false">SUM(K1633:Q1633)</f>
        <v>3</v>
      </c>
      <c r="S1633" s="3"/>
      <c r="T1633" s="3"/>
    </row>
    <row r="1634" customFormat="false" ht="13.8" hidden="false" customHeight="false" outlineLevel="0" collapsed="false">
      <c r="A1634" s="3" t="s">
        <v>1657</v>
      </c>
      <c r="B1634" s="3" t="s">
        <v>20</v>
      </c>
      <c r="C1634" s="3" t="s">
        <v>19</v>
      </c>
      <c r="D1634" s="3"/>
      <c r="E1634" s="3"/>
      <c r="F1634" s="3"/>
      <c r="G1634" s="3" t="s">
        <v>19</v>
      </c>
      <c r="H1634" s="3"/>
      <c r="I1634" s="3"/>
      <c r="J1634" s="3"/>
      <c r="K1634" s="4" t="n">
        <f aca="false">COUNTIF($B1634:$J1634, "NORMAL")</f>
        <v>1</v>
      </c>
      <c r="L1634" s="4" t="n">
        <f aca="false">COUNTIF($B1634:$J1634, "NON_SPECIFIC")</f>
        <v>2</v>
      </c>
      <c r="M1634" s="4" t="n">
        <f aca="false">COUNTIF($B1634:$J1634, "EARLY")</f>
        <v>0</v>
      </c>
      <c r="N1634" s="4" t="n">
        <f aca="false">COUNTIF($B1634:$J1634, "ACTIVE")</f>
        <v>0</v>
      </c>
      <c r="O1634" s="4" t="n">
        <f aca="false">COUNTIF($B1634:$J1634, "LATE")</f>
        <v>0</v>
      </c>
      <c r="P1634" s="4" t="n">
        <f aca="false">COUNTIF($B1634:$J1634, "UNGRADABLE_QUALITY")</f>
        <v>0</v>
      </c>
      <c r="Q1634" s="4" t="n">
        <f aca="false">COUNTIF($B1634:$J1634, "UNGRADABLE_CONDITION")</f>
        <v>0</v>
      </c>
      <c r="R1634" s="4" t="n">
        <f aca="false">SUM(K1634:Q1634)</f>
        <v>3</v>
      </c>
      <c r="S1634" s="3"/>
      <c r="T1634" s="3"/>
    </row>
    <row r="1635" customFormat="false" ht="13.8" hidden="false" customHeight="false" outlineLevel="0" collapsed="false">
      <c r="A1635" s="3" t="s">
        <v>1658</v>
      </c>
      <c r="B1635" s="3" t="s">
        <v>20</v>
      </c>
      <c r="C1635" s="3" t="s">
        <v>19</v>
      </c>
      <c r="D1635" s="3"/>
      <c r="E1635" s="3"/>
      <c r="F1635" s="3"/>
      <c r="G1635" s="3" t="s">
        <v>20</v>
      </c>
      <c r="H1635" s="3"/>
      <c r="I1635" s="3"/>
      <c r="J1635" s="3"/>
      <c r="K1635" s="4" t="n">
        <f aca="false">COUNTIF($B1635:$J1635, "NORMAL")</f>
        <v>2</v>
      </c>
      <c r="L1635" s="4" t="n">
        <f aca="false">COUNTIF($B1635:$J1635, "NON_SPECIFIC")</f>
        <v>1</v>
      </c>
      <c r="M1635" s="4" t="n">
        <f aca="false">COUNTIF($B1635:$J1635, "EARLY")</f>
        <v>0</v>
      </c>
      <c r="N1635" s="4" t="n">
        <f aca="false">COUNTIF($B1635:$J1635, "ACTIVE")</f>
        <v>0</v>
      </c>
      <c r="O1635" s="4" t="n">
        <f aca="false">COUNTIF($B1635:$J1635, "LATE")</f>
        <v>0</v>
      </c>
      <c r="P1635" s="4" t="n">
        <f aca="false">COUNTIF($B1635:$J1635, "UNGRADABLE_QUALITY")</f>
        <v>0</v>
      </c>
      <c r="Q1635" s="4" t="n">
        <f aca="false">COUNTIF($B1635:$J1635, "UNGRADABLE_CONDITION")</f>
        <v>0</v>
      </c>
      <c r="R1635" s="4" t="n">
        <f aca="false">SUM(K1635:Q1635)</f>
        <v>3</v>
      </c>
      <c r="S1635" s="3"/>
      <c r="T1635" s="3"/>
    </row>
    <row r="1636" customFormat="false" ht="13.8" hidden="false" customHeight="false" outlineLevel="0" collapsed="false">
      <c r="A1636" s="3" t="s">
        <v>1659</v>
      </c>
      <c r="B1636" s="3" t="s">
        <v>20</v>
      </c>
      <c r="C1636" s="3" t="s">
        <v>20</v>
      </c>
      <c r="D1636" s="3"/>
      <c r="E1636" s="3"/>
      <c r="F1636" s="3"/>
      <c r="G1636" s="3" t="s">
        <v>20</v>
      </c>
      <c r="H1636" s="3"/>
      <c r="I1636" s="3"/>
      <c r="J1636" s="3"/>
      <c r="K1636" s="4" t="n">
        <f aca="false">COUNTIF($B1636:$J1636, "NORMAL")</f>
        <v>3</v>
      </c>
      <c r="L1636" s="4" t="n">
        <f aca="false">COUNTIF($B1636:$J1636, "NON_SPECIFIC")</f>
        <v>0</v>
      </c>
      <c r="M1636" s="4" t="n">
        <f aca="false">COUNTIF($B1636:$J1636, "EARLY")</f>
        <v>0</v>
      </c>
      <c r="N1636" s="4" t="n">
        <f aca="false">COUNTIF($B1636:$J1636, "ACTIVE")</f>
        <v>0</v>
      </c>
      <c r="O1636" s="4" t="n">
        <f aca="false">COUNTIF($B1636:$J1636, "LATE")</f>
        <v>0</v>
      </c>
      <c r="P1636" s="4" t="n">
        <f aca="false">COUNTIF($B1636:$J1636, "UNGRADABLE_QUALITY")</f>
        <v>0</v>
      </c>
      <c r="Q1636" s="4" t="n">
        <f aca="false">COUNTIF($B1636:$J1636, "UNGRADABLE_CONDITION")</f>
        <v>0</v>
      </c>
      <c r="R1636" s="4" t="n">
        <f aca="false">SUM(K1636:Q1636)</f>
        <v>3</v>
      </c>
      <c r="S1636" s="3"/>
      <c r="T1636" s="3"/>
    </row>
    <row r="1637" customFormat="false" ht="13.8" hidden="false" customHeight="false" outlineLevel="0" collapsed="false">
      <c r="A1637" s="3" t="s">
        <v>1660</v>
      </c>
      <c r="B1637" s="3" t="s">
        <v>22</v>
      </c>
      <c r="C1637" s="3"/>
      <c r="D1637" s="3" t="s">
        <v>34</v>
      </c>
      <c r="E1637" s="3"/>
      <c r="F1637" s="3"/>
      <c r="G1637" s="3"/>
      <c r="H1637" s="3"/>
      <c r="I1637" s="3" t="s">
        <v>34</v>
      </c>
      <c r="J1637" s="3"/>
      <c r="K1637" s="4" t="n">
        <f aca="false">COUNTIF($B1637:$J1637, "NORMAL")</f>
        <v>0</v>
      </c>
      <c r="L1637" s="4" t="n">
        <f aca="false">COUNTIF($B1637:$J1637, "NON_SPECIFIC")</f>
        <v>0</v>
      </c>
      <c r="M1637" s="4" t="n">
        <f aca="false">COUNTIF($B1637:$J1637, "EARLY")</f>
        <v>1</v>
      </c>
      <c r="N1637" s="4" t="n">
        <f aca="false">COUNTIF($B1637:$J1637, "ACTIVE")</f>
        <v>2</v>
      </c>
      <c r="O1637" s="4" t="n">
        <f aca="false">COUNTIF($B1637:$J1637, "LATE")</f>
        <v>0</v>
      </c>
      <c r="P1637" s="4" t="n">
        <f aca="false">COUNTIF($B1637:$J1637, "UNGRADABLE_QUALITY")</f>
        <v>0</v>
      </c>
      <c r="Q1637" s="4" t="n">
        <f aca="false">COUNTIF($B1637:$J1637, "UNGRADABLE_CONDITION")</f>
        <v>0</v>
      </c>
      <c r="R1637" s="4" t="n">
        <f aca="false">SUM(K1637:Q1637)</f>
        <v>3</v>
      </c>
      <c r="S1637" s="5"/>
      <c r="T1637" s="3"/>
    </row>
    <row r="1638" customFormat="false" ht="13.8" hidden="false" customHeight="false" outlineLevel="0" collapsed="false">
      <c r="A1638" s="3" t="s">
        <v>1661</v>
      </c>
      <c r="B1638" s="3" t="s">
        <v>20</v>
      </c>
      <c r="C1638" s="3" t="s">
        <v>19</v>
      </c>
      <c r="D1638" s="3"/>
      <c r="E1638" s="3"/>
      <c r="F1638" s="3"/>
      <c r="G1638" s="3" t="s">
        <v>24</v>
      </c>
      <c r="H1638" s="3"/>
      <c r="I1638" s="3"/>
      <c r="J1638" s="3"/>
      <c r="K1638" s="4" t="n">
        <f aca="false">COUNTIF($B1638:$J1638, "NORMAL")</f>
        <v>1</v>
      </c>
      <c r="L1638" s="4" t="n">
        <f aca="false">COUNTIF($B1638:$J1638, "NON_SPECIFIC")</f>
        <v>1</v>
      </c>
      <c r="M1638" s="4" t="n">
        <f aca="false">COUNTIF($B1638:$J1638, "EARLY")</f>
        <v>0</v>
      </c>
      <c r="N1638" s="4" t="n">
        <f aca="false">COUNTIF($B1638:$J1638, "ACTIVE")</f>
        <v>0</v>
      </c>
      <c r="O1638" s="4" t="n">
        <f aca="false">COUNTIF($B1638:$J1638, "LATE")</f>
        <v>0</v>
      </c>
      <c r="P1638" s="4" t="n">
        <f aca="false">COUNTIF($B1638:$J1638, "UNGRADABLE_QUALITY")</f>
        <v>1</v>
      </c>
      <c r="Q1638" s="4" t="n">
        <f aca="false">COUNTIF($B1638:$J1638, "UNGRADABLE_CONDITION")</f>
        <v>0</v>
      </c>
      <c r="R1638" s="4" t="n">
        <f aca="false">SUM(K1638:Q1638)</f>
        <v>3</v>
      </c>
      <c r="S1638" s="3"/>
      <c r="T1638" s="3"/>
    </row>
    <row r="1639" customFormat="false" ht="13.8" hidden="false" customHeight="false" outlineLevel="0" collapsed="false">
      <c r="A1639" s="3" t="s">
        <v>1662</v>
      </c>
      <c r="B1639" s="3" t="s">
        <v>22</v>
      </c>
      <c r="C1639" s="3"/>
      <c r="D1639" s="3" t="s">
        <v>34</v>
      </c>
      <c r="E1639" s="3"/>
      <c r="F1639" s="3"/>
      <c r="G1639" s="3"/>
      <c r="H1639" s="3"/>
      <c r="I1639" s="3" t="s">
        <v>22</v>
      </c>
      <c r="J1639" s="3"/>
      <c r="K1639" s="4" t="n">
        <f aca="false">COUNTIF($B1639:$J1639, "NORMAL")</f>
        <v>0</v>
      </c>
      <c r="L1639" s="4" t="n">
        <f aca="false">COUNTIF($B1639:$J1639, "NON_SPECIFIC")</f>
        <v>0</v>
      </c>
      <c r="M1639" s="4" t="n">
        <f aca="false">COUNTIF($B1639:$J1639, "EARLY")</f>
        <v>2</v>
      </c>
      <c r="N1639" s="4" t="n">
        <f aca="false">COUNTIF($B1639:$J1639, "ACTIVE")</f>
        <v>1</v>
      </c>
      <c r="O1639" s="4" t="n">
        <f aca="false">COUNTIF($B1639:$J1639, "LATE")</f>
        <v>0</v>
      </c>
      <c r="P1639" s="4" t="n">
        <f aca="false">COUNTIF($B1639:$J1639, "UNGRADABLE_QUALITY")</f>
        <v>0</v>
      </c>
      <c r="Q1639" s="4" t="n">
        <f aca="false">COUNTIF($B1639:$J1639, "UNGRADABLE_CONDITION")</f>
        <v>0</v>
      </c>
      <c r="R1639" s="4" t="n">
        <f aca="false">SUM(K1639:Q1639)</f>
        <v>3</v>
      </c>
      <c r="S1639" s="5"/>
      <c r="T1639" s="3"/>
    </row>
    <row r="1640" customFormat="false" ht="13.8" hidden="false" customHeight="false" outlineLevel="0" collapsed="false">
      <c r="A1640" s="3" t="s">
        <v>1663</v>
      </c>
      <c r="B1640" s="3" t="s">
        <v>22</v>
      </c>
      <c r="C1640" s="3" t="s">
        <v>22</v>
      </c>
      <c r="D1640" s="3"/>
      <c r="E1640" s="3"/>
      <c r="F1640" s="3"/>
      <c r="G1640" s="3" t="s">
        <v>22</v>
      </c>
      <c r="H1640" s="3"/>
      <c r="I1640" s="3"/>
      <c r="J1640" s="3"/>
      <c r="K1640" s="4" t="n">
        <f aca="false">COUNTIF($B1640:$J1640, "NORMAL")</f>
        <v>0</v>
      </c>
      <c r="L1640" s="4" t="n">
        <f aca="false">COUNTIF($B1640:$J1640, "NON_SPECIFIC")</f>
        <v>0</v>
      </c>
      <c r="M1640" s="4" t="n">
        <f aca="false">COUNTIF($B1640:$J1640, "EARLY")</f>
        <v>3</v>
      </c>
      <c r="N1640" s="4" t="n">
        <f aca="false">COUNTIF($B1640:$J1640, "ACTIVE")</f>
        <v>0</v>
      </c>
      <c r="O1640" s="4" t="n">
        <f aca="false">COUNTIF($B1640:$J1640, "LATE")</f>
        <v>0</v>
      </c>
      <c r="P1640" s="4" t="n">
        <f aca="false">COUNTIF($B1640:$J1640, "UNGRADABLE_QUALITY")</f>
        <v>0</v>
      </c>
      <c r="Q1640" s="4" t="n">
        <f aca="false">COUNTIF($B1640:$J1640, "UNGRADABLE_CONDITION")</f>
        <v>0</v>
      </c>
      <c r="R1640" s="4" t="n">
        <f aca="false">SUM(K1640:Q1640)</f>
        <v>3</v>
      </c>
      <c r="S1640" s="3"/>
      <c r="T1640" s="3"/>
    </row>
    <row r="1641" customFormat="false" ht="13.8" hidden="false" customHeight="false" outlineLevel="0" collapsed="false">
      <c r="A1641" s="3" t="s">
        <v>1664</v>
      </c>
      <c r="B1641" s="3" t="s">
        <v>20</v>
      </c>
      <c r="C1641" s="3" t="s">
        <v>20</v>
      </c>
      <c r="D1641" s="3"/>
      <c r="E1641" s="3"/>
      <c r="F1641" s="3"/>
      <c r="G1641" s="3" t="s">
        <v>20</v>
      </c>
      <c r="H1641" s="3"/>
      <c r="I1641" s="3"/>
      <c r="J1641" s="3"/>
      <c r="K1641" s="4" t="n">
        <f aca="false">COUNTIF($B1641:$J1641, "NORMAL")</f>
        <v>3</v>
      </c>
      <c r="L1641" s="4" t="n">
        <f aca="false">COUNTIF($B1641:$J1641, "NON_SPECIFIC")</f>
        <v>0</v>
      </c>
      <c r="M1641" s="4" t="n">
        <f aca="false">COUNTIF($B1641:$J1641, "EARLY")</f>
        <v>0</v>
      </c>
      <c r="N1641" s="4" t="n">
        <f aca="false">COUNTIF($B1641:$J1641, "ACTIVE")</f>
        <v>0</v>
      </c>
      <c r="O1641" s="4" t="n">
        <f aca="false">COUNTIF($B1641:$J1641, "LATE")</f>
        <v>0</v>
      </c>
      <c r="P1641" s="4" t="n">
        <f aca="false">COUNTIF($B1641:$J1641, "UNGRADABLE_QUALITY")</f>
        <v>0</v>
      </c>
      <c r="Q1641" s="4" t="n">
        <f aca="false">COUNTIF($B1641:$J1641, "UNGRADABLE_CONDITION")</f>
        <v>0</v>
      </c>
      <c r="R1641" s="4" t="n">
        <f aca="false">SUM(K1641:Q1641)</f>
        <v>3</v>
      </c>
      <c r="S1641" s="3"/>
      <c r="T1641" s="3"/>
    </row>
    <row r="1642" customFormat="false" ht="13.8" hidden="false" customHeight="false" outlineLevel="0" collapsed="false">
      <c r="A1642" s="3" t="s">
        <v>1665</v>
      </c>
      <c r="B1642" s="3" t="s">
        <v>20</v>
      </c>
      <c r="C1642" s="3"/>
      <c r="D1642" s="3" t="s">
        <v>19</v>
      </c>
      <c r="E1642" s="3"/>
      <c r="F1642" s="3"/>
      <c r="G1642" s="3"/>
      <c r="H1642" s="3"/>
      <c r="I1642" s="3" t="s">
        <v>19</v>
      </c>
      <c r="J1642" s="3"/>
      <c r="K1642" s="4" t="n">
        <f aca="false">COUNTIF($B1642:$J1642, "NORMAL")</f>
        <v>1</v>
      </c>
      <c r="L1642" s="4" t="n">
        <f aca="false">COUNTIF($B1642:$J1642, "NON_SPECIFIC")</f>
        <v>2</v>
      </c>
      <c r="M1642" s="4" t="n">
        <f aca="false">COUNTIF($B1642:$J1642, "EARLY")</f>
        <v>0</v>
      </c>
      <c r="N1642" s="4" t="n">
        <f aca="false">COUNTIF($B1642:$J1642, "ACTIVE")</f>
        <v>0</v>
      </c>
      <c r="O1642" s="4" t="n">
        <f aca="false">COUNTIF($B1642:$J1642, "LATE")</f>
        <v>0</v>
      </c>
      <c r="P1642" s="4" t="n">
        <f aca="false">COUNTIF($B1642:$J1642, "UNGRADABLE_QUALITY")</f>
        <v>0</v>
      </c>
      <c r="Q1642" s="4" t="n">
        <f aca="false">COUNTIF($B1642:$J1642, "UNGRADABLE_CONDITION")</f>
        <v>0</v>
      </c>
      <c r="R1642" s="4" t="n">
        <f aca="false">SUM(K1642:Q1642)</f>
        <v>3</v>
      </c>
      <c r="S1642" s="5"/>
      <c r="T1642" s="3"/>
    </row>
    <row r="1643" customFormat="false" ht="13.8" hidden="false" customHeight="false" outlineLevel="0" collapsed="false">
      <c r="A1643" s="3" t="s">
        <v>1666</v>
      </c>
      <c r="B1643" s="3" t="s">
        <v>20</v>
      </c>
      <c r="C1643" s="3" t="s">
        <v>20</v>
      </c>
      <c r="D1643" s="3"/>
      <c r="E1643" s="3"/>
      <c r="F1643" s="3"/>
      <c r="G1643" s="3" t="s">
        <v>20</v>
      </c>
      <c r="H1643" s="3"/>
      <c r="I1643" s="3"/>
      <c r="J1643" s="3"/>
      <c r="K1643" s="4" t="n">
        <f aca="false">COUNTIF($B1643:$J1643, "NORMAL")</f>
        <v>3</v>
      </c>
      <c r="L1643" s="4" t="n">
        <f aca="false">COUNTIF($B1643:$J1643, "NON_SPECIFIC")</f>
        <v>0</v>
      </c>
      <c r="M1643" s="4" t="n">
        <f aca="false">COUNTIF($B1643:$J1643, "EARLY")</f>
        <v>0</v>
      </c>
      <c r="N1643" s="4" t="n">
        <f aca="false">COUNTIF($B1643:$J1643, "ACTIVE")</f>
        <v>0</v>
      </c>
      <c r="O1643" s="4" t="n">
        <f aca="false">COUNTIF($B1643:$J1643, "LATE")</f>
        <v>0</v>
      </c>
      <c r="P1643" s="4" t="n">
        <f aca="false">COUNTIF($B1643:$J1643, "UNGRADABLE_QUALITY")</f>
        <v>0</v>
      </c>
      <c r="Q1643" s="4" t="n">
        <f aca="false">COUNTIF($B1643:$J1643, "UNGRADABLE_CONDITION")</f>
        <v>0</v>
      </c>
      <c r="R1643" s="4" t="n">
        <f aca="false">SUM(K1643:Q1643)</f>
        <v>3</v>
      </c>
      <c r="S1643" s="3"/>
      <c r="T1643" s="3"/>
    </row>
    <row r="1644" customFormat="false" ht="13.8" hidden="false" customHeight="false" outlineLevel="0" collapsed="false">
      <c r="A1644" s="3" t="s">
        <v>1667</v>
      </c>
      <c r="B1644" s="3" t="s">
        <v>19</v>
      </c>
      <c r="C1644" s="3"/>
      <c r="D1644" s="3" t="s">
        <v>22</v>
      </c>
      <c r="E1644" s="3"/>
      <c r="F1644" s="3"/>
      <c r="G1644" s="3"/>
      <c r="H1644" s="3"/>
      <c r="I1644" s="3" t="s">
        <v>22</v>
      </c>
      <c r="J1644" s="3"/>
      <c r="K1644" s="4" t="n">
        <f aca="false">COUNTIF($B1644:$J1644, "NORMAL")</f>
        <v>0</v>
      </c>
      <c r="L1644" s="4" t="n">
        <f aca="false">COUNTIF($B1644:$J1644, "NON_SPECIFIC")</f>
        <v>1</v>
      </c>
      <c r="M1644" s="4" t="n">
        <f aca="false">COUNTIF($B1644:$J1644, "EARLY")</f>
        <v>2</v>
      </c>
      <c r="N1644" s="4" t="n">
        <f aca="false">COUNTIF($B1644:$J1644, "ACTIVE")</f>
        <v>0</v>
      </c>
      <c r="O1644" s="4" t="n">
        <f aca="false">COUNTIF($B1644:$J1644, "LATE")</f>
        <v>0</v>
      </c>
      <c r="P1644" s="4" t="n">
        <f aca="false">COUNTIF($B1644:$J1644, "UNGRADABLE_QUALITY")</f>
        <v>0</v>
      </c>
      <c r="Q1644" s="4" t="n">
        <f aca="false">COUNTIF($B1644:$J1644, "UNGRADABLE_CONDITION")</f>
        <v>0</v>
      </c>
      <c r="R1644" s="4" t="n">
        <f aca="false">SUM(K1644:Q1644)</f>
        <v>3</v>
      </c>
      <c r="S1644" s="5"/>
      <c r="T1644" s="3"/>
    </row>
    <row r="1645" customFormat="false" ht="13.8" hidden="false" customHeight="false" outlineLevel="0" collapsed="false">
      <c r="A1645" s="3" t="s">
        <v>1668</v>
      </c>
      <c r="B1645" s="3" t="s">
        <v>20</v>
      </c>
      <c r="C1645" s="3"/>
      <c r="D1645" s="3" t="s">
        <v>19</v>
      </c>
      <c r="E1645" s="3"/>
      <c r="F1645" s="3"/>
      <c r="G1645" s="3"/>
      <c r="H1645" s="3"/>
      <c r="I1645" s="3" t="s">
        <v>20</v>
      </c>
      <c r="J1645" s="3"/>
      <c r="K1645" s="4" t="n">
        <f aca="false">COUNTIF($B1645:$J1645, "NORMAL")</f>
        <v>2</v>
      </c>
      <c r="L1645" s="4" t="n">
        <f aca="false">COUNTIF($B1645:$J1645, "NON_SPECIFIC")</f>
        <v>1</v>
      </c>
      <c r="M1645" s="4" t="n">
        <f aca="false">COUNTIF($B1645:$J1645, "EARLY")</f>
        <v>0</v>
      </c>
      <c r="N1645" s="4" t="n">
        <f aca="false">COUNTIF($B1645:$J1645, "ACTIVE")</f>
        <v>0</v>
      </c>
      <c r="O1645" s="4" t="n">
        <f aca="false">COUNTIF($B1645:$J1645, "LATE")</f>
        <v>0</v>
      </c>
      <c r="P1645" s="4" t="n">
        <f aca="false">COUNTIF($B1645:$J1645, "UNGRADABLE_QUALITY")</f>
        <v>0</v>
      </c>
      <c r="Q1645" s="4" t="n">
        <f aca="false">COUNTIF($B1645:$J1645, "UNGRADABLE_CONDITION")</f>
        <v>0</v>
      </c>
      <c r="R1645" s="4" t="n">
        <f aca="false">SUM(K1645:Q1645)</f>
        <v>3</v>
      </c>
      <c r="S1645" s="5"/>
      <c r="T1645" s="3"/>
    </row>
    <row r="1646" customFormat="false" ht="13.8" hidden="false" customHeight="false" outlineLevel="0" collapsed="false">
      <c r="A1646" s="3" t="s">
        <v>1669</v>
      </c>
      <c r="B1646" s="3" t="s">
        <v>20</v>
      </c>
      <c r="C1646" s="3" t="s">
        <v>19</v>
      </c>
      <c r="D1646" s="3"/>
      <c r="E1646" s="3"/>
      <c r="F1646" s="3"/>
      <c r="G1646" s="3" t="s">
        <v>19</v>
      </c>
      <c r="H1646" s="3"/>
      <c r="I1646" s="3"/>
      <c r="J1646" s="3"/>
      <c r="K1646" s="4" t="n">
        <f aca="false">COUNTIF($B1646:$J1646, "NORMAL")</f>
        <v>1</v>
      </c>
      <c r="L1646" s="4" t="n">
        <f aca="false">COUNTIF($B1646:$J1646, "NON_SPECIFIC")</f>
        <v>2</v>
      </c>
      <c r="M1646" s="4" t="n">
        <f aca="false">COUNTIF($B1646:$J1646, "EARLY")</f>
        <v>0</v>
      </c>
      <c r="N1646" s="4" t="n">
        <f aca="false">COUNTIF($B1646:$J1646, "ACTIVE")</f>
        <v>0</v>
      </c>
      <c r="O1646" s="4" t="n">
        <f aca="false">COUNTIF($B1646:$J1646, "LATE")</f>
        <v>0</v>
      </c>
      <c r="P1646" s="4" t="n">
        <f aca="false">COUNTIF($B1646:$J1646, "UNGRADABLE_QUALITY")</f>
        <v>0</v>
      </c>
      <c r="Q1646" s="4" t="n">
        <f aca="false">COUNTIF($B1646:$J1646, "UNGRADABLE_CONDITION")</f>
        <v>0</v>
      </c>
      <c r="R1646" s="4" t="n">
        <f aca="false">SUM(K1646:Q1646)</f>
        <v>3</v>
      </c>
      <c r="S1646" s="3"/>
      <c r="T1646" s="3"/>
    </row>
    <row r="1647" customFormat="false" ht="13.8" hidden="false" customHeight="false" outlineLevel="0" collapsed="false">
      <c r="A1647" s="3" t="s">
        <v>1670</v>
      </c>
      <c r="B1647" s="3" t="s">
        <v>34</v>
      </c>
      <c r="C1647" s="3" t="s">
        <v>28</v>
      </c>
      <c r="D1647" s="3"/>
      <c r="E1647" s="3"/>
      <c r="F1647" s="3"/>
      <c r="G1647" s="3" t="s">
        <v>28</v>
      </c>
      <c r="H1647" s="3"/>
      <c r="I1647" s="3"/>
      <c r="J1647" s="3"/>
      <c r="K1647" s="4" t="n">
        <f aca="false">COUNTIF($B1647:$J1647, "NORMAL")</f>
        <v>0</v>
      </c>
      <c r="L1647" s="4" t="n">
        <f aca="false">COUNTIF($B1647:$J1647, "NON_SPECIFIC")</f>
        <v>0</v>
      </c>
      <c r="M1647" s="4" t="n">
        <f aca="false">COUNTIF($B1647:$J1647, "EARLY")</f>
        <v>0</v>
      </c>
      <c r="N1647" s="4" t="n">
        <f aca="false">COUNTIF($B1647:$J1647, "ACTIVE")</f>
        <v>1</v>
      </c>
      <c r="O1647" s="4" t="n">
        <f aca="false">COUNTIF($B1647:$J1647, "LATE")</f>
        <v>2</v>
      </c>
      <c r="P1647" s="4" t="n">
        <f aca="false">COUNTIF($B1647:$J1647, "UNGRADABLE_QUALITY")</f>
        <v>0</v>
      </c>
      <c r="Q1647" s="4" t="n">
        <f aca="false">COUNTIF($B1647:$J1647, "UNGRADABLE_CONDITION")</f>
        <v>0</v>
      </c>
      <c r="R1647" s="4" t="n">
        <f aca="false">SUM(K1647:Q1647)</f>
        <v>3</v>
      </c>
      <c r="S1647" s="3"/>
      <c r="T1647" s="3"/>
    </row>
    <row r="1648" customFormat="false" ht="13.8" hidden="false" customHeight="false" outlineLevel="0" collapsed="false">
      <c r="A1648" s="3" t="s">
        <v>1671</v>
      </c>
      <c r="B1648" s="3" t="s">
        <v>19</v>
      </c>
      <c r="C1648" s="3" t="s">
        <v>19</v>
      </c>
      <c r="D1648" s="3"/>
      <c r="E1648" s="3"/>
      <c r="F1648" s="3"/>
      <c r="G1648" s="3" t="s">
        <v>19</v>
      </c>
      <c r="H1648" s="3"/>
      <c r="I1648" s="3"/>
      <c r="J1648" s="3"/>
      <c r="K1648" s="4" t="n">
        <f aca="false">COUNTIF($B1648:$J1648, "NORMAL")</f>
        <v>0</v>
      </c>
      <c r="L1648" s="4" t="n">
        <f aca="false">COUNTIF($B1648:$J1648, "NON_SPECIFIC")</f>
        <v>3</v>
      </c>
      <c r="M1648" s="4" t="n">
        <f aca="false">COUNTIF($B1648:$J1648, "EARLY")</f>
        <v>0</v>
      </c>
      <c r="N1648" s="4" t="n">
        <f aca="false">COUNTIF($B1648:$J1648, "ACTIVE")</f>
        <v>0</v>
      </c>
      <c r="O1648" s="4" t="n">
        <f aca="false">COUNTIF($B1648:$J1648, "LATE")</f>
        <v>0</v>
      </c>
      <c r="P1648" s="4" t="n">
        <f aca="false">COUNTIF($B1648:$J1648, "UNGRADABLE_QUALITY")</f>
        <v>0</v>
      </c>
      <c r="Q1648" s="4" t="n">
        <f aca="false">COUNTIF($B1648:$J1648, "UNGRADABLE_CONDITION")</f>
        <v>0</v>
      </c>
      <c r="R1648" s="4" t="n">
        <f aca="false">SUM(K1648:Q1648)</f>
        <v>3</v>
      </c>
      <c r="S1648" s="3"/>
      <c r="T1648" s="3"/>
    </row>
    <row r="1649" customFormat="false" ht="13.8" hidden="false" customHeight="false" outlineLevel="0" collapsed="false">
      <c r="A1649" s="3" t="s">
        <v>1672</v>
      </c>
      <c r="B1649" s="3" t="s">
        <v>20</v>
      </c>
      <c r="C1649" s="3" t="s">
        <v>19</v>
      </c>
      <c r="D1649" s="3"/>
      <c r="E1649" s="3"/>
      <c r="F1649" s="3"/>
      <c r="G1649" s="3" t="s">
        <v>20</v>
      </c>
      <c r="H1649" s="3"/>
      <c r="I1649" s="3"/>
      <c r="J1649" s="3"/>
      <c r="K1649" s="4" t="n">
        <f aca="false">COUNTIF($B1649:$J1649, "NORMAL")</f>
        <v>2</v>
      </c>
      <c r="L1649" s="4" t="n">
        <f aca="false">COUNTIF($B1649:$J1649, "NON_SPECIFIC")</f>
        <v>1</v>
      </c>
      <c r="M1649" s="4" t="n">
        <f aca="false">COUNTIF($B1649:$J1649, "EARLY")</f>
        <v>0</v>
      </c>
      <c r="N1649" s="4" t="n">
        <f aca="false">COUNTIF($B1649:$J1649, "ACTIVE")</f>
        <v>0</v>
      </c>
      <c r="O1649" s="4" t="n">
        <f aca="false">COUNTIF($B1649:$J1649, "LATE")</f>
        <v>0</v>
      </c>
      <c r="P1649" s="4" t="n">
        <f aca="false">COUNTIF($B1649:$J1649, "UNGRADABLE_QUALITY")</f>
        <v>0</v>
      </c>
      <c r="Q1649" s="4" t="n">
        <f aca="false">COUNTIF($B1649:$J1649, "UNGRADABLE_CONDITION")</f>
        <v>0</v>
      </c>
      <c r="R1649" s="4" t="n">
        <f aca="false">SUM(K1649:Q1649)</f>
        <v>3</v>
      </c>
      <c r="S1649" s="3"/>
      <c r="T1649" s="3"/>
    </row>
    <row r="1650" customFormat="false" ht="13.8" hidden="false" customHeight="false" outlineLevel="0" collapsed="false">
      <c r="A1650" s="3" t="s">
        <v>1673</v>
      </c>
      <c r="B1650" s="3" t="s">
        <v>20</v>
      </c>
      <c r="C1650" s="3"/>
      <c r="D1650" s="3" t="s">
        <v>24</v>
      </c>
      <c r="E1650" s="3"/>
      <c r="F1650" s="3"/>
      <c r="G1650" s="3"/>
      <c r="H1650" s="3"/>
      <c r="I1650" s="3" t="s">
        <v>19</v>
      </c>
      <c r="J1650" s="3"/>
      <c r="K1650" s="4" t="n">
        <f aca="false">COUNTIF($B1650:$J1650, "NORMAL")</f>
        <v>1</v>
      </c>
      <c r="L1650" s="4" t="n">
        <f aca="false">COUNTIF($B1650:$J1650, "NON_SPECIFIC")</f>
        <v>1</v>
      </c>
      <c r="M1650" s="4" t="n">
        <f aca="false">COUNTIF($B1650:$J1650, "EARLY")</f>
        <v>0</v>
      </c>
      <c r="N1650" s="4" t="n">
        <f aca="false">COUNTIF($B1650:$J1650, "ACTIVE")</f>
        <v>0</v>
      </c>
      <c r="O1650" s="4" t="n">
        <f aca="false">COUNTIF($B1650:$J1650, "LATE")</f>
        <v>0</v>
      </c>
      <c r="P1650" s="4" t="n">
        <f aca="false">COUNTIF($B1650:$J1650, "UNGRADABLE_QUALITY")</f>
        <v>1</v>
      </c>
      <c r="Q1650" s="4" t="n">
        <f aca="false">COUNTIF($B1650:$J1650, "UNGRADABLE_CONDITION")</f>
        <v>0</v>
      </c>
      <c r="R1650" s="4" t="n">
        <f aca="false">SUM(K1650:Q1650)</f>
        <v>3</v>
      </c>
      <c r="S1650" s="5"/>
      <c r="T1650" s="3"/>
    </row>
    <row r="1651" customFormat="false" ht="13.8" hidden="false" customHeight="false" outlineLevel="0" collapsed="false">
      <c r="A1651" s="3" t="s">
        <v>1674</v>
      </c>
      <c r="B1651" s="3" t="s">
        <v>20</v>
      </c>
      <c r="C1651" s="3" t="s">
        <v>19</v>
      </c>
      <c r="D1651" s="3"/>
      <c r="E1651" s="3"/>
      <c r="F1651" s="3"/>
      <c r="G1651" s="3" t="s">
        <v>24</v>
      </c>
      <c r="H1651" s="3"/>
      <c r="I1651" s="3"/>
      <c r="J1651" s="3"/>
      <c r="K1651" s="4" t="n">
        <f aca="false">COUNTIF($B1651:$J1651, "NORMAL")</f>
        <v>1</v>
      </c>
      <c r="L1651" s="4" t="n">
        <f aca="false">COUNTIF($B1651:$J1651, "NON_SPECIFIC")</f>
        <v>1</v>
      </c>
      <c r="M1651" s="4" t="n">
        <f aca="false">COUNTIF($B1651:$J1651, "EARLY")</f>
        <v>0</v>
      </c>
      <c r="N1651" s="4" t="n">
        <f aca="false">COUNTIF($B1651:$J1651, "ACTIVE")</f>
        <v>0</v>
      </c>
      <c r="O1651" s="4" t="n">
        <f aca="false">COUNTIF($B1651:$J1651, "LATE")</f>
        <v>0</v>
      </c>
      <c r="P1651" s="4" t="n">
        <f aca="false">COUNTIF($B1651:$J1651, "UNGRADABLE_QUALITY")</f>
        <v>1</v>
      </c>
      <c r="Q1651" s="4" t="n">
        <f aca="false">COUNTIF($B1651:$J1651, "UNGRADABLE_CONDITION")</f>
        <v>0</v>
      </c>
      <c r="R1651" s="4" t="n">
        <f aca="false">SUM(K1651:Q1651)</f>
        <v>3</v>
      </c>
      <c r="S1651" s="3"/>
      <c r="T1651" s="3"/>
    </row>
    <row r="1652" customFormat="false" ht="13.8" hidden="false" customHeight="false" outlineLevel="0" collapsed="false">
      <c r="A1652" s="3" t="s">
        <v>1675</v>
      </c>
      <c r="B1652" s="3" t="s">
        <v>20</v>
      </c>
      <c r="C1652" s="3" t="s">
        <v>19</v>
      </c>
      <c r="D1652" s="3"/>
      <c r="E1652" s="3"/>
      <c r="F1652" s="3"/>
      <c r="G1652" s="3" t="s">
        <v>19</v>
      </c>
      <c r="H1652" s="3"/>
      <c r="I1652" s="3"/>
      <c r="J1652" s="3"/>
      <c r="K1652" s="4" t="n">
        <f aca="false">COUNTIF($B1652:$J1652, "NORMAL")</f>
        <v>1</v>
      </c>
      <c r="L1652" s="4" t="n">
        <f aca="false">COUNTIF($B1652:$J1652, "NON_SPECIFIC")</f>
        <v>2</v>
      </c>
      <c r="M1652" s="4" t="n">
        <f aca="false">COUNTIF($B1652:$J1652, "EARLY")</f>
        <v>0</v>
      </c>
      <c r="N1652" s="4" t="n">
        <f aca="false">COUNTIF($B1652:$J1652, "ACTIVE")</f>
        <v>0</v>
      </c>
      <c r="O1652" s="4" t="n">
        <f aca="false">COUNTIF($B1652:$J1652, "LATE")</f>
        <v>0</v>
      </c>
      <c r="P1652" s="4" t="n">
        <f aca="false">COUNTIF($B1652:$J1652, "UNGRADABLE_QUALITY")</f>
        <v>0</v>
      </c>
      <c r="Q1652" s="4" t="n">
        <f aca="false">COUNTIF($B1652:$J1652, "UNGRADABLE_CONDITION")</f>
        <v>0</v>
      </c>
      <c r="R1652" s="4" t="n">
        <f aca="false">SUM(K1652:Q1652)</f>
        <v>3</v>
      </c>
      <c r="S1652" s="3"/>
      <c r="T1652" s="3"/>
    </row>
    <row r="1653" customFormat="false" ht="13.8" hidden="false" customHeight="false" outlineLevel="0" collapsed="false">
      <c r="A1653" s="3" t="s">
        <v>1676</v>
      </c>
      <c r="B1653" s="3" t="s">
        <v>19</v>
      </c>
      <c r="C1653" s="3"/>
      <c r="D1653" s="3" t="s">
        <v>22</v>
      </c>
      <c r="E1653" s="3"/>
      <c r="F1653" s="3"/>
      <c r="G1653" s="3"/>
      <c r="H1653" s="3"/>
      <c r="I1653" s="3" t="s">
        <v>22</v>
      </c>
      <c r="J1653" s="3"/>
      <c r="K1653" s="4" t="n">
        <f aca="false">COUNTIF($B1653:$J1653, "NORMAL")</f>
        <v>0</v>
      </c>
      <c r="L1653" s="4" t="n">
        <f aca="false">COUNTIF($B1653:$J1653, "NON_SPECIFIC")</f>
        <v>1</v>
      </c>
      <c r="M1653" s="4" t="n">
        <f aca="false">COUNTIF($B1653:$J1653, "EARLY")</f>
        <v>2</v>
      </c>
      <c r="N1653" s="4" t="n">
        <f aca="false">COUNTIF($B1653:$J1653, "ACTIVE")</f>
        <v>0</v>
      </c>
      <c r="O1653" s="4" t="n">
        <f aca="false">COUNTIF($B1653:$J1653, "LATE")</f>
        <v>0</v>
      </c>
      <c r="P1653" s="4" t="n">
        <f aca="false">COUNTIF($B1653:$J1653, "UNGRADABLE_QUALITY")</f>
        <v>0</v>
      </c>
      <c r="Q1653" s="4" t="n">
        <f aca="false">COUNTIF($B1653:$J1653, "UNGRADABLE_CONDITION")</f>
        <v>0</v>
      </c>
      <c r="R1653" s="4" t="n">
        <f aca="false">SUM(K1653:Q1653)</f>
        <v>3</v>
      </c>
      <c r="S1653" s="5"/>
      <c r="T1653" s="3"/>
    </row>
    <row r="1654" customFormat="false" ht="13.8" hidden="false" customHeight="false" outlineLevel="0" collapsed="false">
      <c r="A1654" s="3" t="s">
        <v>1677</v>
      </c>
      <c r="B1654" s="3" t="s">
        <v>19</v>
      </c>
      <c r="C1654" s="3" t="s">
        <v>19</v>
      </c>
      <c r="D1654" s="3"/>
      <c r="E1654" s="3"/>
      <c r="F1654" s="3"/>
      <c r="G1654" s="3" t="s">
        <v>22</v>
      </c>
      <c r="H1654" s="3"/>
      <c r="I1654" s="3"/>
      <c r="J1654" s="3"/>
      <c r="K1654" s="4" t="n">
        <f aca="false">COUNTIF($B1654:$J1654, "NORMAL")</f>
        <v>0</v>
      </c>
      <c r="L1654" s="4" t="n">
        <f aca="false">COUNTIF($B1654:$J1654, "NON_SPECIFIC")</f>
        <v>2</v>
      </c>
      <c r="M1654" s="4" t="n">
        <f aca="false">COUNTIF($B1654:$J1654, "EARLY")</f>
        <v>1</v>
      </c>
      <c r="N1654" s="4" t="n">
        <f aca="false">COUNTIF($B1654:$J1654, "ACTIVE")</f>
        <v>0</v>
      </c>
      <c r="O1654" s="4" t="n">
        <f aca="false">COUNTIF($B1654:$J1654, "LATE")</f>
        <v>0</v>
      </c>
      <c r="P1654" s="4" t="n">
        <f aca="false">COUNTIF($B1654:$J1654, "UNGRADABLE_QUALITY")</f>
        <v>0</v>
      </c>
      <c r="Q1654" s="4" t="n">
        <f aca="false">COUNTIF($B1654:$J1654, "UNGRADABLE_CONDITION")</f>
        <v>0</v>
      </c>
      <c r="R1654" s="4" t="n">
        <f aca="false">SUM(K1654:Q1654)</f>
        <v>3</v>
      </c>
      <c r="S1654" s="3"/>
      <c r="T1654" s="3"/>
    </row>
    <row r="1655" customFormat="false" ht="13.8" hidden="false" customHeight="false" outlineLevel="0" collapsed="false">
      <c r="A1655" s="3" t="s">
        <v>1678</v>
      </c>
      <c r="B1655" s="3" t="s">
        <v>22</v>
      </c>
      <c r="C1655" s="3" t="s">
        <v>22</v>
      </c>
      <c r="D1655" s="3"/>
      <c r="E1655" s="3"/>
      <c r="F1655" s="3"/>
      <c r="G1655" s="3" t="s">
        <v>68</v>
      </c>
      <c r="H1655" s="3"/>
      <c r="I1655" s="3"/>
      <c r="J1655" s="3"/>
      <c r="K1655" s="4" t="n">
        <f aca="false">COUNTIF($B1655:$J1655, "NORMAL")</f>
        <v>0</v>
      </c>
      <c r="L1655" s="4" t="n">
        <f aca="false">COUNTIF($B1655:$J1655, "NON_SPECIFIC")</f>
        <v>0</v>
      </c>
      <c r="M1655" s="4" t="n">
        <f aca="false">COUNTIF($B1655:$J1655, "EARLY")</f>
        <v>2</v>
      </c>
      <c r="N1655" s="4" t="n">
        <f aca="false">COUNTIF($B1655:$J1655, "ACTIVE")</f>
        <v>0</v>
      </c>
      <c r="O1655" s="4" t="n">
        <f aca="false">COUNTIF($B1655:$J1655, "LATE")</f>
        <v>0</v>
      </c>
      <c r="P1655" s="4" t="n">
        <f aca="false">COUNTIF($B1655:$J1655, "UNGRADABLE_QUALITY")</f>
        <v>0</v>
      </c>
      <c r="Q1655" s="4" t="n">
        <f aca="false">COUNTIF($B1655:$J1655, "UNGRADABLE_CONDITION")</f>
        <v>1</v>
      </c>
      <c r="R1655" s="4" t="n">
        <f aca="false">SUM(K1655:Q1655)</f>
        <v>3</v>
      </c>
      <c r="S1655" s="3"/>
      <c r="T1655" s="3"/>
    </row>
    <row r="1656" customFormat="false" ht="13.8" hidden="false" customHeight="false" outlineLevel="0" collapsed="false">
      <c r="A1656" s="3" t="s">
        <v>1679</v>
      </c>
      <c r="B1656" s="3" t="s">
        <v>19</v>
      </c>
      <c r="C1656" s="3"/>
      <c r="D1656" s="3" t="s">
        <v>19</v>
      </c>
      <c r="E1656" s="3"/>
      <c r="F1656" s="3"/>
      <c r="G1656" s="3"/>
      <c r="H1656" s="3"/>
      <c r="I1656" s="3" t="s">
        <v>19</v>
      </c>
      <c r="J1656" s="3"/>
      <c r="K1656" s="4" t="n">
        <f aca="false">COUNTIF($B1656:$J1656, "NORMAL")</f>
        <v>0</v>
      </c>
      <c r="L1656" s="4" t="n">
        <f aca="false">COUNTIF($B1656:$J1656, "NON_SPECIFIC")</f>
        <v>3</v>
      </c>
      <c r="M1656" s="4" t="n">
        <f aca="false">COUNTIF($B1656:$J1656, "EARLY")</f>
        <v>0</v>
      </c>
      <c r="N1656" s="4" t="n">
        <f aca="false">COUNTIF($B1656:$J1656, "ACTIVE")</f>
        <v>0</v>
      </c>
      <c r="O1656" s="4" t="n">
        <f aca="false">COUNTIF($B1656:$J1656, "LATE")</f>
        <v>0</v>
      </c>
      <c r="P1656" s="4" t="n">
        <f aca="false">COUNTIF($B1656:$J1656, "UNGRADABLE_QUALITY")</f>
        <v>0</v>
      </c>
      <c r="Q1656" s="4" t="n">
        <f aca="false">COUNTIF($B1656:$J1656, "UNGRADABLE_CONDITION")</f>
        <v>0</v>
      </c>
      <c r="R1656" s="4" t="n">
        <f aca="false">SUM(K1656:Q1656)</f>
        <v>3</v>
      </c>
      <c r="S1656" s="5"/>
      <c r="T1656" s="3"/>
    </row>
    <row r="1657" customFormat="false" ht="13.8" hidden="false" customHeight="false" outlineLevel="0" collapsed="false">
      <c r="A1657" s="3" t="s">
        <v>1680</v>
      </c>
      <c r="B1657" s="3" t="s">
        <v>20</v>
      </c>
      <c r="C1657" s="3" t="s">
        <v>19</v>
      </c>
      <c r="D1657" s="3"/>
      <c r="E1657" s="3"/>
      <c r="F1657" s="3"/>
      <c r="G1657" s="3" t="s">
        <v>19</v>
      </c>
      <c r="H1657" s="3"/>
      <c r="I1657" s="3"/>
      <c r="J1657" s="3"/>
      <c r="K1657" s="4" t="n">
        <f aca="false">COUNTIF($B1657:$J1657, "NORMAL")</f>
        <v>1</v>
      </c>
      <c r="L1657" s="4" t="n">
        <f aca="false">COUNTIF($B1657:$J1657, "NON_SPECIFIC")</f>
        <v>2</v>
      </c>
      <c r="M1657" s="4" t="n">
        <f aca="false">COUNTIF($B1657:$J1657, "EARLY")</f>
        <v>0</v>
      </c>
      <c r="N1657" s="4" t="n">
        <f aca="false">COUNTIF($B1657:$J1657, "ACTIVE")</f>
        <v>0</v>
      </c>
      <c r="O1657" s="4" t="n">
        <f aca="false">COUNTIF($B1657:$J1657, "LATE")</f>
        <v>0</v>
      </c>
      <c r="P1657" s="4" t="n">
        <f aca="false">COUNTIF($B1657:$J1657, "UNGRADABLE_QUALITY")</f>
        <v>0</v>
      </c>
      <c r="Q1657" s="4" t="n">
        <f aca="false">COUNTIF($B1657:$J1657, "UNGRADABLE_CONDITION")</f>
        <v>0</v>
      </c>
      <c r="R1657" s="4" t="n">
        <f aca="false">SUM(K1657:Q1657)</f>
        <v>3</v>
      </c>
      <c r="S1657" s="3"/>
      <c r="T1657" s="3"/>
    </row>
    <row r="1658" customFormat="false" ht="13.8" hidden="false" customHeight="false" outlineLevel="0" collapsed="false">
      <c r="A1658" s="3" t="s">
        <v>1681</v>
      </c>
      <c r="B1658" s="3" t="s">
        <v>20</v>
      </c>
      <c r="C1658" s="3" t="s">
        <v>19</v>
      </c>
      <c r="D1658" s="3"/>
      <c r="E1658" s="3"/>
      <c r="F1658" s="3"/>
      <c r="G1658" s="3" t="s">
        <v>19</v>
      </c>
      <c r="H1658" s="3"/>
      <c r="I1658" s="3"/>
      <c r="J1658" s="3"/>
      <c r="K1658" s="4" t="n">
        <f aca="false">COUNTIF($B1658:$J1658, "NORMAL")</f>
        <v>1</v>
      </c>
      <c r="L1658" s="4" t="n">
        <f aca="false">COUNTIF($B1658:$J1658, "NON_SPECIFIC")</f>
        <v>2</v>
      </c>
      <c r="M1658" s="4" t="n">
        <f aca="false">COUNTIF($B1658:$J1658, "EARLY")</f>
        <v>0</v>
      </c>
      <c r="N1658" s="4" t="n">
        <f aca="false">COUNTIF($B1658:$J1658, "ACTIVE")</f>
        <v>0</v>
      </c>
      <c r="O1658" s="4" t="n">
        <f aca="false">COUNTIF($B1658:$J1658, "LATE")</f>
        <v>0</v>
      </c>
      <c r="P1658" s="4" t="n">
        <f aca="false">COUNTIF($B1658:$J1658, "UNGRADABLE_QUALITY")</f>
        <v>0</v>
      </c>
      <c r="Q1658" s="4" t="n">
        <f aca="false">COUNTIF($B1658:$J1658, "UNGRADABLE_CONDITION")</f>
        <v>0</v>
      </c>
      <c r="R1658" s="4" t="n">
        <f aca="false">SUM(K1658:Q1658)</f>
        <v>3</v>
      </c>
      <c r="S1658" s="3"/>
      <c r="T1658" s="3"/>
    </row>
    <row r="1659" customFormat="false" ht="13.8" hidden="false" customHeight="false" outlineLevel="0" collapsed="false">
      <c r="A1659" s="3" t="s">
        <v>1682</v>
      </c>
      <c r="B1659" s="3" t="s">
        <v>20</v>
      </c>
      <c r="C1659" s="3" t="s">
        <v>20</v>
      </c>
      <c r="D1659" s="3"/>
      <c r="E1659" s="3"/>
      <c r="F1659" s="3"/>
      <c r="G1659" s="3" t="s">
        <v>20</v>
      </c>
      <c r="H1659" s="3"/>
      <c r="I1659" s="3"/>
      <c r="J1659" s="3"/>
      <c r="K1659" s="4" t="n">
        <f aca="false">COUNTIF($B1659:$J1659, "NORMAL")</f>
        <v>3</v>
      </c>
      <c r="L1659" s="4" t="n">
        <f aca="false">COUNTIF($B1659:$J1659, "NON_SPECIFIC")</f>
        <v>0</v>
      </c>
      <c r="M1659" s="4" t="n">
        <f aca="false">COUNTIF($B1659:$J1659, "EARLY")</f>
        <v>0</v>
      </c>
      <c r="N1659" s="4" t="n">
        <f aca="false">COUNTIF($B1659:$J1659, "ACTIVE")</f>
        <v>0</v>
      </c>
      <c r="O1659" s="4" t="n">
        <f aca="false">COUNTIF($B1659:$J1659, "LATE")</f>
        <v>0</v>
      </c>
      <c r="P1659" s="4" t="n">
        <f aca="false">COUNTIF($B1659:$J1659, "UNGRADABLE_QUALITY")</f>
        <v>0</v>
      </c>
      <c r="Q1659" s="4" t="n">
        <f aca="false">COUNTIF($B1659:$J1659, "UNGRADABLE_CONDITION")</f>
        <v>0</v>
      </c>
      <c r="R1659" s="4" t="n">
        <f aca="false">SUM(K1659:Q1659)</f>
        <v>3</v>
      </c>
      <c r="S1659" s="3"/>
      <c r="T1659" s="3"/>
    </row>
    <row r="1660" customFormat="false" ht="13.8" hidden="false" customHeight="false" outlineLevel="0" collapsed="false">
      <c r="A1660" s="3" t="s">
        <v>1683</v>
      </c>
      <c r="B1660" s="3" t="s">
        <v>19</v>
      </c>
      <c r="C1660" s="3"/>
      <c r="D1660" s="3" t="s">
        <v>19</v>
      </c>
      <c r="E1660" s="3"/>
      <c r="F1660" s="3"/>
      <c r="G1660" s="3"/>
      <c r="H1660" s="3"/>
      <c r="I1660" s="3" t="s">
        <v>19</v>
      </c>
      <c r="J1660" s="3"/>
      <c r="K1660" s="4" t="n">
        <f aca="false">COUNTIF($B1660:$J1660, "NORMAL")</f>
        <v>0</v>
      </c>
      <c r="L1660" s="4" t="n">
        <f aca="false">COUNTIF($B1660:$J1660, "NON_SPECIFIC")</f>
        <v>3</v>
      </c>
      <c r="M1660" s="4" t="n">
        <f aca="false">COUNTIF($B1660:$J1660, "EARLY")</f>
        <v>0</v>
      </c>
      <c r="N1660" s="4" t="n">
        <f aca="false">COUNTIF($B1660:$J1660, "ACTIVE")</f>
        <v>0</v>
      </c>
      <c r="O1660" s="4" t="n">
        <f aca="false">COUNTIF($B1660:$J1660, "LATE")</f>
        <v>0</v>
      </c>
      <c r="P1660" s="4" t="n">
        <f aca="false">COUNTIF($B1660:$J1660, "UNGRADABLE_QUALITY")</f>
        <v>0</v>
      </c>
      <c r="Q1660" s="4" t="n">
        <f aca="false">COUNTIF($B1660:$J1660, "UNGRADABLE_CONDITION")</f>
        <v>0</v>
      </c>
      <c r="R1660" s="4" t="n">
        <f aca="false">SUM(K1660:Q1660)</f>
        <v>3</v>
      </c>
      <c r="S1660" s="5"/>
      <c r="T1660" s="3"/>
    </row>
    <row r="1661" customFormat="false" ht="13.8" hidden="false" customHeight="false" outlineLevel="0" collapsed="false">
      <c r="A1661" s="3" t="s">
        <v>1684</v>
      </c>
      <c r="B1661" s="3" t="s">
        <v>34</v>
      </c>
      <c r="C1661" s="3"/>
      <c r="D1661" s="3" t="s">
        <v>34</v>
      </c>
      <c r="E1661" s="3"/>
      <c r="F1661" s="3"/>
      <c r="G1661" s="3"/>
      <c r="H1661" s="3"/>
      <c r="I1661" s="3" t="s">
        <v>34</v>
      </c>
      <c r="J1661" s="3"/>
      <c r="K1661" s="4" t="n">
        <f aca="false">COUNTIF($B1661:$J1661, "NORMAL")</f>
        <v>0</v>
      </c>
      <c r="L1661" s="4" t="n">
        <f aca="false">COUNTIF($B1661:$J1661, "NON_SPECIFIC")</f>
        <v>0</v>
      </c>
      <c r="M1661" s="4" t="n">
        <f aca="false">COUNTIF($B1661:$J1661, "EARLY")</f>
        <v>0</v>
      </c>
      <c r="N1661" s="4" t="n">
        <f aca="false">COUNTIF($B1661:$J1661, "ACTIVE")</f>
        <v>3</v>
      </c>
      <c r="O1661" s="4" t="n">
        <f aca="false">COUNTIF($B1661:$J1661, "LATE")</f>
        <v>0</v>
      </c>
      <c r="P1661" s="4" t="n">
        <f aca="false">COUNTIF($B1661:$J1661, "UNGRADABLE_QUALITY")</f>
        <v>0</v>
      </c>
      <c r="Q1661" s="4" t="n">
        <f aca="false">COUNTIF($B1661:$J1661, "UNGRADABLE_CONDITION")</f>
        <v>0</v>
      </c>
      <c r="R1661" s="4" t="n">
        <f aca="false">SUM(K1661:Q1661)</f>
        <v>3</v>
      </c>
      <c r="S1661" s="5"/>
      <c r="T1661" s="3"/>
    </row>
    <row r="1662" customFormat="false" ht="13.8" hidden="false" customHeight="false" outlineLevel="0" collapsed="false">
      <c r="A1662" s="3" t="s">
        <v>1685</v>
      </c>
      <c r="B1662" s="3" t="s">
        <v>20</v>
      </c>
      <c r="C1662" s="3" t="s">
        <v>20</v>
      </c>
      <c r="D1662" s="3"/>
      <c r="E1662" s="3"/>
      <c r="F1662" s="3"/>
      <c r="G1662" s="3" t="s">
        <v>20</v>
      </c>
      <c r="H1662" s="3"/>
      <c r="I1662" s="3"/>
      <c r="J1662" s="3"/>
      <c r="K1662" s="4" t="n">
        <f aca="false">COUNTIF($B1662:$J1662, "NORMAL")</f>
        <v>3</v>
      </c>
      <c r="L1662" s="4" t="n">
        <f aca="false">COUNTIF($B1662:$J1662, "NON_SPECIFIC")</f>
        <v>0</v>
      </c>
      <c r="M1662" s="4" t="n">
        <f aca="false">COUNTIF($B1662:$J1662, "EARLY")</f>
        <v>0</v>
      </c>
      <c r="N1662" s="4" t="n">
        <f aca="false">COUNTIF($B1662:$J1662, "ACTIVE")</f>
        <v>0</v>
      </c>
      <c r="O1662" s="4" t="n">
        <f aca="false">COUNTIF($B1662:$J1662, "LATE")</f>
        <v>0</v>
      </c>
      <c r="P1662" s="4" t="n">
        <f aca="false">COUNTIF($B1662:$J1662, "UNGRADABLE_QUALITY")</f>
        <v>0</v>
      </c>
      <c r="Q1662" s="4" t="n">
        <f aca="false">COUNTIF($B1662:$J1662, "UNGRADABLE_CONDITION")</f>
        <v>0</v>
      </c>
      <c r="R1662" s="4" t="n">
        <f aca="false">SUM(K1662:Q1662)</f>
        <v>3</v>
      </c>
      <c r="S1662" s="3"/>
      <c r="T1662" s="3"/>
    </row>
    <row r="1663" customFormat="false" ht="13.8" hidden="false" customHeight="false" outlineLevel="0" collapsed="false">
      <c r="A1663" s="3" t="s">
        <v>1686</v>
      </c>
      <c r="B1663" s="3" t="s">
        <v>19</v>
      </c>
      <c r="C1663" s="3" t="s">
        <v>19</v>
      </c>
      <c r="D1663" s="3"/>
      <c r="E1663" s="3"/>
      <c r="F1663" s="3"/>
      <c r="G1663" s="3" t="s">
        <v>19</v>
      </c>
      <c r="H1663" s="3"/>
      <c r="I1663" s="3"/>
      <c r="J1663" s="3"/>
      <c r="K1663" s="4" t="n">
        <f aca="false">COUNTIF($B1663:$J1663, "NORMAL")</f>
        <v>0</v>
      </c>
      <c r="L1663" s="4" t="n">
        <f aca="false">COUNTIF($B1663:$J1663, "NON_SPECIFIC")</f>
        <v>3</v>
      </c>
      <c r="M1663" s="4" t="n">
        <f aca="false">COUNTIF($B1663:$J1663, "EARLY")</f>
        <v>0</v>
      </c>
      <c r="N1663" s="4" t="n">
        <f aca="false">COUNTIF($B1663:$J1663, "ACTIVE")</f>
        <v>0</v>
      </c>
      <c r="O1663" s="4" t="n">
        <f aca="false">COUNTIF($B1663:$J1663, "LATE")</f>
        <v>0</v>
      </c>
      <c r="P1663" s="4" t="n">
        <f aca="false">COUNTIF($B1663:$J1663, "UNGRADABLE_QUALITY")</f>
        <v>0</v>
      </c>
      <c r="Q1663" s="4" t="n">
        <f aca="false">COUNTIF($B1663:$J1663, "UNGRADABLE_CONDITION")</f>
        <v>0</v>
      </c>
      <c r="R1663" s="4" t="n">
        <f aca="false">SUM(K1663:Q1663)</f>
        <v>3</v>
      </c>
      <c r="S1663" s="3"/>
      <c r="T1663" s="3"/>
    </row>
    <row r="1664" customFormat="false" ht="13.8" hidden="false" customHeight="false" outlineLevel="0" collapsed="false">
      <c r="A1664" s="3" t="s">
        <v>1687</v>
      </c>
      <c r="B1664" s="3" t="s">
        <v>19</v>
      </c>
      <c r="C1664" s="3" t="s">
        <v>19</v>
      </c>
      <c r="D1664" s="3"/>
      <c r="E1664" s="3"/>
      <c r="F1664" s="3"/>
      <c r="G1664" s="3" t="s">
        <v>20</v>
      </c>
      <c r="H1664" s="3"/>
      <c r="I1664" s="3"/>
      <c r="J1664" s="3"/>
      <c r="K1664" s="4" t="n">
        <f aca="false">COUNTIF($B1664:$J1664, "NORMAL")</f>
        <v>1</v>
      </c>
      <c r="L1664" s="4" t="n">
        <f aca="false">COUNTIF($B1664:$J1664, "NON_SPECIFIC")</f>
        <v>2</v>
      </c>
      <c r="M1664" s="4" t="n">
        <f aca="false">COUNTIF($B1664:$J1664, "EARLY")</f>
        <v>0</v>
      </c>
      <c r="N1664" s="4" t="n">
        <f aca="false">COUNTIF($B1664:$J1664, "ACTIVE")</f>
        <v>0</v>
      </c>
      <c r="O1664" s="4" t="n">
        <f aca="false">COUNTIF($B1664:$J1664, "LATE")</f>
        <v>0</v>
      </c>
      <c r="P1664" s="4" t="n">
        <f aca="false">COUNTIF($B1664:$J1664, "UNGRADABLE_QUALITY")</f>
        <v>0</v>
      </c>
      <c r="Q1664" s="4" t="n">
        <f aca="false">COUNTIF($B1664:$J1664, "UNGRADABLE_CONDITION")</f>
        <v>0</v>
      </c>
      <c r="R1664" s="4" t="n">
        <f aca="false">SUM(K1664:Q1664)</f>
        <v>3</v>
      </c>
      <c r="S1664" s="3"/>
      <c r="T1664" s="3"/>
    </row>
    <row r="1665" customFormat="false" ht="13.8" hidden="false" customHeight="false" outlineLevel="0" collapsed="false">
      <c r="A1665" s="3" t="s">
        <v>1688</v>
      </c>
      <c r="B1665" s="3" t="s">
        <v>20</v>
      </c>
      <c r="C1665" s="3" t="s">
        <v>19</v>
      </c>
      <c r="D1665" s="3"/>
      <c r="E1665" s="3"/>
      <c r="F1665" s="3"/>
      <c r="G1665" s="3" t="s">
        <v>19</v>
      </c>
      <c r="H1665" s="3"/>
      <c r="I1665" s="3"/>
      <c r="J1665" s="3"/>
      <c r="K1665" s="4" t="n">
        <f aca="false">COUNTIF($B1665:$J1665, "NORMAL")</f>
        <v>1</v>
      </c>
      <c r="L1665" s="4" t="n">
        <f aca="false">COUNTIF($B1665:$J1665, "NON_SPECIFIC")</f>
        <v>2</v>
      </c>
      <c r="M1665" s="4" t="n">
        <f aca="false">COUNTIF($B1665:$J1665, "EARLY")</f>
        <v>0</v>
      </c>
      <c r="N1665" s="4" t="n">
        <f aca="false">COUNTIF($B1665:$J1665, "ACTIVE")</f>
        <v>0</v>
      </c>
      <c r="O1665" s="4" t="n">
        <f aca="false">COUNTIF($B1665:$J1665, "LATE")</f>
        <v>0</v>
      </c>
      <c r="P1665" s="4" t="n">
        <f aca="false">COUNTIF($B1665:$J1665, "UNGRADABLE_QUALITY")</f>
        <v>0</v>
      </c>
      <c r="Q1665" s="4" t="n">
        <f aca="false">COUNTIF($B1665:$J1665, "UNGRADABLE_CONDITION")</f>
        <v>0</v>
      </c>
      <c r="R1665" s="4" t="n">
        <f aca="false">SUM(K1665:Q1665)</f>
        <v>3</v>
      </c>
      <c r="S1665" s="3"/>
      <c r="T1665" s="3"/>
    </row>
    <row r="1666" customFormat="false" ht="13.8" hidden="false" customHeight="false" outlineLevel="0" collapsed="false">
      <c r="A1666" s="3" t="s">
        <v>1689</v>
      </c>
      <c r="B1666" s="3" t="s">
        <v>28</v>
      </c>
      <c r="C1666" s="3" t="s">
        <v>28</v>
      </c>
      <c r="D1666" s="3"/>
      <c r="E1666" s="3"/>
      <c r="F1666" s="3"/>
      <c r="G1666" s="3" t="s">
        <v>28</v>
      </c>
      <c r="H1666" s="3"/>
      <c r="I1666" s="3"/>
      <c r="J1666" s="3"/>
      <c r="K1666" s="4" t="n">
        <f aca="false">COUNTIF($B1666:$J1666, "NORMAL")</f>
        <v>0</v>
      </c>
      <c r="L1666" s="4" t="n">
        <f aca="false">COUNTIF($B1666:$J1666, "NON_SPECIFIC")</f>
        <v>0</v>
      </c>
      <c r="M1666" s="4" t="n">
        <f aca="false">COUNTIF($B1666:$J1666, "EARLY")</f>
        <v>0</v>
      </c>
      <c r="N1666" s="4" t="n">
        <f aca="false">COUNTIF($B1666:$J1666, "ACTIVE")</f>
        <v>0</v>
      </c>
      <c r="O1666" s="4" t="n">
        <f aca="false">COUNTIF($B1666:$J1666, "LATE")</f>
        <v>3</v>
      </c>
      <c r="P1666" s="4" t="n">
        <f aca="false">COUNTIF($B1666:$J1666, "UNGRADABLE_QUALITY")</f>
        <v>0</v>
      </c>
      <c r="Q1666" s="4" t="n">
        <f aca="false">COUNTIF($B1666:$J1666, "UNGRADABLE_CONDITION")</f>
        <v>0</v>
      </c>
      <c r="R1666" s="4" t="n">
        <f aca="false">SUM(K1666:Q1666)</f>
        <v>3</v>
      </c>
      <c r="S1666" s="3"/>
      <c r="T1666" s="3"/>
    </row>
    <row r="1667" customFormat="false" ht="13.8" hidden="false" customHeight="false" outlineLevel="0" collapsed="false">
      <c r="A1667" s="3" t="s">
        <v>1690</v>
      </c>
      <c r="B1667" s="3" t="s">
        <v>28</v>
      </c>
      <c r="C1667" s="3" t="s">
        <v>19</v>
      </c>
      <c r="D1667" s="3"/>
      <c r="E1667" s="3"/>
      <c r="F1667" s="3"/>
      <c r="G1667" s="3" t="s">
        <v>19</v>
      </c>
      <c r="H1667" s="3"/>
      <c r="I1667" s="3"/>
      <c r="J1667" s="3"/>
      <c r="K1667" s="4" t="n">
        <f aca="false">COUNTIF($B1667:$J1667, "NORMAL")</f>
        <v>0</v>
      </c>
      <c r="L1667" s="4" t="n">
        <f aca="false">COUNTIF($B1667:$J1667, "NON_SPECIFIC")</f>
        <v>2</v>
      </c>
      <c r="M1667" s="4" t="n">
        <f aca="false">COUNTIF($B1667:$J1667, "EARLY")</f>
        <v>0</v>
      </c>
      <c r="N1667" s="4" t="n">
        <f aca="false">COUNTIF($B1667:$J1667, "ACTIVE")</f>
        <v>0</v>
      </c>
      <c r="O1667" s="4" t="n">
        <f aca="false">COUNTIF($B1667:$J1667, "LATE")</f>
        <v>1</v>
      </c>
      <c r="P1667" s="4" t="n">
        <f aca="false">COUNTIF($B1667:$J1667, "UNGRADABLE_QUALITY")</f>
        <v>0</v>
      </c>
      <c r="Q1667" s="4" t="n">
        <f aca="false">COUNTIF($B1667:$J1667, "UNGRADABLE_CONDITION")</f>
        <v>0</v>
      </c>
      <c r="R1667" s="4" t="n">
        <f aca="false">SUM(K1667:Q1667)</f>
        <v>3</v>
      </c>
      <c r="S1667" s="3"/>
      <c r="T1667" s="3"/>
    </row>
    <row r="1668" customFormat="false" ht="13.8" hidden="false" customHeight="false" outlineLevel="0" collapsed="false">
      <c r="A1668" s="3" t="s">
        <v>1691</v>
      </c>
      <c r="B1668" s="3" t="s">
        <v>20</v>
      </c>
      <c r="C1668" s="3"/>
      <c r="D1668" s="3" t="s">
        <v>19</v>
      </c>
      <c r="E1668" s="3"/>
      <c r="F1668" s="3"/>
      <c r="G1668" s="3"/>
      <c r="H1668" s="3"/>
      <c r="I1668" s="3" t="s">
        <v>19</v>
      </c>
      <c r="J1668" s="3"/>
      <c r="K1668" s="4" t="n">
        <f aca="false">COUNTIF($B1668:$J1668, "NORMAL")</f>
        <v>1</v>
      </c>
      <c r="L1668" s="4" t="n">
        <f aca="false">COUNTIF($B1668:$J1668, "NON_SPECIFIC")</f>
        <v>2</v>
      </c>
      <c r="M1668" s="4" t="n">
        <f aca="false">COUNTIF($B1668:$J1668, "EARLY")</f>
        <v>0</v>
      </c>
      <c r="N1668" s="4" t="n">
        <f aca="false">COUNTIF($B1668:$J1668, "ACTIVE")</f>
        <v>0</v>
      </c>
      <c r="O1668" s="4" t="n">
        <f aca="false">COUNTIF($B1668:$J1668, "LATE")</f>
        <v>0</v>
      </c>
      <c r="P1668" s="4" t="n">
        <f aca="false">COUNTIF($B1668:$J1668, "UNGRADABLE_QUALITY")</f>
        <v>0</v>
      </c>
      <c r="Q1668" s="4" t="n">
        <f aca="false">COUNTIF($B1668:$J1668, "UNGRADABLE_CONDITION")</f>
        <v>0</v>
      </c>
      <c r="R1668" s="4" t="n">
        <f aca="false">SUM(K1668:Q1668)</f>
        <v>3</v>
      </c>
      <c r="S1668" s="5"/>
      <c r="T1668" s="3"/>
    </row>
    <row r="1669" customFormat="false" ht="13.8" hidden="false" customHeight="false" outlineLevel="0" collapsed="false">
      <c r="A1669" s="3" t="s">
        <v>1692</v>
      </c>
      <c r="B1669" s="3" t="s">
        <v>19</v>
      </c>
      <c r="C1669" s="3"/>
      <c r="D1669" s="3" t="s">
        <v>22</v>
      </c>
      <c r="E1669" s="3"/>
      <c r="F1669" s="3"/>
      <c r="G1669" s="3"/>
      <c r="H1669" s="3"/>
      <c r="I1669" s="3" t="s">
        <v>19</v>
      </c>
      <c r="J1669" s="3"/>
      <c r="K1669" s="4" t="n">
        <f aca="false">COUNTIF($B1669:$J1669, "NORMAL")</f>
        <v>0</v>
      </c>
      <c r="L1669" s="4" t="n">
        <f aca="false">COUNTIF($B1669:$J1669, "NON_SPECIFIC")</f>
        <v>2</v>
      </c>
      <c r="M1669" s="4" t="n">
        <f aca="false">COUNTIF($B1669:$J1669, "EARLY")</f>
        <v>1</v>
      </c>
      <c r="N1669" s="4" t="n">
        <f aca="false">COUNTIF($B1669:$J1669, "ACTIVE")</f>
        <v>0</v>
      </c>
      <c r="O1669" s="4" t="n">
        <f aca="false">COUNTIF($B1669:$J1669, "LATE")</f>
        <v>0</v>
      </c>
      <c r="P1669" s="4" t="n">
        <f aca="false">COUNTIF($B1669:$J1669, "UNGRADABLE_QUALITY")</f>
        <v>0</v>
      </c>
      <c r="Q1669" s="4" t="n">
        <f aca="false">COUNTIF($B1669:$J1669, "UNGRADABLE_CONDITION")</f>
        <v>0</v>
      </c>
      <c r="R1669" s="4" t="n">
        <f aca="false">SUM(K1669:Q1669)</f>
        <v>3</v>
      </c>
      <c r="S1669" s="5"/>
      <c r="T1669" s="3"/>
    </row>
    <row r="1670" customFormat="false" ht="13.8" hidden="false" customHeight="false" outlineLevel="0" collapsed="false">
      <c r="A1670" s="3" t="s">
        <v>1693</v>
      </c>
      <c r="B1670" s="3" t="s">
        <v>34</v>
      </c>
      <c r="C1670" s="3"/>
      <c r="D1670" s="3" t="s">
        <v>28</v>
      </c>
      <c r="E1670" s="3"/>
      <c r="F1670" s="3"/>
      <c r="G1670" s="3"/>
      <c r="H1670" s="3"/>
      <c r="I1670" s="3" t="s">
        <v>34</v>
      </c>
      <c r="J1670" s="3"/>
      <c r="K1670" s="4" t="n">
        <f aca="false">COUNTIF($B1670:$J1670, "NORMAL")</f>
        <v>0</v>
      </c>
      <c r="L1670" s="4" t="n">
        <f aca="false">COUNTIF($B1670:$J1670, "NON_SPECIFIC")</f>
        <v>0</v>
      </c>
      <c r="M1670" s="4" t="n">
        <f aca="false">COUNTIF($B1670:$J1670, "EARLY")</f>
        <v>0</v>
      </c>
      <c r="N1670" s="4" t="n">
        <f aca="false">COUNTIF($B1670:$J1670, "ACTIVE")</f>
        <v>2</v>
      </c>
      <c r="O1670" s="4" t="n">
        <f aca="false">COUNTIF($B1670:$J1670, "LATE")</f>
        <v>1</v>
      </c>
      <c r="P1670" s="4" t="n">
        <f aca="false">COUNTIF($B1670:$J1670, "UNGRADABLE_QUALITY")</f>
        <v>0</v>
      </c>
      <c r="Q1670" s="4" t="n">
        <f aca="false">COUNTIF($B1670:$J1670, "UNGRADABLE_CONDITION")</f>
        <v>0</v>
      </c>
      <c r="R1670" s="4" t="n">
        <f aca="false">SUM(K1670:Q1670)</f>
        <v>3</v>
      </c>
      <c r="S1670" s="5"/>
      <c r="T1670" s="3"/>
    </row>
    <row r="1671" customFormat="false" ht="13.8" hidden="false" customHeight="false" outlineLevel="0" collapsed="false">
      <c r="A1671" s="3" t="s">
        <v>1694</v>
      </c>
      <c r="B1671" s="3" t="s">
        <v>19</v>
      </c>
      <c r="C1671" s="3"/>
      <c r="D1671" s="3" t="s">
        <v>19</v>
      </c>
      <c r="E1671" s="3"/>
      <c r="F1671" s="3"/>
      <c r="G1671" s="3"/>
      <c r="H1671" s="3"/>
      <c r="I1671" s="3" t="s">
        <v>19</v>
      </c>
      <c r="J1671" s="3"/>
      <c r="K1671" s="4" t="n">
        <f aca="false">COUNTIF($B1671:$J1671, "NORMAL")</f>
        <v>0</v>
      </c>
      <c r="L1671" s="4" t="n">
        <f aca="false">COUNTIF($B1671:$J1671, "NON_SPECIFIC")</f>
        <v>3</v>
      </c>
      <c r="M1671" s="4" t="n">
        <f aca="false">COUNTIF($B1671:$J1671, "EARLY")</f>
        <v>0</v>
      </c>
      <c r="N1671" s="4" t="n">
        <f aca="false">COUNTIF($B1671:$J1671, "ACTIVE")</f>
        <v>0</v>
      </c>
      <c r="O1671" s="4" t="n">
        <f aca="false">COUNTIF($B1671:$J1671, "LATE")</f>
        <v>0</v>
      </c>
      <c r="P1671" s="4" t="n">
        <f aca="false">COUNTIF($B1671:$J1671, "UNGRADABLE_QUALITY")</f>
        <v>0</v>
      </c>
      <c r="Q1671" s="4" t="n">
        <f aca="false">COUNTIF($B1671:$J1671, "UNGRADABLE_CONDITION")</f>
        <v>0</v>
      </c>
      <c r="R1671" s="4" t="n">
        <f aca="false">SUM(K1671:Q1671)</f>
        <v>3</v>
      </c>
      <c r="S1671" s="5"/>
      <c r="T1671" s="3"/>
    </row>
    <row r="1672" customFormat="false" ht="13.8" hidden="false" customHeight="false" outlineLevel="0" collapsed="false">
      <c r="A1672" s="3" t="s">
        <v>1695</v>
      </c>
      <c r="B1672" s="3" t="s">
        <v>20</v>
      </c>
      <c r="C1672" s="3" t="s">
        <v>19</v>
      </c>
      <c r="D1672" s="3"/>
      <c r="E1672" s="3"/>
      <c r="F1672" s="3"/>
      <c r="G1672" s="3" t="s">
        <v>20</v>
      </c>
      <c r="H1672" s="3"/>
      <c r="I1672" s="3"/>
      <c r="J1672" s="3"/>
      <c r="K1672" s="4" t="n">
        <f aca="false">COUNTIF($B1672:$J1672, "NORMAL")</f>
        <v>2</v>
      </c>
      <c r="L1672" s="4" t="n">
        <f aca="false">COUNTIF($B1672:$J1672, "NON_SPECIFIC")</f>
        <v>1</v>
      </c>
      <c r="M1672" s="4" t="n">
        <f aca="false">COUNTIF($B1672:$J1672, "EARLY")</f>
        <v>0</v>
      </c>
      <c r="N1672" s="4" t="n">
        <f aca="false">COUNTIF($B1672:$J1672, "ACTIVE")</f>
        <v>0</v>
      </c>
      <c r="O1672" s="4" t="n">
        <f aca="false">COUNTIF($B1672:$J1672, "LATE")</f>
        <v>0</v>
      </c>
      <c r="P1672" s="4" t="n">
        <f aca="false">COUNTIF($B1672:$J1672, "UNGRADABLE_QUALITY")</f>
        <v>0</v>
      </c>
      <c r="Q1672" s="4" t="n">
        <f aca="false">COUNTIF($B1672:$J1672, "UNGRADABLE_CONDITION")</f>
        <v>0</v>
      </c>
      <c r="R1672" s="4" t="n">
        <f aca="false">SUM(K1672:Q1672)</f>
        <v>3</v>
      </c>
      <c r="S1672" s="3"/>
      <c r="T1672" s="3"/>
    </row>
    <row r="1673" customFormat="false" ht="13.8" hidden="false" customHeight="false" outlineLevel="0" collapsed="false">
      <c r="A1673" s="3" t="s">
        <v>1696</v>
      </c>
      <c r="B1673" s="3" t="s">
        <v>19</v>
      </c>
      <c r="C1673" s="3"/>
      <c r="D1673" s="3" t="s">
        <v>22</v>
      </c>
      <c r="E1673" s="3"/>
      <c r="F1673" s="3"/>
      <c r="G1673" s="3"/>
      <c r="H1673" s="3"/>
      <c r="I1673" s="3" t="s">
        <v>22</v>
      </c>
      <c r="J1673" s="3"/>
      <c r="K1673" s="4" t="n">
        <f aca="false">COUNTIF($B1673:$J1673, "NORMAL")</f>
        <v>0</v>
      </c>
      <c r="L1673" s="4" t="n">
        <f aca="false">COUNTIF($B1673:$J1673, "NON_SPECIFIC")</f>
        <v>1</v>
      </c>
      <c r="M1673" s="4" t="n">
        <f aca="false">COUNTIF($B1673:$J1673, "EARLY")</f>
        <v>2</v>
      </c>
      <c r="N1673" s="4" t="n">
        <f aca="false">COUNTIF($B1673:$J1673, "ACTIVE")</f>
        <v>0</v>
      </c>
      <c r="O1673" s="4" t="n">
        <f aca="false">COUNTIF($B1673:$J1673, "LATE")</f>
        <v>0</v>
      </c>
      <c r="P1673" s="4" t="n">
        <f aca="false">COUNTIF($B1673:$J1673, "UNGRADABLE_QUALITY")</f>
        <v>0</v>
      </c>
      <c r="Q1673" s="4" t="n">
        <f aca="false">COUNTIF($B1673:$J1673, "UNGRADABLE_CONDITION")</f>
        <v>0</v>
      </c>
      <c r="R1673" s="4" t="n">
        <f aca="false">SUM(K1673:Q1673)</f>
        <v>3</v>
      </c>
      <c r="S1673" s="5"/>
      <c r="T1673" s="3"/>
    </row>
    <row r="1674" customFormat="false" ht="13.8" hidden="false" customHeight="false" outlineLevel="0" collapsed="false">
      <c r="A1674" s="3" t="s">
        <v>1697</v>
      </c>
      <c r="B1674" s="3" t="s">
        <v>20</v>
      </c>
      <c r="C1674" s="3" t="s">
        <v>20</v>
      </c>
      <c r="D1674" s="3"/>
      <c r="E1674" s="3"/>
      <c r="F1674" s="3"/>
      <c r="G1674" s="3" t="s">
        <v>20</v>
      </c>
      <c r="H1674" s="3"/>
      <c r="I1674" s="3"/>
      <c r="J1674" s="3"/>
      <c r="K1674" s="4" t="n">
        <f aca="false">COUNTIF($B1674:$J1674, "NORMAL")</f>
        <v>3</v>
      </c>
      <c r="L1674" s="4" t="n">
        <f aca="false">COUNTIF($B1674:$J1674, "NON_SPECIFIC")</f>
        <v>0</v>
      </c>
      <c r="M1674" s="4" t="n">
        <f aca="false">COUNTIF($B1674:$J1674, "EARLY")</f>
        <v>0</v>
      </c>
      <c r="N1674" s="4" t="n">
        <f aca="false">COUNTIF($B1674:$J1674, "ACTIVE")</f>
        <v>0</v>
      </c>
      <c r="O1674" s="4" t="n">
        <f aca="false">COUNTIF($B1674:$J1674, "LATE")</f>
        <v>0</v>
      </c>
      <c r="P1674" s="4" t="n">
        <f aca="false">COUNTIF($B1674:$J1674, "UNGRADABLE_QUALITY")</f>
        <v>0</v>
      </c>
      <c r="Q1674" s="4" t="n">
        <f aca="false">COUNTIF($B1674:$J1674, "UNGRADABLE_CONDITION")</f>
        <v>0</v>
      </c>
      <c r="R1674" s="4" t="n">
        <f aca="false">SUM(K1674:Q1674)</f>
        <v>3</v>
      </c>
      <c r="S1674" s="3"/>
      <c r="T1674" s="3"/>
    </row>
    <row r="1675" customFormat="false" ht="13.8" hidden="false" customHeight="false" outlineLevel="0" collapsed="false">
      <c r="A1675" s="3" t="s">
        <v>1698</v>
      </c>
      <c r="B1675" s="3" t="s">
        <v>19</v>
      </c>
      <c r="C1675" s="3" t="s">
        <v>19</v>
      </c>
      <c r="D1675" s="3"/>
      <c r="E1675" s="3"/>
      <c r="F1675" s="3"/>
      <c r="G1675" s="3" t="s">
        <v>20</v>
      </c>
      <c r="H1675" s="3"/>
      <c r="I1675" s="3"/>
      <c r="J1675" s="3"/>
      <c r="K1675" s="4" t="n">
        <f aca="false">COUNTIF($B1675:$J1675, "NORMAL")</f>
        <v>1</v>
      </c>
      <c r="L1675" s="4" t="n">
        <f aca="false">COUNTIF($B1675:$J1675, "NON_SPECIFIC")</f>
        <v>2</v>
      </c>
      <c r="M1675" s="4" t="n">
        <f aca="false">COUNTIF($B1675:$J1675, "EARLY")</f>
        <v>0</v>
      </c>
      <c r="N1675" s="4" t="n">
        <f aca="false">COUNTIF($B1675:$J1675, "ACTIVE")</f>
        <v>0</v>
      </c>
      <c r="O1675" s="4" t="n">
        <f aca="false">COUNTIF($B1675:$J1675, "LATE")</f>
        <v>0</v>
      </c>
      <c r="P1675" s="4" t="n">
        <f aca="false">COUNTIF($B1675:$J1675, "UNGRADABLE_QUALITY")</f>
        <v>0</v>
      </c>
      <c r="Q1675" s="4" t="n">
        <f aca="false">COUNTIF($B1675:$J1675, "UNGRADABLE_CONDITION")</f>
        <v>0</v>
      </c>
      <c r="R1675" s="4" t="n">
        <f aca="false">SUM(K1675:Q1675)</f>
        <v>3</v>
      </c>
      <c r="S1675" s="3"/>
      <c r="T1675" s="3"/>
    </row>
    <row r="1676" customFormat="false" ht="13.8" hidden="false" customHeight="false" outlineLevel="0" collapsed="false">
      <c r="A1676" s="3" t="s">
        <v>1699</v>
      </c>
      <c r="B1676" s="3" t="s">
        <v>28</v>
      </c>
      <c r="C1676" s="3"/>
      <c r="D1676" s="3" t="s">
        <v>28</v>
      </c>
      <c r="E1676" s="3"/>
      <c r="F1676" s="3"/>
      <c r="G1676" s="3"/>
      <c r="H1676" s="3"/>
      <c r="I1676" s="3" t="s">
        <v>28</v>
      </c>
      <c r="J1676" s="3"/>
      <c r="K1676" s="4" t="n">
        <f aca="false">COUNTIF($B1676:$J1676, "NORMAL")</f>
        <v>0</v>
      </c>
      <c r="L1676" s="4" t="n">
        <f aca="false">COUNTIF($B1676:$J1676, "NON_SPECIFIC")</f>
        <v>0</v>
      </c>
      <c r="M1676" s="4" t="n">
        <f aca="false">COUNTIF($B1676:$J1676, "EARLY")</f>
        <v>0</v>
      </c>
      <c r="N1676" s="4" t="n">
        <f aca="false">COUNTIF($B1676:$J1676, "ACTIVE")</f>
        <v>0</v>
      </c>
      <c r="O1676" s="4" t="n">
        <f aca="false">COUNTIF($B1676:$J1676, "LATE")</f>
        <v>3</v>
      </c>
      <c r="P1676" s="4" t="n">
        <f aca="false">COUNTIF($B1676:$J1676, "UNGRADABLE_QUALITY")</f>
        <v>0</v>
      </c>
      <c r="Q1676" s="4" t="n">
        <f aca="false">COUNTIF($B1676:$J1676, "UNGRADABLE_CONDITION")</f>
        <v>0</v>
      </c>
      <c r="R1676" s="4" t="n">
        <f aca="false">SUM(K1676:Q1676)</f>
        <v>3</v>
      </c>
      <c r="S1676" s="5"/>
      <c r="T1676" s="3"/>
    </row>
    <row r="1677" customFormat="false" ht="13.8" hidden="false" customHeight="false" outlineLevel="0" collapsed="false">
      <c r="A1677" s="3" t="s">
        <v>1700</v>
      </c>
      <c r="B1677" s="3" t="s">
        <v>20</v>
      </c>
      <c r="C1677" s="3" t="s">
        <v>19</v>
      </c>
      <c r="D1677" s="3"/>
      <c r="E1677" s="3"/>
      <c r="F1677" s="3"/>
      <c r="G1677" s="3" t="s">
        <v>19</v>
      </c>
      <c r="H1677" s="3"/>
      <c r="I1677" s="3"/>
      <c r="J1677" s="3"/>
      <c r="K1677" s="4" t="n">
        <f aca="false">COUNTIF($B1677:$J1677, "NORMAL")</f>
        <v>1</v>
      </c>
      <c r="L1677" s="4" t="n">
        <f aca="false">COUNTIF($B1677:$J1677, "NON_SPECIFIC")</f>
        <v>2</v>
      </c>
      <c r="M1677" s="4" t="n">
        <f aca="false">COUNTIF($B1677:$J1677, "EARLY")</f>
        <v>0</v>
      </c>
      <c r="N1677" s="4" t="n">
        <f aca="false">COUNTIF($B1677:$J1677, "ACTIVE")</f>
        <v>0</v>
      </c>
      <c r="O1677" s="4" t="n">
        <f aca="false">COUNTIF($B1677:$J1677, "LATE")</f>
        <v>0</v>
      </c>
      <c r="P1677" s="4" t="n">
        <f aca="false">COUNTIF($B1677:$J1677, "UNGRADABLE_QUALITY")</f>
        <v>0</v>
      </c>
      <c r="Q1677" s="4" t="n">
        <f aca="false">COUNTIF($B1677:$J1677, "UNGRADABLE_CONDITION")</f>
        <v>0</v>
      </c>
      <c r="R1677" s="4" t="n">
        <f aca="false">SUM(K1677:Q1677)</f>
        <v>3</v>
      </c>
      <c r="S1677" s="3"/>
      <c r="T1677" s="3"/>
    </row>
    <row r="1678" customFormat="false" ht="13.8" hidden="false" customHeight="false" outlineLevel="0" collapsed="false">
      <c r="A1678" s="3" t="s">
        <v>1701</v>
      </c>
      <c r="B1678" s="3" t="s">
        <v>22</v>
      </c>
      <c r="C1678" s="3"/>
      <c r="D1678" s="3" t="s">
        <v>22</v>
      </c>
      <c r="E1678" s="3"/>
      <c r="F1678" s="3"/>
      <c r="G1678" s="3"/>
      <c r="H1678" s="3"/>
      <c r="I1678" s="3" t="s">
        <v>22</v>
      </c>
      <c r="J1678" s="3"/>
      <c r="K1678" s="4" t="n">
        <f aca="false">COUNTIF($B1678:$J1678, "NORMAL")</f>
        <v>0</v>
      </c>
      <c r="L1678" s="4" t="n">
        <f aca="false">COUNTIF($B1678:$J1678, "NON_SPECIFIC")</f>
        <v>0</v>
      </c>
      <c r="M1678" s="4" t="n">
        <f aca="false">COUNTIF($B1678:$J1678, "EARLY")</f>
        <v>3</v>
      </c>
      <c r="N1678" s="4" t="n">
        <f aca="false">COUNTIF($B1678:$J1678, "ACTIVE")</f>
        <v>0</v>
      </c>
      <c r="O1678" s="4" t="n">
        <f aca="false">COUNTIF($B1678:$J1678, "LATE")</f>
        <v>0</v>
      </c>
      <c r="P1678" s="4" t="n">
        <f aca="false">COUNTIF($B1678:$J1678, "UNGRADABLE_QUALITY")</f>
        <v>0</v>
      </c>
      <c r="Q1678" s="4" t="n">
        <f aca="false">COUNTIF($B1678:$J1678, "UNGRADABLE_CONDITION")</f>
        <v>0</v>
      </c>
      <c r="R1678" s="4" t="n">
        <f aca="false">SUM(K1678:Q1678)</f>
        <v>3</v>
      </c>
      <c r="S1678" s="5"/>
      <c r="T1678" s="3"/>
    </row>
    <row r="1679" customFormat="false" ht="13.8" hidden="false" customHeight="false" outlineLevel="0" collapsed="false">
      <c r="A1679" s="3" t="s">
        <v>1702</v>
      </c>
      <c r="B1679" s="3" t="s">
        <v>20</v>
      </c>
      <c r="C1679" s="3" t="s">
        <v>19</v>
      </c>
      <c r="D1679" s="3"/>
      <c r="E1679" s="3"/>
      <c r="F1679" s="3"/>
      <c r="G1679" s="3" t="s">
        <v>20</v>
      </c>
      <c r="H1679" s="3"/>
      <c r="I1679" s="3"/>
      <c r="J1679" s="3"/>
      <c r="K1679" s="4" t="n">
        <f aca="false">COUNTIF($B1679:$J1679, "NORMAL")</f>
        <v>2</v>
      </c>
      <c r="L1679" s="4" t="n">
        <f aca="false">COUNTIF($B1679:$J1679, "NON_SPECIFIC")</f>
        <v>1</v>
      </c>
      <c r="M1679" s="4" t="n">
        <f aca="false">COUNTIF($B1679:$J1679, "EARLY")</f>
        <v>0</v>
      </c>
      <c r="N1679" s="4" t="n">
        <f aca="false">COUNTIF($B1679:$J1679, "ACTIVE")</f>
        <v>0</v>
      </c>
      <c r="O1679" s="4" t="n">
        <f aca="false">COUNTIF($B1679:$J1679, "LATE")</f>
        <v>0</v>
      </c>
      <c r="P1679" s="4" t="n">
        <f aca="false">COUNTIF($B1679:$J1679, "UNGRADABLE_QUALITY")</f>
        <v>0</v>
      </c>
      <c r="Q1679" s="4" t="n">
        <f aca="false">COUNTIF($B1679:$J1679, "UNGRADABLE_CONDITION")</f>
        <v>0</v>
      </c>
      <c r="R1679" s="4" t="n">
        <f aca="false">SUM(K1679:Q1679)</f>
        <v>3</v>
      </c>
      <c r="S1679" s="3"/>
      <c r="T1679" s="3"/>
    </row>
    <row r="1680" customFormat="false" ht="13.8" hidden="false" customHeight="false" outlineLevel="0" collapsed="false">
      <c r="A1680" s="3" t="s">
        <v>1703</v>
      </c>
      <c r="B1680" s="3" t="s">
        <v>20</v>
      </c>
      <c r="C1680" s="3"/>
      <c r="D1680" s="3" t="s">
        <v>19</v>
      </c>
      <c r="E1680" s="3"/>
      <c r="F1680" s="3"/>
      <c r="G1680" s="3"/>
      <c r="H1680" s="3"/>
      <c r="I1680" s="3" t="s">
        <v>19</v>
      </c>
      <c r="J1680" s="3"/>
      <c r="K1680" s="4" t="n">
        <f aca="false">COUNTIF($B1680:$J1680, "NORMAL")</f>
        <v>1</v>
      </c>
      <c r="L1680" s="4" t="n">
        <f aca="false">COUNTIF($B1680:$J1680, "NON_SPECIFIC")</f>
        <v>2</v>
      </c>
      <c r="M1680" s="4" t="n">
        <f aca="false">COUNTIF($B1680:$J1680, "EARLY")</f>
        <v>0</v>
      </c>
      <c r="N1680" s="4" t="n">
        <f aca="false">COUNTIF($B1680:$J1680, "ACTIVE")</f>
        <v>0</v>
      </c>
      <c r="O1680" s="4" t="n">
        <f aca="false">COUNTIF($B1680:$J1680, "LATE")</f>
        <v>0</v>
      </c>
      <c r="P1680" s="4" t="n">
        <f aca="false">COUNTIF($B1680:$J1680, "UNGRADABLE_QUALITY")</f>
        <v>0</v>
      </c>
      <c r="Q1680" s="4" t="n">
        <f aca="false">COUNTIF($B1680:$J1680, "UNGRADABLE_CONDITION")</f>
        <v>0</v>
      </c>
      <c r="R1680" s="4" t="n">
        <f aca="false">SUM(K1680:Q1680)</f>
        <v>3</v>
      </c>
      <c r="S1680" s="5"/>
      <c r="T1680" s="3"/>
    </row>
    <row r="1681" customFormat="false" ht="13.8" hidden="false" customHeight="false" outlineLevel="0" collapsed="false">
      <c r="A1681" s="3" t="s">
        <v>1704</v>
      </c>
      <c r="B1681" s="3" t="s">
        <v>20</v>
      </c>
      <c r="C1681" s="3" t="s">
        <v>19</v>
      </c>
      <c r="D1681" s="3"/>
      <c r="E1681" s="3"/>
      <c r="F1681" s="3"/>
      <c r="G1681" s="3" t="s">
        <v>19</v>
      </c>
      <c r="H1681" s="3"/>
      <c r="I1681" s="3"/>
      <c r="J1681" s="3"/>
      <c r="K1681" s="4" t="n">
        <f aca="false">COUNTIF($B1681:$J1681, "NORMAL")</f>
        <v>1</v>
      </c>
      <c r="L1681" s="4" t="n">
        <f aca="false">COUNTIF($B1681:$J1681, "NON_SPECIFIC")</f>
        <v>2</v>
      </c>
      <c r="M1681" s="4" t="n">
        <f aca="false">COUNTIF($B1681:$J1681, "EARLY")</f>
        <v>0</v>
      </c>
      <c r="N1681" s="4" t="n">
        <f aca="false">COUNTIF($B1681:$J1681, "ACTIVE")</f>
        <v>0</v>
      </c>
      <c r="O1681" s="4" t="n">
        <f aca="false">COUNTIF($B1681:$J1681, "LATE")</f>
        <v>0</v>
      </c>
      <c r="P1681" s="4" t="n">
        <f aca="false">COUNTIF($B1681:$J1681, "UNGRADABLE_QUALITY")</f>
        <v>0</v>
      </c>
      <c r="Q1681" s="4" t="n">
        <f aca="false">COUNTIF($B1681:$J1681, "UNGRADABLE_CONDITION")</f>
        <v>0</v>
      </c>
      <c r="R1681" s="4" t="n">
        <f aca="false">SUM(K1681:Q1681)</f>
        <v>3</v>
      </c>
      <c r="S1681" s="3"/>
      <c r="T1681" s="3"/>
    </row>
    <row r="1682" customFormat="false" ht="13.8" hidden="false" customHeight="false" outlineLevel="0" collapsed="false">
      <c r="A1682" s="3" t="s">
        <v>1705</v>
      </c>
      <c r="B1682" s="3" t="s">
        <v>20</v>
      </c>
      <c r="C1682" s="3" t="s">
        <v>19</v>
      </c>
      <c r="D1682" s="3"/>
      <c r="E1682" s="3"/>
      <c r="F1682" s="3"/>
      <c r="G1682" s="3" t="s">
        <v>20</v>
      </c>
      <c r="H1682" s="3"/>
      <c r="I1682" s="3"/>
      <c r="J1682" s="3"/>
      <c r="K1682" s="4" t="n">
        <f aca="false">COUNTIF($B1682:$J1682, "NORMAL")</f>
        <v>2</v>
      </c>
      <c r="L1682" s="4" t="n">
        <f aca="false">COUNTIF($B1682:$J1682, "NON_SPECIFIC")</f>
        <v>1</v>
      </c>
      <c r="M1682" s="4" t="n">
        <f aca="false">COUNTIF($B1682:$J1682, "EARLY")</f>
        <v>0</v>
      </c>
      <c r="N1682" s="4" t="n">
        <f aca="false">COUNTIF($B1682:$J1682, "ACTIVE")</f>
        <v>0</v>
      </c>
      <c r="O1682" s="4" t="n">
        <f aca="false">COUNTIF($B1682:$J1682, "LATE")</f>
        <v>0</v>
      </c>
      <c r="P1682" s="4" t="n">
        <f aca="false">COUNTIF($B1682:$J1682, "UNGRADABLE_QUALITY")</f>
        <v>0</v>
      </c>
      <c r="Q1682" s="4" t="n">
        <f aca="false">COUNTIF($B1682:$J1682, "UNGRADABLE_CONDITION")</f>
        <v>0</v>
      </c>
      <c r="R1682" s="4" t="n">
        <f aca="false">SUM(K1682:Q1682)</f>
        <v>3</v>
      </c>
      <c r="S1682" s="3"/>
      <c r="T1682" s="3"/>
    </row>
    <row r="1683" customFormat="false" ht="13.8" hidden="false" customHeight="false" outlineLevel="0" collapsed="false">
      <c r="A1683" s="3" t="s">
        <v>1706</v>
      </c>
      <c r="B1683" s="3" t="s">
        <v>19</v>
      </c>
      <c r="C1683" s="3" t="s">
        <v>22</v>
      </c>
      <c r="D1683" s="3"/>
      <c r="E1683" s="3"/>
      <c r="F1683" s="3"/>
      <c r="G1683" s="3" t="s">
        <v>22</v>
      </c>
      <c r="H1683" s="3"/>
      <c r="I1683" s="3"/>
      <c r="J1683" s="3"/>
      <c r="K1683" s="4" t="n">
        <f aca="false">COUNTIF($B1683:$J1683, "NORMAL")</f>
        <v>0</v>
      </c>
      <c r="L1683" s="4" t="n">
        <f aca="false">COUNTIF($B1683:$J1683, "NON_SPECIFIC")</f>
        <v>1</v>
      </c>
      <c r="M1683" s="4" t="n">
        <f aca="false">COUNTIF($B1683:$J1683, "EARLY")</f>
        <v>2</v>
      </c>
      <c r="N1683" s="4" t="n">
        <f aca="false">COUNTIF($B1683:$J1683, "ACTIVE")</f>
        <v>0</v>
      </c>
      <c r="O1683" s="4" t="n">
        <f aca="false">COUNTIF($B1683:$J1683, "LATE")</f>
        <v>0</v>
      </c>
      <c r="P1683" s="4" t="n">
        <f aca="false">COUNTIF($B1683:$J1683, "UNGRADABLE_QUALITY")</f>
        <v>0</v>
      </c>
      <c r="Q1683" s="4" t="n">
        <f aca="false">COUNTIF($B1683:$J1683, "UNGRADABLE_CONDITION")</f>
        <v>0</v>
      </c>
      <c r="R1683" s="4" t="n">
        <f aca="false">SUM(K1683:Q1683)</f>
        <v>3</v>
      </c>
      <c r="S1683" s="3"/>
      <c r="T1683" s="3"/>
    </row>
    <row r="1684" customFormat="false" ht="13.8" hidden="false" customHeight="false" outlineLevel="0" collapsed="false">
      <c r="A1684" s="3" t="s">
        <v>1707</v>
      </c>
      <c r="B1684" s="3" t="s">
        <v>20</v>
      </c>
      <c r="C1684" s="3" t="s">
        <v>20</v>
      </c>
      <c r="D1684" s="3"/>
      <c r="E1684" s="3"/>
      <c r="F1684" s="3"/>
      <c r="G1684" s="3" t="s">
        <v>20</v>
      </c>
      <c r="H1684" s="3"/>
      <c r="I1684" s="3"/>
      <c r="J1684" s="3"/>
      <c r="K1684" s="4" t="n">
        <f aca="false">COUNTIF($B1684:$J1684, "NORMAL")</f>
        <v>3</v>
      </c>
      <c r="L1684" s="4" t="n">
        <f aca="false">COUNTIF($B1684:$J1684, "NON_SPECIFIC")</f>
        <v>0</v>
      </c>
      <c r="M1684" s="4" t="n">
        <f aca="false">COUNTIF($B1684:$J1684, "EARLY")</f>
        <v>0</v>
      </c>
      <c r="N1684" s="4" t="n">
        <f aca="false">COUNTIF($B1684:$J1684, "ACTIVE")</f>
        <v>0</v>
      </c>
      <c r="O1684" s="4" t="n">
        <f aca="false">COUNTIF($B1684:$J1684, "LATE")</f>
        <v>0</v>
      </c>
      <c r="P1684" s="4" t="n">
        <f aca="false">COUNTIF($B1684:$J1684, "UNGRADABLE_QUALITY")</f>
        <v>0</v>
      </c>
      <c r="Q1684" s="4" t="n">
        <f aca="false">COUNTIF($B1684:$J1684, "UNGRADABLE_CONDITION")</f>
        <v>0</v>
      </c>
      <c r="R1684" s="4" t="n">
        <f aca="false">SUM(K1684:Q1684)</f>
        <v>3</v>
      </c>
      <c r="S1684" s="3"/>
      <c r="T1684" s="3"/>
    </row>
    <row r="1685" customFormat="false" ht="13.8" hidden="false" customHeight="false" outlineLevel="0" collapsed="false">
      <c r="A1685" s="3" t="s">
        <v>1708</v>
      </c>
      <c r="B1685" s="3" t="s">
        <v>19</v>
      </c>
      <c r="C1685" s="3" t="s">
        <v>19</v>
      </c>
      <c r="D1685" s="3"/>
      <c r="E1685" s="3"/>
      <c r="F1685" s="3"/>
      <c r="G1685" s="3" t="s">
        <v>20</v>
      </c>
      <c r="H1685" s="3"/>
      <c r="I1685" s="3"/>
      <c r="J1685" s="3"/>
      <c r="K1685" s="4" t="n">
        <f aca="false">COUNTIF($B1685:$J1685, "NORMAL")</f>
        <v>1</v>
      </c>
      <c r="L1685" s="4" t="n">
        <f aca="false">COUNTIF($B1685:$J1685, "NON_SPECIFIC")</f>
        <v>2</v>
      </c>
      <c r="M1685" s="4" t="n">
        <f aca="false">COUNTIF($B1685:$J1685, "EARLY")</f>
        <v>0</v>
      </c>
      <c r="N1685" s="4" t="n">
        <f aca="false">COUNTIF($B1685:$J1685, "ACTIVE")</f>
        <v>0</v>
      </c>
      <c r="O1685" s="4" t="n">
        <f aca="false">COUNTIF($B1685:$J1685, "LATE")</f>
        <v>0</v>
      </c>
      <c r="P1685" s="4" t="n">
        <f aca="false">COUNTIF($B1685:$J1685, "UNGRADABLE_QUALITY")</f>
        <v>0</v>
      </c>
      <c r="Q1685" s="4" t="n">
        <f aca="false">COUNTIF($B1685:$J1685, "UNGRADABLE_CONDITION")</f>
        <v>0</v>
      </c>
      <c r="R1685" s="4" t="n">
        <f aca="false">SUM(K1685:Q1685)</f>
        <v>3</v>
      </c>
      <c r="S1685" s="3"/>
      <c r="T1685" s="3"/>
    </row>
    <row r="1686" customFormat="false" ht="13.8" hidden="false" customHeight="false" outlineLevel="0" collapsed="false">
      <c r="A1686" s="3" t="s">
        <v>1709</v>
      </c>
      <c r="B1686" s="3" t="s">
        <v>20</v>
      </c>
      <c r="C1686" s="3" t="s">
        <v>20</v>
      </c>
      <c r="D1686" s="3"/>
      <c r="E1686" s="3"/>
      <c r="F1686" s="3"/>
      <c r="G1686" s="3" t="s">
        <v>20</v>
      </c>
      <c r="H1686" s="3"/>
      <c r="I1686" s="3"/>
      <c r="J1686" s="3"/>
      <c r="K1686" s="4" t="n">
        <f aca="false">COUNTIF($B1686:$J1686, "NORMAL")</f>
        <v>3</v>
      </c>
      <c r="L1686" s="4" t="n">
        <f aca="false">COUNTIF($B1686:$J1686, "NON_SPECIFIC")</f>
        <v>0</v>
      </c>
      <c r="M1686" s="4" t="n">
        <f aca="false">COUNTIF($B1686:$J1686, "EARLY")</f>
        <v>0</v>
      </c>
      <c r="N1686" s="4" t="n">
        <f aca="false">COUNTIF($B1686:$J1686, "ACTIVE")</f>
        <v>0</v>
      </c>
      <c r="O1686" s="4" t="n">
        <f aca="false">COUNTIF($B1686:$J1686, "LATE")</f>
        <v>0</v>
      </c>
      <c r="P1686" s="4" t="n">
        <f aca="false">COUNTIF($B1686:$J1686, "UNGRADABLE_QUALITY")</f>
        <v>0</v>
      </c>
      <c r="Q1686" s="4" t="n">
        <f aca="false">COUNTIF($B1686:$J1686, "UNGRADABLE_CONDITION")</f>
        <v>0</v>
      </c>
      <c r="R1686" s="4" t="n">
        <f aca="false">SUM(K1686:Q1686)</f>
        <v>3</v>
      </c>
      <c r="S1686" s="3"/>
      <c r="T1686" s="3"/>
    </row>
    <row r="1687" customFormat="false" ht="13.8" hidden="false" customHeight="false" outlineLevel="0" collapsed="false">
      <c r="A1687" s="3" t="s">
        <v>1710</v>
      </c>
      <c r="B1687" s="3" t="s">
        <v>20</v>
      </c>
      <c r="C1687" s="3" t="s">
        <v>19</v>
      </c>
      <c r="D1687" s="3"/>
      <c r="E1687" s="3"/>
      <c r="F1687" s="3"/>
      <c r="G1687" s="3" t="s">
        <v>20</v>
      </c>
      <c r="H1687" s="3"/>
      <c r="I1687" s="3"/>
      <c r="J1687" s="3"/>
      <c r="K1687" s="4" t="n">
        <f aca="false">COUNTIF($B1687:$J1687, "NORMAL")</f>
        <v>2</v>
      </c>
      <c r="L1687" s="4" t="n">
        <f aca="false">COUNTIF($B1687:$J1687, "NON_SPECIFIC")</f>
        <v>1</v>
      </c>
      <c r="M1687" s="4" t="n">
        <f aca="false">COUNTIF($B1687:$J1687, "EARLY")</f>
        <v>0</v>
      </c>
      <c r="N1687" s="4" t="n">
        <f aca="false">COUNTIF($B1687:$J1687, "ACTIVE")</f>
        <v>0</v>
      </c>
      <c r="O1687" s="4" t="n">
        <f aca="false">COUNTIF($B1687:$J1687, "LATE")</f>
        <v>0</v>
      </c>
      <c r="P1687" s="4" t="n">
        <f aca="false">COUNTIF($B1687:$J1687, "UNGRADABLE_QUALITY")</f>
        <v>0</v>
      </c>
      <c r="Q1687" s="4" t="n">
        <f aca="false">COUNTIF($B1687:$J1687, "UNGRADABLE_CONDITION")</f>
        <v>0</v>
      </c>
      <c r="R1687" s="4" t="n">
        <f aca="false">SUM(K1687:Q1687)</f>
        <v>3</v>
      </c>
      <c r="S1687" s="3"/>
      <c r="T1687" s="3"/>
    </row>
    <row r="1688" customFormat="false" ht="13.8" hidden="false" customHeight="false" outlineLevel="0" collapsed="false">
      <c r="A1688" s="3" t="s">
        <v>1711</v>
      </c>
      <c r="B1688" s="3" t="s">
        <v>19</v>
      </c>
      <c r="C1688" s="3"/>
      <c r="D1688" s="3" t="s">
        <v>19</v>
      </c>
      <c r="E1688" s="3"/>
      <c r="F1688" s="3"/>
      <c r="G1688" s="3"/>
      <c r="H1688" s="3"/>
      <c r="I1688" s="3" t="s">
        <v>19</v>
      </c>
      <c r="J1688" s="3"/>
      <c r="K1688" s="4" t="n">
        <f aca="false">COUNTIF($B1688:$J1688, "NORMAL")</f>
        <v>0</v>
      </c>
      <c r="L1688" s="4" t="n">
        <f aca="false">COUNTIF($B1688:$J1688, "NON_SPECIFIC")</f>
        <v>3</v>
      </c>
      <c r="M1688" s="4" t="n">
        <f aca="false">COUNTIF($B1688:$J1688, "EARLY")</f>
        <v>0</v>
      </c>
      <c r="N1688" s="4" t="n">
        <f aca="false">COUNTIF($B1688:$J1688, "ACTIVE")</f>
        <v>0</v>
      </c>
      <c r="O1688" s="4" t="n">
        <f aca="false">COUNTIF($B1688:$J1688, "LATE")</f>
        <v>0</v>
      </c>
      <c r="P1688" s="4" t="n">
        <f aca="false">COUNTIF($B1688:$J1688, "UNGRADABLE_QUALITY")</f>
        <v>0</v>
      </c>
      <c r="Q1688" s="4" t="n">
        <f aca="false">COUNTIF($B1688:$J1688, "UNGRADABLE_CONDITION")</f>
        <v>0</v>
      </c>
      <c r="R1688" s="4" t="n">
        <f aca="false">SUM(K1688:Q1688)</f>
        <v>3</v>
      </c>
      <c r="S1688" s="5"/>
      <c r="T1688" s="3"/>
    </row>
    <row r="1689" customFormat="false" ht="13.8" hidden="false" customHeight="false" outlineLevel="0" collapsed="false">
      <c r="A1689" s="3" t="s">
        <v>1712</v>
      </c>
      <c r="B1689" s="3" t="s">
        <v>20</v>
      </c>
      <c r="C1689" s="3" t="s">
        <v>19</v>
      </c>
      <c r="D1689" s="3"/>
      <c r="E1689" s="3"/>
      <c r="F1689" s="3"/>
      <c r="G1689" s="3" t="s">
        <v>20</v>
      </c>
      <c r="H1689" s="3"/>
      <c r="I1689" s="3"/>
      <c r="J1689" s="3"/>
      <c r="K1689" s="4" t="n">
        <f aca="false">COUNTIF($B1689:$J1689, "NORMAL")</f>
        <v>2</v>
      </c>
      <c r="L1689" s="4" t="n">
        <f aca="false">COUNTIF($B1689:$J1689, "NON_SPECIFIC")</f>
        <v>1</v>
      </c>
      <c r="M1689" s="4" t="n">
        <f aca="false">COUNTIF($B1689:$J1689, "EARLY")</f>
        <v>0</v>
      </c>
      <c r="N1689" s="4" t="n">
        <f aca="false">COUNTIF($B1689:$J1689, "ACTIVE")</f>
        <v>0</v>
      </c>
      <c r="O1689" s="4" t="n">
        <f aca="false">COUNTIF($B1689:$J1689, "LATE")</f>
        <v>0</v>
      </c>
      <c r="P1689" s="4" t="n">
        <f aca="false">COUNTIF($B1689:$J1689, "UNGRADABLE_QUALITY")</f>
        <v>0</v>
      </c>
      <c r="Q1689" s="4" t="n">
        <f aca="false">COUNTIF($B1689:$J1689, "UNGRADABLE_CONDITION")</f>
        <v>0</v>
      </c>
      <c r="R1689" s="4" t="n">
        <f aca="false">SUM(K1689:Q1689)</f>
        <v>3</v>
      </c>
      <c r="S1689" s="3"/>
      <c r="T1689" s="3"/>
    </row>
    <row r="1690" customFormat="false" ht="13.8" hidden="false" customHeight="false" outlineLevel="0" collapsed="false">
      <c r="A1690" s="3" t="s">
        <v>1713</v>
      </c>
      <c r="B1690" s="3" t="s">
        <v>20</v>
      </c>
      <c r="C1690" s="3" t="s">
        <v>20</v>
      </c>
      <c r="D1690" s="3"/>
      <c r="E1690" s="3"/>
      <c r="F1690" s="3"/>
      <c r="G1690" s="3" t="s">
        <v>20</v>
      </c>
      <c r="H1690" s="3"/>
      <c r="I1690" s="3"/>
      <c r="J1690" s="3"/>
      <c r="K1690" s="4" t="n">
        <f aca="false">COUNTIF($B1690:$J1690, "NORMAL")</f>
        <v>3</v>
      </c>
      <c r="L1690" s="4" t="n">
        <f aca="false">COUNTIF($B1690:$J1690, "NON_SPECIFIC")</f>
        <v>0</v>
      </c>
      <c r="M1690" s="4" t="n">
        <f aca="false">COUNTIF($B1690:$J1690, "EARLY")</f>
        <v>0</v>
      </c>
      <c r="N1690" s="4" t="n">
        <f aca="false">COUNTIF($B1690:$J1690, "ACTIVE")</f>
        <v>0</v>
      </c>
      <c r="O1690" s="4" t="n">
        <f aca="false">COUNTIF($B1690:$J1690, "LATE")</f>
        <v>0</v>
      </c>
      <c r="P1690" s="4" t="n">
        <f aca="false">COUNTIF($B1690:$J1690, "UNGRADABLE_QUALITY")</f>
        <v>0</v>
      </c>
      <c r="Q1690" s="4" t="n">
        <f aca="false">COUNTIF($B1690:$J1690, "UNGRADABLE_CONDITION")</f>
        <v>0</v>
      </c>
      <c r="R1690" s="4" t="n">
        <f aca="false">SUM(K1690:Q1690)</f>
        <v>3</v>
      </c>
      <c r="S1690" s="3"/>
      <c r="T1690" s="3"/>
    </row>
    <row r="1691" customFormat="false" ht="13.8" hidden="false" customHeight="false" outlineLevel="0" collapsed="false">
      <c r="A1691" s="3" t="s">
        <v>1714</v>
      </c>
      <c r="B1691" s="3" t="s">
        <v>22</v>
      </c>
      <c r="C1691" s="3" t="s">
        <v>22</v>
      </c>
      <c r="D1691" s="3"/>
      <c r="E1691" s="3"/>
      <c r="F1691" s="3"/>
      <c r="G1691" s="3" t="s">
        <v>22</v>
      </c>
      <c r="H1691" s="3"/>
      <c r="I1691" s="3"/>
      <c r="J1691" s="3"/>
      <c r="K1691" s="4" t="n">
        <f aca="false">COUNTIF($B1691:$J1691, "NORMAL")</f>
        <v>0</v>
      </c>
      <c r="L1691" s="4" t="n">
        <f aca="false">COUNTIF($B1691:$J1691, "NON_SPECIFIC")</f>
        <v>0</v>
      </c>
      <c r="M1691" s="4" t="n">
        <f aca="false">COUNTIF($B1691:$J1691, "EARLY")</f>
        <v>3</v>
      </c>
      <c r="N1691" s="4" t="n">
        <f aca="false">COUNTIF($B1691:$J1691, "ACTIVE")</f>
        <v>0</v>
      </c>
      <c r="O1691" s="4" t="n">
        <f aca="false">COUNTIF($B1691:$J1691, "LATE")</f>
        <v>0</v>
      </c>
      <c r="P1691" s="4" t="n">
        <f aca="false">COUNTIF($B1691:$J1691, "UNGRADABLE_QUALITY")</f>
        <v>0</v>
      </c>
      <c r="Q1691" s="4" t="n">
        <f aca="false">COUNTIF($B1691:$J1691, "UNGRADABLE_CONDITION")</f>
        <v>0</v>
      </c>
      <c r="R1691" s="4" t="n">
        <f aca="false">SUM(K1691:Q1691)</f>
        <v>3</v>
      </c>
      <c r="S1691" s="3"/>
      <c r="T1691" s="3"/>
    </row>
    <row r="1692" customFormat="false" ht="13.8" hidden="false" customHeight="false" outlineLevel="0" collapsed="false">
      <c r="A1692" s="3" t="s">
        <v>1715</v>
      </c>
      <c r="B1692" s="3" t="s">
        <v>22</v>
      </c>
      <c r="C1692" s="3" t="s">
        <v>22</v>
      </c>
      <c r="D1692" s="3"/>
      <c r="E1692" s="3"/>
      <c r="F1692" s="3"/>
      <c r="G1692" s="3" t="s">
        <v>22</v>
      </c>
      <c r="H1692" s="3"/>
      <c r="I1692" s="3"/>
      <c r="J1692" s="3"/>
      <c r="K1692" s="4" t="n">
        <f aca="false">COUNTIF($B1692:$J1692, "NORMAL")</f>
        <v>0</v>
      </c>
      <c r="L1692" s="4" t="n">
        <f aca="false">COUNTIF($B1692:$J1692, "NON_SPECIFIC")</f>
        <v>0</v>
      </c>
      <c r="M1692" s="4" t="n">
        <f aca="false">COUNTIF($B1692:$J1692, "EARLY")</f>
        <v>3</v>
      </c>
      <c r="N1692" s="4" t="n">
        <f aca="false">COUNTIF($B1692:$J1692, "ACTIVE")</f>
        <v>0</v>
      </c>
      <c r="O1692" s="4" t="n">
        <f aca="false">COUNTIF($B1692:$J1692, "LATE")</f>
        <v>0</v>
      </c>
      <c r="P1692" s="4" t="n">
        <f aca="false">COUNTIF($B1692:$J1692, "UNGRADABLE_QUALITY")</f>
        <v>0</v>
      </c>
      <c r="Q1692" s="4" t="n">
        <f aca="false">COUNTIF($B1692:$J1692, "UNGRADABLE_CONDITION")</f>
        <v>0</v>
      </c>
      <c r="R1692" s="4" t="n">
        <f aca="false">SUM(K1692:Q1692)</f>
        <v>3</v>
      </c>
      <c r="S1692" s="3"/>
      <c r="T1692" s="3"/>
    </row>
    <row r="1693" customFormat="false" ht="13.8" hidden="false" customHeight="false" outlineLevel="0" collapsed="false">
      <c r="A1693" s="3" t="s">
        <v>1716</v>
      </c>
      <c r="B1693" s="3" t="s">
        <v>19</v>
      </c>
      <c r="C1693" s="3" t="s">
        <v>19</v>
      </c>
      <c r="D1693" s="3"/>
      <c r="E1693" s="3"/>
      <c r="F1693" s="3"/>
      <c r="G1693" s="3" t="s">
        <v>20</v>
      </c>
      <c r="H1693" s="3"/>
      <c r="I1693" s="3"/>
      <c r="J1693" s="3"/>
      <c r="K1693" s="4" t="n">
        <f aca="false">COUNTIF($B1693:$J1693, "NORMAL")</f>
        <v>1</v>
      </c>
      <c r="L1693" s="4" t="n">
        <f aca="false">COUNTIF($B1693:$J1693, "NON_SPECIFIC")</f>
        <v>2</v>
      </c>
      <c r="M1693" s="4" t="n">
        <f aca="false">COUNTIF($B1693:$J1693, "EARLY")</f>
        <v>0</v>
      </c>
      <c r="N1693" s="4" t="n">
        <f aca="false">COUNTIF($B1693:$J1693, "ACTIVE")</f>
        <v>0</v>
      </c>
      <c r="O1693" s="4" t="n">
        <f aca="false">COUNTIF($B1693:$J1693, "LATE")</f>
        <v>0</v>
      </c>
      <c r="P1693" s="4" t="n">
        <f aca="false">COUNTIF($B1693:$J1693, "UNGRADABLE_QUALITY")</f>
        <v>0</v>
      </c>
      <c r="Q1693" s="4" t="n">
        <f aca="false">COUNTIF($B1693:$J1693, "UNGRADABLE_CONDITION")</f>
        <v>0</v>
      </c>
      <c r="R1693" s="4" t="n">
        <f aca="false">SUM(K1693:Q1693)</f>
        <v>3</v>
      </c>
      <c r="S1693" s="3"/>
      <c r="T1693" s="3"/>
    </row>
    <row r="1694" customFormat="false" ht="13.8" hidden="false" customHeight="false" outlineLevel="0" collapsed="false">
      <c r="A1694" s="3" t="s">
        <v>1717</v>
      </c>
      <c r="B1694" s="3" t="s">
        <v>20</v>
      </c>
      <c r="C1694" s="3"/>
      <c r="D1694" s="3" t="s">
        <v>19</v>
      </c>
      <c r="E1694" s="3"/>
      <c r="F1694" s="3"/>
      <c r="G1694" s="3"/>
      <c r="H1694" s="3"/>
      <c r="I1694" s="3" t="s">
        <v>20</v>
      </c>
      <c r="J1694" s="3"/>
      <c r="K1694" s="4" t="n">
        <f aca="false">COUNTIF($B1694:$J1694, "NORMAL")</f>
        <v>2</v>
      </c>
      <c r="L1694" s="4" t="n">
        <f aca="false">COUNTIF($B1694:$J1694, "NON_SPECIFIC")</f>
        <v>1</v>
      </c>
      <c r="M1694" s="4" t="n">
        <f aca="false">COUNTIF($B1694:$J1694, "EARLY")</f>
        <v>0</v>
      </c>
      <c r="N1694" s="4" t="n">
        <f aca="false">COUNTIF($B1694:$J1694, "ACTIVE")</f>
        <v>0</v>
      </c>
      <c r="O1694" s="4" t="n">
        <f aca="false">COUNTIF($B1694:$J1694, "LATE")</f>
        <v>0</v>
      </c>
      <c r="P1694" s="4" t="n">
        <f aca="false">COUNTIF($B1694:$J1694, "UNGRADABLE_QUALITY")</f>
        <v>0</v>
      </c>
      <c r="Q1694" s="4" t="n">
        <f aca="false">COUNTIF($B1694:$J1694, "UNGRADABLE_CONDITION")</f>
        <v>0</v>
      </c>
      <c r="R1694" s="4" t="n">
        <f aca="false">SUM(K1694:Q1694)</f>
        <v>3</v>
      </c>
      <c r="S1694" s="5"/>
      <c r="T1694" s="3"/>
    </row>
    <row r="1695" customFormat="false" ht="13.8" hidden="false" customHeight="false" outlineLevel="0" collapsed="false">
      <c r="A1695" s="3" t="s">
        <v>1718</v>
      </c>
      <c r="B1695" s="3" t="s">
        <v>19</v>
      </c>
      <c r="C1695" s="3" t="s">
        <v>19</v>
      </c>
      <c r="D1695" s="3"/>
      <c r="E1695" s="3"/>
      <c r="F1695" s="3"/>
      <c r="G1695" s="3" t="s">
        <v>19</v>
      </c>
      <c r="H1695" s="3"/>
      <c r="I1695" s="3"/>
      <c r="J1695" s="3"/>
      <c r="K1695" s="4" t="n">
        <f aca="false">COUNTIF($B1695:$J1695, "NORMAL")</f>
        <v>0</v>
      </c>
      <c r="L1695" s="4" t="n">
        <f aca="false">COUNTIF($B1695:$J1695, "NON_SPECIFIC")</f>
        <v>3</v>
      </c>
      <c r="M1695" s="4" t="n">
        <f aca="false">COUNTIF($B1695:$J1695, "EARLY")</f>
        <v>0</v>
      </c>
      <c r="N1695" s="4" t="n">
        <f aca="false">COUNTIF($B1695:$J1695, "ACTIVE")</f>
        <v>0</v>
      </c>
      <c r="O1695" s="4" t="n">
        <f aca="false">COUNTIF($B1695:$J1695, "LATE")</f>
        <v>0</v>
      </c>
      <c r="P1695" s="4" t="n">
        <f aca="false">COUNTIF($B1695:$J1695, "UNGRADABLE_QUALITY")</f>
        <v>0</v>
      </c>
      <c r="Q1695" s="4" t="n">
        <f aca="false">COUNTIF($B1695:$J1695, "UNGRADABLE_CONDITION")</f>
        <v>0</v>
      </c>
      <c r="R1695" s="4" t="n">
        <f aca="false">SUM(K1695:Q1695)</f>
        <v>3</v>
      </c>
      <c r="S1695" s="3"/>
      <c r="T1695" s="3"/>
    </row>
    <row r="1696" customFormat="false" ht="13.8" hidden="false" customHeight="false" outlineLevel="0" collapsed="false">
      <c r="A1696" s="3" t="s">
        <v>1719</v>
      </c>
      <c r="B1696" s="3" t="s">
        <v>28</v>
      </c>
      <c r="C1696" s="3" t="s">
        <v>24</v>
      </c>
      <c r="D1696" s="3"/>
      <c r="E1696" s="3"/>
      <c r="F1696" s="3"/>
      <c r="G1696" s="3" t="s">
        <v>28</v>
      </c>
      <c r="H1696" s="3"/>
      <c r="I1696" s="3"/>
      <c r="J1696" s="3"/>
      <c r="K1696" s="4" t="n">
        <f aca="false">COUNTIF($B1696:$J1696, "NORMAL")</f>
        <v>0</v>
      </c>
      <c r="L1696" s="4" t="n">
        <f aca="false">COUNTIF($B1696:$J1696, "NON_SPECIFIC")</f>
        <v>0</v>
      </c>
      <c r="M1696" s="4" t="n">
        <f aca="false">COUNTIF($B1696:$J1696, "EARLY")</f>
        <v>0</v>
      </c>
      <c r="N1696" s="4" t="n">
        <f aca="false">COUNTIF($B1696:$J1696, "ACTIVE")</f>
        <v>0</v>
      </c>
      <c r="O1696" s="4" t="n">
        <f aca="false">COUNTIF($B1696:$J1696, "LATE")</f>
        <v>2</v>
      </c>
      <c r="P1696" s="4" t="n">
        <f aca="false">COUNTIF($B1696:$J1696, "UNGRADABLE_QUALITY")</f>
        <v>1</v>
      </c>
      <c r="Q1696" s="4" t="n">
        <f aca="false">COUNTIF($B1696:$J1696, "UNGRADABLE_CONDITION")</f>
        <v>0</v>
      </c>
      <c r="R1696" s="4" t="n">
        <f aca="false">SUM(K1696:Q1696)</f>
        <v>3</v>
      </c>
      <c r="S1696" s="3"/>
      <c r="T1696" s="3"/>
    </row>
    <row r="1697" customFormat="false" ht="13.8" hidden="false" customHeight="false" outlineLevel="0" collapsed="false">
      <c r="A1697" s="3" t="s">
        <v>1720</v>
      </c>
      <c r="B1697" s="3" t="s">
        <v>20</v>
      </c>
      <c r="C1697" s="3"/>
      <c r="D1697" s="3" t="s">
        <v>19</v>
      </c>
      <c r="E1697" s="3"/>
      <c r="F1697" s="3"/>
      <c r="G1697" s="3"/>
      <c r="H1697" s="3"/>
      <c r="I1697" s="3" t="s">
        <v>19</v>
      </c>
      <c r="J1697" s="3"/>
      <c r="K1697" s="4" t="n">
        <f aca="false">COUNTIF($B1697:$J1697, "NORMAL")</f>
        <v>1</v>
      </c>
      <c r="L1697" s="4" t="n">
        <f aca="false">COUNTIF($B1697:$J1697, "NON_SPECIFIC")</f>
        <v>2</v>
      </c>
      <c r="M1697" s="4" t="n">
        <f aca="false">COUNTIF($B1697:$J1697, "EARLY")</f>
        <v>0</v>
      </c>
      <c r="N1697" s="4" t="n">
        <f aca="false">COUNTIF($B1697:$J1697, "ACTIVE")</f>
        <v>0</v>
      </c>
      <c r="O1697" s="4" t="n">
        <f aca="false">COUNTIF($B1697:$J1697, "LATE")</f>
        <v>0</v>
      </c>
      <c r="P1697" s="4" t="n">
        <f aca="false">COUNTIF($B1697:$J1697, "UNGRADABLE_QUALITY")</f>
        <v>0</v>
      </c>
      <c r="Q1697" s="4" t="n">
        <f aca="false">COUNTIF($B1697:$J1697, "UNGRADABLE_CONDITION")</f>
        <v>0</v>
      </c>
      <c r="R1697" s="4" t="n">
        <f aca="false">SUM(K1697:Q1697)</f>
        <v>3</v>
      </c>
      <c r="S1697" s="5"/>
      <c r="T1697" s="3"/>
    </row>
    <row r="1698" customFormat="false" ht="13.8" hidden="false" customHeight="false" outlineLevel="0" collapsed="false">
      <c r="A1698" s="3" t="s">
        <v>1721</v>
      </c>
      <c r="B1698" s="3" t="s">
        <v>20</v>
      </c>
      <c r="C1698" s="3" t="s">
        <v>19</v>
      </c>
      <c r="D1698" s="3"/>
      <c r="E1698" s="3"/>
      <c r="F1698" s="3"/>
      <c r="G1698" s="3" t="s">
        <v>19</v>
      </c>
      <c r="H1698" s="3"/>
      <c r="I1698" s="3"/>
      <c r="J1698" s="3"/>
      <c r="K1698" s="4" t="n">
        <f aca="false">COUNTIF($B1698:$J1698, "NORMAL")</f>
        <v>1</v>
      </c>
      <c r="L1698" s="4" t="n">
        <f aca="false">COUNTIF($B1698:$J1698, "NON_SPECIFIC")</f>
        <v>2</v>
      </c>
      <c r="M1698" s="4" t="n">
        <f aca="false">COUNTIF($B1698:$J1698, "EARLY")</f>
        <v>0</v>
      </c>
      <c r="N1698" s="4" t="n">
        <f aca="false">COUNTIF($B1698:$J1698, "ACTIVE")</f>
        <v>0</v>
      </c>
      <c r="O1698" s="4" t="n">
        <f aca="false">COUNTIF($B1698:$J1698, "LATE")</f>
        <v>0</v>
      </c>
      <c r="P1698" s="4" t="n">
        <f aca="false">COUNTIF($B1698:$J1698, "UNGRADABLE_QUALITY")</f>
        <v>0</v>
      </c>
      <c r="Q1698" s="4" t="n">
        <f aca="false">COUNTIF($B1698:$J1698, "UNGRADABLE_CONDITION")</f>
        <v>0</v>
      </c>
      <c r="R1698" s="4" t="n">
        <f aca="false">SUM(K1698:Q1698)</f>
        <v>3</v>
      </c>
      <c r="S1698" s="3"/>
      <c r="T1698" s="3"/>
    </row>
    <row r="1699" customFormat="false" ht="13.8" hidden="false" customHeight="false" outlineLevel="0" collapsed="false">
      <c r="A1699" s="3" t="s">
        <v>1722</v>
      </c>
      <c r="B1699" s="3" t="s">
        <v>20</v>
      </c>
      <c r="C1699" s="3" t="s">
        <v>19</v>
      </c>
      <c r="D1699" s="3"/>
      <c r="E1699" s="3"/>
      <c r="F1699" s="3"/>
      <c r="G1699" s="3" t="s">
        <v>20</v>
      </c>
      <c r="H1699" s="3"/>
      <c r="I1699" s="3"/>
      <c r="J1699" s="3"/>
      <c r="K1699" s="4" t="n">
        <f aca="false">COUNTIF($B1699:$J1699, "NORMAL")</f>
        <v>2</v>
      </c>
      <c r="L1699" s="4" t="n">
        <f aca="false">COUNTIF($B1699:$J1699, "NON_SPECIFIC")</f>
        <v>1</v>
      </c>
      <c r="M1699" s="4" t="n">
        <f aca="false">COUNTIF($B1699:$J1699, "EARLY")</f>
        <v>0</v>
      </c>
      <c r="N1699" s="4" t="n">
        <f aca="false">COUNTIF($B1699:$J1699, "ACTIVE")</f>
        <v>0</v>
      </c>
      <c r="O1699" s="4" t="n">
        <f aca="false">COUNTIF($B1699:$J1699, "LATE")</f>
        <v>0</v>
      </c>
      <c r="P1699" s="4" t="n">
        <f aca="false">COUNTIF($B1699:$J1699, "UNGRADABLE_QUALITY")</f>
        <v>0</v>
      </c>
      <c r="Q1699" s="4" t="n">
        <f aca="false">COUNTIF($B1699:$J1699, "UNGRADABLE_CONDITION")</f>
        <v>0</v>
      </c>
      <c r="R1699" s="4" t="n">
        <f aca="false">SUM(K1699:Q1699)</f>
        <v>3</v>
      </c>
      <c r="S1699" s="3"/>
      <c r="T1699" s="3"/>
    </row>
    <row r="1700" customFormat="false" ht="13.8" hidden="false" customHeight="false" outlineLevel="0" collapsed="false">
      <c r="A1700" s="3" t="s">
        <v>1723</v>
      </c>
      <c r="B1700" s="3" t="s">
        <v>19</v>
      </c>
      <c r="C1700" s="3"/>
      <c r="D1700" s="3" t="s">
        <v>22</v>
      </c>
      <c r="E1700" s="3"/>
      <c r="F1700" s="3"/>
      <c r="G1700" s="3"/>
      <c r="H1700" s="3"/>
      <c r="I1700" s="3" t="s">
        <v>22</v>
      </c>
      <c r="J1700" s="3"/>
      <c r="K1700" s="4" t="n">
        <f aca="false">COUNTIF($B1700:$J1700, "NORMAL")</f>
        <v>0</v>
      </c>
      <c r="L1700" s="4" t="n">
        <f aca="false">COUNTIF($B1700:$J1700, "NON_SPECIFIC")</f>
        <v>1</v>
      </c>
      <c r="M1700" s="4" t="n">
        <f aca="false">COUNTIF($B1700:$J1700, "EARLY")</f>
        <v>2</v>
      </c>
      <c r="N1700" s="4" t="n">
        <f aca="false">COUNTIF($B1700:$J1700, "ACTIVE")</f>
        <v>0</v>
      </c>
      <c r="O1700" s="4" t="n">
        <f aca="false">COUNTIF($B1700:$J1700, "LATE")</f>
        <v>0</v>
      </c>
      <c r="P1700" s="4" t="n">
        <f aca="false">COUNTIF($B1700:$J1700, "UNGRADABLE_QUALITY")</f>
        <v>0</v>
      </c>
      <c r="Q1700" s="4" t="n">
        <f aca="false">COUNTIF($B1700:$J1700, "UNGRADABLE_CONDITION")</f>
        <v>0</v>
      </c>
      <c r="R1700" s="4" t="n">
        <f aca="false">SUM(K1700:Q1700)</f>
        <v>3</v>
      </c>
      <c r="S1700" s="5"/>
      <c r="T1700" s="3"/>
    </row>
    <row r="1701" customFormat="false" ht="13.8" hidden="false" customHeight="false" outlineLevel="0" collapsed="false">
      <c r="A1701" s="3" t="s">
        <v>1724</v>
      </c>
      <c r="B1701" s="3" t="s">
        <v>20</v>
      </c>
      <c r="C1701" s="3"/>
      <c r="D1701" s="3" t="s">
        <v>19</v>
      </c>
      <c r="E1701" s="3"/>
      <c r="F1701" s="3"/>
      <c r="G1701" s="3"/>
      <c r="H1701" s="3"/>
      <c r="I1701" s="3" t="s">
        <v>19</v>
      </c>
      <c r="J1701" s="3"/>
      <c r="K1701" s="4" t="n">
        <f aca="false">COUNTIF($B1701:$J1701, "NORMAL")</f>
        <v>1</v>
      </c>
      <c r="L1701" s="4" t="n">
        <f aca="false">COUNTIF($B1701:$J1701, "NON_SPECIFIC")</f>
        <v>2</v>
      </c>
      <c r="M1701" s="4" t="n">
        <f aca="false">COUNTIF($B1701:$J1701, "EARLY")</f>
        <v>0</v>
      </c>
      <c r="N1701" s="4" t="n">
        <f aca="false">COUNTIF($B1701:$J1701, "ACTIVE")</f>
        <v>0</v>
      </c>
      <c r="O1701" s="4" t="n">
        <f aca="false">COUNTIF($B1701:$J1701, "LATE")</f>
        <v>0</v>
      </c>
      <c r="P1701" s="4" t="n">
        <f aca="false">COUNTIF($B1701:$J1701, "UNGRADABLE_QUALITY")</f>
        <v>0</v>
      </c>
      <c r="Q1701" s="4" t="n">
        <f aca="false">COUNTIF($B1701:$J1701, "UNGRADABLE_CONDITION")</f>
        <v>0</v>
      </c>
      <c r="R1701" s="4" t="n">
        <f aca="false">SUM(K1701:Q1701)</f>
        <v>3</v>
      </c>
      <c r="S1701" s="5"/>
      <c r="T1701" s="3"/>
    </row>
    <row r="1702" customFormat="false" ht="13.8" hidden="false" customHeight="false" outlineLevel="0" collapsed="false">
      <c r="A1702" s="3" t="s">
        <v>1725</v>
      </c>
      <c r="B1702" s="3" t="s">
        <v>22</v>
      </c>
      <c r="C1702" s="3" t="s">
        <v>22</v>
      </c>
      <c r="D1702" s="3"/>
      <c r="E1702" s="3"/>
      <c r="F1702" s="3"/>
      <c r="G1702" s="3" t="s">
        <v>22</v>
      </c>
      <c r="H1702" s="3"/>
      <c r="I1702" s="3"/>
      <c r="J1702" s="3"/>
      <c r="K1702" s="4" t="n">
        <f aca="false">COUNTIF($B1702:$J1702, "NORMAL")</f>
        <v>0</v>
      </c>
      <c r="L1702" s="4" t="n">
        <f aca="false">COUNTIF($B1702:$J1702, "NON_SPECIFIC")</f>
        <v>0</v>
      </c>
      <c r="M1702" s="4" t="n">
        <f aca="false">COUNTIF($B1702:$J1702, "EARLY")</f>
        <v>3</v>
      </c>
      <c r="N1702" s="4" t="n">
        <f aca="false">COUNTIF($B1702:$J1702, "ACTIVE")</f>
        <v>0</v>
      </c>
      <c r="O1702" s="4" t="n">
        <f aca="false">COUNTIF($B1702:$J1702, "LATE")</f>
        <v>0</v>
      </c>
      <c r="P1702" s="4" t="n">
        <f aca="false">COUNTIF($B1702:$J1702, "UNGRADABLE_QUALITY")</f>
        <v>0</v>
      </c>
      <c r="Q1702" s="4" t="n">
        <f aca="false">COUNTIF($B1702:$J1702, "UNGRADABLE_CONDITION")</f>
        <v>0</v>
      </c>
      <c r="R1702" s="4" t="n">
        <f aca="false">SUM(K1702:Q1702)</f>
        <v>3</v>
      </c>
      <c r="S1702" s="3"/>
      <c r="T1702" s="3"/>
    </row>
    <row r="1703" customFormat="false" ht="13.8" hidden="false" customHeight="false" outlineLevel="0" collapsed="false">
      <c r="A1703" s="3" t="s">
        <v>1726</v>
      </c>
      <c r="B1703" s="3" t="s">
        <v>19</v>
      </c>
      <c r="C1703" s="3" t="s">
        <v>19</v>
      </c>
      <c r="D1703" s="3"/>
      <c r="E1703" s="3"/>
      <c r="F1703" s="3"/>
      <c r="G1703" s="3" t="s">
        <v>22</v>
      </c>
      <c r="H1703" s="3"/>
      <c r="I1703" s="3"/>
      <c r="J1703" s="3"/>
      <c r="K1703" s="4" t="n">
        <f aca="false">COUNTIF($B1703:$J1703, "NORMAL")</f>
        <v>0</v>
      </c>
      <c r="L1703" s="4" t="n">
        <f aca="false">COUNTIF($B1703:$J1703, "NON_SPECIFIC")</f>
        <v>2</v>
      </c>
      <c r="M1703" s="4" t="n">
        <f aca="false">COUNTIF($B1703:$J1703, "EARLY")</f>
        <v>1</v>
      </c>
      <c r="N1703" s="4" t="n">
        <f aca="false">COUNTIF($B1703:$J1703, "ACTIVE")</f>
        <v>0</v>
      </c>
      <c r="O1703" s="4" t="n">
        <f aca="false">COUNTIF($B1703:$J1703, "LATE")</f>
        <v>0</v>
      </c>
      <c r="P1703" s="4" t="n">
        <f aca="false">COUNTIF($B1703:$J1703, "UNGRADABLE_QUALITY")</f>
        <v>0</v>
      </c>
      <c r="Q1703" s="4" t="n">
        <f aca="false">COUNTIF($B1703:$J1703, "UNGRADABLE_CONDITION")</f>
        <v>0</v>
      </c>
      <c r="R1703" s="4" t="n">
        <f aca="false">SUM(K1703:Q1703)</f>
        <v>3</v>
      </c>
      <c r="S1703" s="3"/>
      <c r="T1703" s="3"/>
    </row>
    <row r="1704" customFormat="false" ht="13.8" hidden="false" customHeight="false" outlineLevel="0" collapsed="false">
      <c r="A1704" s="3" t="s">
        <v>1727</v>
      </c>
      <c r="B1704" s="3" t="s">
        <v>20</v>
      </c>
      <c r="C1704" s="3"/>
      <c r="D1704" s="3" t="s">
        <v>19</v>
      </c>
      <c r="E1704" s="3"/>
      <c r="F1704" s="3"/>
      <c r="G1704" s="3"/>
      <c r="H1704" s="3"/>
      <c r="I1704" s="3" t="s">
        <v>19</v>
      </c>
      <c r="J1704" s="3"/>
      <c r="K1704" s="4" t="n">
        <f aca="false">COUNTIF($B1704:$J1704, "NORMAL")</f>
        <v>1</v>
      </c>
      <c r="L1704" s="4" t="n">
        <f aca="false">COUNTIF($B1704:$J1704, "NON_SPECIFIC")</f>
        <v>2</v>
      </c>
      <c r="M1704" s="4" t="n">
        <f aca="false">COUNTIF($B1704:$J1704, "EARLY")</f>
        <v>0</v>
      </c>
      <c r="N1704" s="4" t="n">
        <f aca="false">COUNTIF($B1704:$J1704, "ACTIVE")</f>
        <v>0</v>
      </c>
      <c r="O1704" s="4" t="n">
        <f aca="false">COUNTIF($B1704:$J1704, "LATE")</f>
        <v>0</v>
      </c>
      <c r="P1704" s="4" t="n">
        <f aca="false">COUNTIF($B1704:$J1704, "UNGRADABLE_QUALITY")</f>
        <v>0</v>
      </c>
      <c r="Q1704" s="4" t="n">
        <f aca="false">COUNTIF($B1704:$J1704, "UNGRADABLE_CONDITION")</f>
        <v>0</v>
      </c>
      <c r="R1704" s="4" t="n">
        <f aca="false">SUM(K1704:Q1704)</f>
        <v>3</v>
      </c>
      <c r="S1704" s="5"/>
      <c r="T1704" s="3"/>
    </row>
    <row r="1705" customFormat="false" ht="13.8" hidden="false" customHeight="false" outlineLevel="0" collapsed="false">
      <c r="A1705" s="3" t="s">
        <v>1728</v>
      </c>
      <c r="B1705" s="3" t="s">
        <v>22</v>
      </c>
      <c r="C1705" s="3"/>
      <c r="D1705" s="3" t="s">
        <v>68</v>
      </c>
      <c r="E1705" s="3"/>
      <c r="F1705" s="3"/>
      <c r="G1705" s="3"/>
      <c r="H1705" s="3"/>
      <c r="I1705" s="3" t="s">
        <v>22</v>
      </c>
      <c r="J1705" s="3"/>
      <c r="K1705" s="4" t="n">
        <f aca="false">COUNTIF($B1705:$J1705, "NORMAL")</f>
        <v>0</v>
      </c>
      <c r="L1705" s="4" t="n">
        <f aca="false">COUNTIF($B1705:$J1705, "NON_SPECIFIC")</f>
        <v>0</v>
      </c>
      <c r="M1705" s="4" t="n">
        <f aca="false">COUNTIF($B1705:$J1705, "EARLY")</f>
        <v>2</v>
      </c>
      <c r="N1705" s="4" t="n">
        <f aca="false">COUNTIF($B1705:$J1705, "ACTIVE")</f>
        <v>0</v>
      </c>
      <c r="O1705" s="4" t="n">
        <f aca="false">COUNTIF($B1705:$J1705, "LATE")</f>
        <v>0</v>
      </c>
      <c r="P1705" s="4" t="n">
        <f aca="false">COUNTIF($B1705:$J1705, "UNGRADABLE_QUALITY")</f>
        <v>0</v>
      </c>
      <c r="Q1705" s="4" t="n">
        <f aca="false">COUNTIF($B1705:$J1705, "UNGRADABLE_CONDITION")</f>
        <v>1</v>
      </c>
      <c r="R1705" s="4" t="n">
        <f aca="false">SUM(K1705:Q1705)</f>
        <v>3</v>
      </c>
      <c r="S1705" s="5"/>
      <c r="T1705" s="3"/>
    </row>
    <row r="1706" customFormat="false" ht="13.8" hidden="false" customHeight="false" outlineLevel="0" collapsed="false">
      <c r="A1706" s="3" t="s">
        <v>1729</v>
      </c>
      <c r="B1706" s="3" t="s">
        <v>19</v>
      </c>
      <c r="C1706" s="3"/>
      <c r="D1706" s="3" t="s">
        <v>19</v>
      </c>
      <c r="E1706" s="3"/>
      <c r="F1706" s="3"/>
      <c r="G1706" s="3"/>
      <c r="H1706" s="3"/>
      <c r="I1706" s="3" t="s">
        <v>19</v>
      </c>
      <c r="J1706" s="3"/>
      <c r="K1706" s="4" t="n">
        <f aca="false">COUNTIF($B1706:$J1706, "NORMAL")</f>
        <v>0</v>
      </c>
      <c r="L1706" s="4" t="n">
        <f aca="false">COUNTIF($B1706:$J1706, "NON_SPECIFIC")</f>
        <v>3</v>
      </c>
      <c r="M1706" s="4" t="n">
        <f aca="false">COUNTIF($B1706:$J1706, "EARLY")</f>
        <v>0</v>
      </c>
      <c r="N1706" s="4" t="n">
        <f aca="false">COUNTIF($B1706:$J1706, "ACTIVE")</f>
        <v>0</v>
      </c>
      <c r="O1706" s="4" t="n">
        <f aca="false">COUNTIF($B1706:$J1706, "LATE")</f>
        <v>0</v>
      </c>
      <c r="P1706" s="4" t="n">
        <f aca="false">COUNTIF($B1706:$J1706, "UNGRADABLE_QUALITY")</f>
        <v>0</v>
      </c>
      <c r="Q1706" s="4" t="n">
        <f aca="false">COUNTIF($B1706:$J1706, "UNGRADABLE_CONDITION")</f>
        <v>0</v>
      </c>
      <c r="R1706" s="4" t="n">
        <f aca="false">SUM(K1706:Q1706)</f>
        <v>3</v>
      </c>
      <c r="S1706" s="5"/>
      <c r="T1706" s="3"/>
    </row>
    <row r="1707" customFormat="false" ht="13.8" hidden="false" customHeight="false" outlineLevel="0" collapsed="false">
      <c r="A1707" s="3" t="s">
        <v>1730</v>
      </c>
      <c r="B1707" s="3" t="s">
        <v>19</v>
      </c>
      <c r="C1707" s="3" t="s">
        <v>19</v>
      </c>
      <c r="D1707" s="3"/>
      <c r="E1707" s="3"/>
      <c r="F1707" s="3"/>
      <c r="G1707" s="3" t="s">
        <v>22</v>
      </c>
      <c r="H1707" s="3"/>
      <c r="I1707" s="3"/>
      <c r="J1707" s="3"/>
      <c r="K1707" s="4" t="n">
        <f aca="false">COUNTIF($B1707:$J1707, "NORMAL")</f>
        <v>0</v>
      </c>
      <c r="L1707" s="4" t="n">
        <f aca="false">COUNTIF($B1707:$J1707, "NON_SPECIFIC")</f>
        <v>2</v>
      </c>
      <c r="M1707" s="4" t="n">
        <f aca="false">COUNTIF($B1707:$J1707, "EARLY")</f>
        <v>1</v>
      </c>
      <c r="N1707" s="4" t="n">
        <f aca="false">COUNTIF($B1707:$J1707, "ACTIVE")</f>
        <v>0</v>
      </c>
      <c r="O1707" s="4" t="n">
        <f aca="false">COUNTIF($B1707:$J1707, "LATE")</f>
        <v>0</v>
      </c>
      <c r="P1707" s="4" t="n">
        <f aca="false">COUNTIF($B1707:$J1707, "UNGRADABLE_QUALITY")</f>
        <v>0</v>
      </c>
      <c r="Q1707" s="4" t="n">
        <f aca="false">COUNTIF($B1707:$J1707, "UNGRADABLE_CONDITION")</f>
        <v>0</v>
      </c>
      <c r="R1707" s="4" t="n">
        <f aca="false">SUM(K1707:Q1707)</f>
        <v>3</v>
      </c>
      <c r="S1707" s="3"/>
      <c r="T1707" s="3"/>
    </row>
    <row r="1708" customFormat="false" ht="13.8" hidden="false" customHeight="false" outlineLevel="0" collapsed="false">
      <c r="A1708" s="3" t="s">
        <v>1731</v>
      </c>
      <c r="B1708" s="3" t="s">
        <v>20</v>
      </c>
      <c r="C1708" s="3"/>
      <c r="D1708" s="3" t="s">
        <v>19</v>
      </c>
      <c r="E1708" s="3"/>
      <c r="F1708" s="3"/>
      <c r="G1708" s="3"/>
      <c r="H1708" s="3"/>
      <c r="I1708" s="3" t="s">
        <v>20</v>
      </c>
      <c r="J1708" s="3"/>
      <c r="K1708" s="4" t="n">
        <f aca="false">COUNTIF($B1708:$J1708, "NORMAL")</f>
        <v>2</v>
      </c>
      <c r="L1708" s="4" t="n">
        <f aca="false">COUNTIF($B1708:$J1708, "NON_SPECIFIC")</f>
        <v>1</v>
      </c>
      <c r="M1708" s="4" t="n">
        <f aca="false">COUNTIF($B1708:$J1708, "EARLY")</f>
        <v>0</v>
      </c>
      <c r="N1708" s="4" t="n">
        <f aca="false">COUNTIF($B1708:$J1708, "ACTIVE")</f>
        <v>0</v>
      </c>
      <c r="O1708" s="4" t="n">
        <f aca="false">COUNTIF($B1708:$J1708, "LATE")</f>
        <v>0</v>
      </c>
      <c r="P1708" s="4" t="n">
        <f aca="false">COUNTIF($B1708:$J1708, "UNGRADABLE_QUALITY")</f>
        <v>0</v>
      </c>
      <c r="Q1708" s="4" t="n">
        <f aca="false">COUNTIF($B1708:$J1708, "UNGRADABLE_CONDITION")</f>
        <v>0</v>
      </c>
      <c r="R1708" s="4" t="n">
        <f aca="false">SUM(K1708:Q1708)</f>
        <v>3</v>
      </c>
      <c r="S1708" s="5"/>
      <c r="T1708" s="3"/>
    </row>
    <row r="1709" customFormat="false" ht="13.8" hidden="false" customHeight="false" outlineLevel="0" collapsed="false">
      <c r="A1709" s="3" t="s">
        <v>1732</v>
      </c>
      <c r="B1709" s="3" t="s">
        <v>20</v>
      </c>
      <c r="C1709" s="3"/>
      <c r="D1709" s="3" t="s">
        <v>19</v>
      </c>
      <c r="E1709" s="3"/>
      <c r="F1709" s="3"/>
      <c r="G1709" s="3"/>
      <c r="H1709" s="3"/>
      <c r="I1709" s="3" t="s">
        <v>20</v>
      </c>
      <c r="J1709" s="3"/>
      <c r="K1709" s="4" t="n">
        <f aca="false">COUNTIF($B1709:$J1709, "NORMAL")</f>
        <v>2</v>
      </c>
      <c r="L1709" s="4" t="n">
        <f aca="false">COUNTIF($B1709:$J1709, "NON_SPECIFIC")</f>
        <v>1</v>
      </c>
      <c r="M1709" s="4" t="n">
        <f aca="false">COUNTIF($B1709:$J1709, "EARLY")</f>
        <v>0</v>
      </c>
      <c r="N1709" s="4" t="n">
        <f aca="false">COUNTIF($B1709:$J1709, "ACTIVE")</f>
        <v>0</v>
      </c>
      <c r="O1709" s="4" t="n">
        <f aca="false">COUNTIF($B1709:$J1709, "LATE")</f>
        <v>0</v>
      </c>
      <c r="P1709" s="4" t="n">
        <f aca="false">COUNTIF($B1709:$J1709, "UNGRADABLE_QUALITY")</f>
        <v>0</v>
      </c>
      <c r="Q1709" s="4" t="n">
        <f aca="false">COUNTIF($B1709:$J1709, "UNGRADABLE_CONDITION")</f>
        <v>0</v>
      </c>
      <c r="R1709" s="4" t="n">
        <f aca="false">SUM(K1709:Q1709)</f>
        <v>3</v>
      </c>
      <c r="S1709" s="5"/>
      <c r="T1709" s="3"/>
    </row>
    <row r="1710" customFormat="false" ht="13.8" hidden="false" customHeight="false" outlineLevel="0" collapsed="false">
      <c r="A1710" s="3" t="s">
        <v>1733</v>
      </c>
      <c r="B1710" s="3" t="s">
        <v>19</v>
      </c>
      <c r="C1710" s="3" t="s">
        <v>19</v>
      </c>
      <c r="D1710" s="3"/>
      <c r="E1710" s="3"/>
      <c r="F1710" s="3"/>
      <c r="G1710" s="3" t="s">
        <v>20</v>
      </c>
      <c r="H1710" s="3"/>
      <c r="I1710" s="3"/>
      <c r="J1710" s="3"/>
      <c r="K1710" s="4" t="n">
        <f aca="false">COUNTIF($B1710:$J1710, "NORMAL")</f>
        <v>1</v>
      </c>
      <c r="L1710" s="4" t="n">
        <f aca="false">COUNTIF($B1710:$J1710, "NON_SPECIFIC")</f>
        <v>2</v>
      </c>
      <c r="M1710" s="4" t="n">
        <f aca="false">COUNTIF($B1710:$J1710, "EARLY")</f>
        <v>0</v>
      </c>
      <c r="N1710" s="4" t="n">
        <f aca="false">COUNTIF($B1710:$J1710, "ACTIVE")</f>
        <v>0</v>
      </c>
      <c r="O1710" s="4" t="n">
        <f aca="false">COUNTIF($B1710:$J1710, "LATE")</f>
        <v>0</v>
      </c>
      <c r="P1710" s="4" t="n">
        <f aca="false">COUNTIF($B1710:$J1710, "UNGRADABLE_QUALITY")</f>
        <v>0</v>
      </c>
      <c r="Q1710" s="4" t="n">
        <f aca="false">COUNTIF($B1710:$J1710, "UNGRADABLE_CONDITION")</f>
        <v>0</v>
      </c>
      <c r="R1710" s="4" t="n">
        <f aca="false">SUM(K1710:Q1710)</f>
        <v>3</v>
      </c>
      <c r="S1710" s="3"/>
      <c r="T1710" s="3"/>
    </row>
    <row r="1711" customFormat="false" ht="13.8" hidden="false" customHeight="false" outlineLevel="0" collapsed="false">
      <c r="A1711" s="3" t="s">
        <v>1734</v>
      </c>
      <c r="B1711" s="3" t="s">
        <v>20</v>
      </c>
      <c r="C1711" s="3"/>
      <c r="D1711" s="3" t="s">
        <v>19</v>
      </c>
      <c r="E1711" s="3"/>
      <c r="F1711" s="3"/>
      <c r="G1711" s="3"/>
      <c r="H1711" s="3"/>
      <c r="I1711" s="3" t="s">
        <v>20</v>
      </c>
      <c r="J1711" s="3"/>
      <c r="K1711" s="4" t="n">
        <f aca="false">COUNTIF($B1711:$J1711, "NORMAL")</f>
        <v>2</v>
      </c>
      <c r="L1711" s="4" t="n">
        <f aca="false">COUNTIF($B1711:$J1711, "NON_SPECIFIC")</f>
        <v>1</v>
      </c>
      <c r="M1711" s="4" t="n">
        <f aca="false">COUNTIF($B1711:$J1711, "EARLY")</f>
        <v>0</v>
      </c>
      <c r="N1711" s="4" t="n">
        <f aca="false">COUNTIF($B1711:$J1711, "ACTIVE")</f>
        <v>0</v>
      </c>
      <c r="O1711" s="4" t="n">
        <f aca="false">COUNTIF($B1711:$J1711, "LATE")</f>
        <v>0</v>
      </c>
      <c r="P1711" s="4" t="n">
        <f aca="false">COUNTIF($B1711:$J1711, "UNGRADABLE_QUALITY")</f>
        <v>0</v>
      </c>
      <c r="Q1711" s="4" t="n">
        <f aca="false">COUNTIF($B1711:$J1711, "UNGRADABLE_CONDITION")</f>
        <v>0</v>
      </c>
      <c r="R1711" s="4" t="n">
        <f aca="false">SUM(K1711:Q1711)</f>
        <v>3</v>
      </c>
      <c r="S1711" s="5"/>
      <c r="T1711" s="3"/>
    </row>
    <row r="1712" customFormat="false" ht="13.8" hidden="false" customHeight="false" outlineLevel="0" collapsed="false">
      <c r="A1712" s="3" t="s">
        <v>1735</v>
      </c>
      <c r="B1712" s="3" t="s">
        <v>20</v>
      </c>
      <c r="C1712" s="3" t="s">
        <v>20</v>
      </c>
      <c r="D1712" s="3"/>
      <c r="E1712" s="3"/>
      <c r="F1712" s="3"/>
      <c r="G1712" s="3" t="s">
        <v>20</v>
      </c>
      <c r="H1712" s="3"/>
      <c r="I1712" s="3"/>
      <c r="J1712" s="3"/>
      <c r="K1712" s="4" t="n">
        <f aca="false">COUNTIF($B1712:$J1712, "NORMAL")</f>
        <v>3</v>
      </c>
      <c r="L1712" s="4" t="n">
        <f aca="false">COUNTIF($B1712:$J1712, "NON_SPECIFIC")</f>
        <v>0</v>
      </c>
      <c r="M1712" s="4" t="n">
        <f aca="false">COUNTIF($B1712:$J1712, "EARLY")</f>
        <v>0</v>
      </c>
      <c r="N1712" s="4" t="n">
        <f aca="false">COUNTIF($B1712:$J1712, "ACTIVE")</f>
        <v>0</v>
      </c>
      <c r="O1712" s="4" t="n">
        <f aca="false">COUNTIF($B1712:$J1712, "LATE")</f>
        <v>0</v>
      </c>
      <c r="P1712" s="4" t="n">
        <f aca="false">COUNTIF($B1712:$J1712, "UNGRADABLE_QUALITY")</f>
        <v>0</v>
      </c>
      <c r="Q1712" s="4" t="n">
        <f aca="false">COUNTIF($B1712:$J1712, "UNGRADABLE_CONDITION")</f>
        <v>0</v>
      </c>
      <c r="R1712" s="4" t="n">
        <f aca="false">SUM(K1712:Q1712)</f>
        <v>3</v>
      </c>
      <c r="S1712" s="3"/>
      <c r="T1712" s="3"/>
    </row>
    <row r="1713" customFormat="false" ht="13.8" hidden="false" customHeight="false" outlineLevel="0" collapsed="false">
      <c r="A1713" s="3" t="s">
        <v>1736</v>
      </c>
      <c r="B1713" s="3" t="s">
        <v>28</v>
      </c>
      <c r="C1713" s="3" t="s">
        <v>28</v>
      </c>
      <c r="D1713" s="3"/>
      <c r="E1713" s="3"/>
      <c r="F1713" s="3"/>
      <c r="G1713" s="3" t="s">
        <v>34</v>
      </c>
      <c r="H1713" s="3"/>
      <c r="I1713" s="3"/>
      <c r="J1713" s="3"/>
      <c r="K1713" s="4" t="n">
        <f aca="false">COUNTIF($B1713:$J1713, "NORMAL")</f>
        <v>0</v>
      </c>
      <c r="L1713" s="4" t="n">
        <f aca="false">COUNTIF($B1713:$J1713, "NON_SPECIFIC")</f>
        <v>0</v>
      </c>
      <c r="M1713" s="4" t="n">
        <f aca="false">COUNTIF($B1713:$J1713, "EARLY")</f>
        <v>0</v>
      </c>
      <c r="N1713" s="4" t="n">
        <f aca="false">COUNTIF($B1713:$J1713, "ACTIVE")</f>
        <v>1</v>
      </c>
      <c r="O1713" s="4" t="n">
        <f aca="false">COUNTIF($B1713:$J1713, "LATE")</f>
        <v>2</v>
      </c>
      <c r="P1713" s="4" t="n">
        <f aca="false">COUNTIF($B1713:$J1713, "UNGRADABLE_QUALITY")</f>
        <v>0</v>
      </c>
      <c r="Q1713" s="4" t="n">
        <f aca="false">COUNTIF($B1713:$J1713, "UNGRADABLE_CONDITION")</f>
        <v>0</v>
      </c>
      <c r="R1713" s="4" t="n">
        <f aca="false">SUM(K1713:Q1713)</f>
        <v>3</v>
      </c>
      <c r="S1713" s="3"/>
      <c r="T1713" s="3"/>
    </row>
    <row r="1714" customFormat="false" ht="13.8" hidden="false" customHeight="false" outlineLevel="0" collapsed="false">
      <c r="A1714" s="3" t="s">
        <v>1737</v>
      </c>
      <c r="B1714" s="3" t="s">
        <v>20</v>
      </c>
      <c r="C1714" s="3"/>
      <c r="D1714" s="3" t="s">
        <v>19</v>
      </c>
      <c r="E1714" s="3"/>
      <c r="F1714" s="3"/>
      <c r="G1714" s="3"/>
      <c r="H1714" s="3"/>
      <c r="I1714" s="3" t="s">
        <v>19</v>
      </c>
      <c r="J1714" s="3"/>
      <c r="K1714" s="4" t="n">
        <f aca="false">COUNTIF($B1714:$J1714, "NORMAL")</f>
        <v>1</v>
      </c>
      <c r="L1714" s="4" t="n">
        <f aca="false">COUNTIF($B1714:$J1714, "NON_SPECIFIC")</f>
        <v>2</v>
      </c>
      <c r="M1714" s="4" t="n">
        <f aca="false">COUNTIF($B1714:$J1714, "EARLY")</f>
        <v>0</v>
      </c>
      <c r="N1714" s="4" t="n">
        <f aca="false">COUNTIF($B1714:$J1714, "ACTIVE")</f>
        <v>0</v>
      </c>
      <c r="O1714" s="4" t="n">
        <f aca="false">COUNTIF($B1714:$J1714, "LATE")</f>
        <v>0</v>
      </c>
      <c r="P1714" s="4" t="n">
        <f aca="false">COUNTIF($B1714:$J1714, "UNGRADABLE_QUALITY")</f>
        <v>0</v>
      </c>
      <c r="Q1714" s="4" t="n">
        <f aca="false">COUNTIF($B1714:$J1714, "UNGRADABLE_CONDITION")</f>
        <v>0</v>
      </c>
      <c r="R1714" s="4" t="n">
        <f aca="false">SUM(K1714:Q1714)</f>
        <v>3</v>
      </c>
      <c r="S1714" s="5"/>
      <c r="T1714" s="3"/>
    </row>
    <row r="1715" customFormat="false" ht="13.8" hidden="false" customHeight="false" outlineLevel="0" collapsed="false">
      <c r="A1715" s="3" t="s">
        <v>1738</v>
      </c>
      <c r="B1715" s="3" t="s">
        <v>20</v>
      </c>
      <c r="C1715" s="3" t="s">
        <v>19</v>
      </c>
      <c r="D1715" s="3"/>
      <c r="E1715" s="3"/>
      <c r="F1715" s="3"/>
      <c r="G1715" s="3" t="s">
        <v>19</v>
      </c>
      <c r="H1715" s="3"/>
      <c r="I1715" s="3"/>
      <c r="J1715" s="3"/>
      <c r="K1715" s="4" t="n">
        <f aca="false">COUNTIF($B1715:$J1715, "NORMAL")</f>
        <v>1</v>
      </c>
      <c r="L1715" s="4" t="n">
        <f aca="false">COUNTIF($B1715:$J1715, "NON_SPECIFIC")</f>
        <v>2</v>
      </c>
      <c r="M1715" s="4" t="n">
        <f aca="false">COUNTIF($B1715:$J1715, "EARLY")</f>
        <v>0</v>
      </c>
      <c r="N1715" s="4" t="n">
        <f aca="false">COUNTIF($B1715:$J1715, "ACTIVE")</f>
        <v>0</v>
      </c>
      <c r="O1715" s="4" t="n">
        <f aca="false">COUNTIF($B1715:$J1715, "LATE")</f>
        <v>0</v>
      </c>
      <c r="P1715" s="4" t="n">
        <f aca="false">COUNTIF($B1715:$J1715, "UNGRADABLE_QUALITY")</f>
        <v>0</v>
      </c>
      <c r="Q1715" s="4" t="n">
        <f aca="false">COUNTIF($B1715:$J1715, "UNGRADABLE_CONDITION")</f>
        <v>0</v>
      </c>
      <c r="R1715" s="4" t="n">
        <f aca="false">SUM(K1715:Q1715)</f>
        <v>3</v>
      </c>
      <c r="S1715" s="3"/>
      <c r="T1715" s="3"/>
    </row>
    <row r="1716" customFormat="false" ht="13.8" hidden="false" customHeight="false" outlineLevel="0" collapsed="false">
      <c r="A1716" s="3" t="s">
        <v>1739</v>
      </c>
      <c r="B1716" s="3" t="s">
        <v>19</v>
      </c>
      <c r="C1716" s="3" t="s">
        <v>19</v>
      </c>
      <c r="D1716" s="3"/>
      <c r="E1716" s="3"/>
      <c r="F1716" s="3"/>
      <c r="G1716" s="3" t="s">
        <v>19</v>
      </c>
      <c r="H1716" s="3"/>
      <c r="I1716" s="3"/>
      <c r="J1716" s="3"/>
      <c r="K1716" s="4" t="n">
        <f aca="false">COUNTIF($B1716:$J1716, "NORMAL")</f>
        <v>0</v>
      </c>
      <c r="L1716" s="4" t="n">
        <f aca="false">COUNTIF($B1716:$J1716, "NON_SPECIFIC")</f>
        <v>3</v>
      </c>
      <c r="M1716" s="4" t="n">
        <f aca="false">COUNTIF($B1716:$J1716, "EARLY")</f>
        <v>0</v>
      </c>
      <c r="N1716" s="4" t="n">
        <f aca="false">COUNTIF($B1716:$J1716, "ACTIVE")</f>
        <v>0</v>
      </c>
      <c r="O1716" s="4" t="n">
        <f aca="false">COUNTIF($B1716:$J1716, "LATE")</f>
        <v>0</v>
      </c>
      <c r="P1716" s="4" t="n">
        <f aca="false">COUNTIF($B1716:$J1716, "UNGRADABLE_QUALITY")</f>
        <v>0</v>
      </c>
      <c r="Q1716" s="4" t="n">
        <f aca="false">COUNTIF($B1716:$J1716, "UNGRADABLE_CONDITION")</f>
        <v>0</v>
      </c>
      <c r="R1716" s="4" t="n">
        <f aca="false">SUM(K1716:Q1716)</f>
        <v>3</v>
      </c>
      <c r="S1716" s="3"/>
      <c r="T1716" s="3"/>
    </row>
    <row r="1717" customFormat="false" ht="13.8" hidden="false" customHeight="false" outlineLevel="0" collapsed="false">
      <c r="A1717" s="3" t="s">
        <v>1740</v>
      </c>
      <c r="B1717" s="3" t="s">
        <v>22</v>
      </c>
      <c r="C1717" s="3" t="s">
        <v>34</v>
      </c>
      <c r="D1717" s="3"/>
      <c r="E1717" s="3"/>
      <c r="F1717" s="3"/>
      <c r="G1717" s="3" t="s">
        <v>34</v>
      </c>
      <c r="H1717" s="3"/>
      <c r="I1717" s="3"/>
      <c r="J1717" s="3"/>
      <c r="K1717" s="4" t="n">
        <f aca="false">COUNTIF($B1717:$J1717, "NORMAL")</f>
        <v>0</v>
      </c>
      <c r="L1717" s="4" t="n">
        <f aca="false">COUNTIF($B1717:$J1717, "NON_SPECIFIC")</f>
        <v>0</v>
      </c>
      <c r="M1717" s="4" t="n">
        <f aca="false">COUNTIF($B1717:$J1717, "EARLY")</f>
        <v>1</v>
      </c>
      <c r="N1717" s="4" t="n">
        <f aca="false">COUNTIF($B1717:$J1717, "ACTIVE")</f>
        <v>2</v>
      </c>
      <c r="O1717" s="4" t="n">
        <f aca="false">COUNTIF($B1717:$J1717, "LATE")</f>
        <v>0</v>
      </c>
      <c r="P1717" s="4" t="n">
        <f aca="false">COUNTIF($B1717:$J1717, "UNGRADABLE_QUALITY")</f>
        <v>0</v>
      </c>
      <c r="Q1717" s="4" t="n">
        <f aca="false">COUNTIF($B1717:$J1717, "UNGRADABLE_CONDITION")</f>
        <v>0</v>
      </c>
      <c r="R1717" s="4" t="n">
        <f aca="false">SUM(K1717:Q1717)</f>
        <v>3</v>
      </c>
      <c r="S1717" s="3"/>
      <c r="T1717" s="3"/>
    </row>
    <row r="1718" customFormat="false" ht="13.8" hidden="false" customHeight="false" outlineLevel="0" collapsed="false">
      <c r="A1718" s="3" t="s">
        <v>1741</v>
      </c>
      <c r="B1718" s="3" t="s">
        <v>20</v>
      </c>
      <c r="C1718" s="3"/>
      <c r="D1718" s="3" t="s">
        <v>19</v>
      </c>
      <c r="E1718" s="3"/>
      <c r="F1718" s="3"/>
      <c r="G1718" s="3"/>
      <c r="H1718" s="3"/>
      <c r="I1718" s="3" t="s">
        <v>19</v>
      </c>
      <c r="J1718" s="3"/>
      <c r="K1718" s="4" t="n">
        <f aca="false">COUNTIF($B1718:$J1718, "NORMAL")</f>
        <v>1</v>
      </c>
      <c r="L1718" s="4" t="n">
        <f aca="false">COUNTIF($B1718:$J1718, "NON_SPECIFIC")</f>
        <v>2</v>
      </c>
      <c r="M1718" s="4" t="n">
        <f aca="false">COUNTIF($B1718:$J1718, "EARLY")</f>
        <v>0</v>
      </c>
      <c r="N1718" s="4" t="n">
        <f aca="false">COUNTIF($B1718:$J1718, "ACTIVE")</f>
        <v>0</v>
      </c>
      <c r="O1718" s="4" t="n">
        <f aca="false">COUNTIF($B1718:$J1718, "LATE")</f>
        <v>0</v>
      </c>
      <c r="P1718" s="4" t="n">
        <f aca="false">COUNTIF($B1718:$J1718, "UNGRADABLE_QUALITY")</f>
        <v>0</v>
      </c>
      <c r="Q1718" s="4" t="n">
        <f aca="false">COUNTIF($B1718:$J1718, "UNGRADABLE_CONDITION")</f>
        <v>0</v>
      </c>
      <c r="R1718" s="4" t="n">
        <f aca="false">SUM(K1718:Q1718)</f>
        <v>3</v>
      </c>
      <c r="S1718" s="5"/>
      <c r="T1718" s="3"/>
    </row>
    <row r="1719" customFormat="false" ht="13.8" hidden="false" customHeight="false" outlineLevel="0" collapsed="false">
      <c r="A1719" s="3" t="s">
        <v>1742</v>
      </c>
      <c r="B1719" s="3" t="s">
        <v>20</v>
      </c>
      <c r="C1719" s="3" t="s">
        <v>19</v>
      </c>
      <c r="D1719" s="3"/>
      <c r="E1719" s="3"/>
      <c r="F1719" s="3"/>
      <c r="G1719" s="3" t="s">
        <v>20</v>
      </c>
      <c r="H1719" s="3"/>
      <c r="I1719" s="3"/>
      <c r="J1719" s="3"/>
      <c r="K1719" s="4" t="n">
        <f aca="false">COUNTIF($B1719:$J1719, "NORMAL")</f>
        <v>2</v>
      </c>
      <c r="L1719" s="4" t="n">
        <f aca="false">COUNTIF($B1719:$J1719, "NON_SPECIFIC")</f>
        <v>1</v>
      </c>
      <c r="M1719" s="4" t="n">
        <f aca="false">COUNTIF($B1719:$J1719, "EARLY")</f>
        <v>0</v>
      </c>
      <c r="N1719" s="4" t="n">
        <f aca="false">COUNTIF($B1719:$J1719, "ACTIVE")</f>
        <v>0</v>
      </c>
      <c r="O1719" s="4" t="n">
        <f aca="false">COUNTIF($B1719:$J1719, "LATE")</f>
        <v>0</v>
      </c>
      <c r="P1719" s="4" t="n">
        <f aca="false">COUNTIF($B1719:$J1719, "UNGRADABLE_QUALITY")</f>
        <v>0</v>
      </c>
      <c r="Q1719" s="4" t="n">
        <f aca="false">COUNTIF($B1719:$J1719, "UNGRADABLE_CONDITION")</f>
        <v>0</v>
      </c>
      <c r="R1719" s="4" t="n">
        <f aca="false">SUM(K1719:Q1719)</f>
        <v>3</v>
      </c>
      <c r="S1719" s="3"/>
      <c r="T1719" s="3"/>
    </row>
    <row r="1720" customFormat="false" ht="13.8" hidden="false" customHeight="false" outlineLevel="0" collapsed="false">
      <c r="A1720" s="3" t="s">
        <v>1743</v>
      </c>
      <c r="B1720" s="3" t="s">
        <v>34</v>
      </c>
      <c r="C1720" s="3" t="s">
        <v>22</v>
      </c>
      <c r="D1720" s="3"/>
      <c r="E1720" s="3"/>
      <c r="F1720" s="3"/>
      <c r="G1720" s="3" t="s">
        <v>34</v>
      </c>
      <c r="H1720" s="3"/>
      <c r="I1720" s="3"/>
      <c r="J1720" s="3"/>
      <c r="K1720" s="4" t="n">
        <f aca="false">COUNTIF($B1720:$J1720, "NORMAL")</f>
        <v>0</v>
      </c>
      <c r="L1720" s="4" t="n">
        <f aca="false">COUNTIF($B1720:$J1720, "NON_SPECIFIC")</f>
        <v>0</v>
      </c>
      <c r="M1720" s="4" t="n">
        <f aca="false">COUNTIF($B1720:$J1720, "EARLY")</f>
        <v>1</v>
      </c>
      <c r="N1720" s="4" t="n">
        <f aca="false">COUNTIF($B1720:$J1720, "ACTIVE")</f>
        <v>2</v>
      </c>
      <c r="O1720" s="4" t="n">
        <f aca="false">COUNTIF($B1720:$J1720, "LATE")</f>
        <v>0</v>
      </c>
      <c r="P1720" s="4" t="n">
        <f aca="false">COUNTIF($B1720:$J1720, "UNGRADABLE_QUALITY")</f>
        <v>0</v>
      </c>
      <c r="Q1720" s="4" t="n">
        <f aca="false">COUNTIF($B1720:$J1720, "UNGRADABLE_CONDITION")</f>
        <v>0</v>
      </c>
      <c r="R1720" s="4" t="n">
        <f aca="false">SUM(K1720:Q1720)</f>
        <v>3</v>
      </c>
      <c r="S1720" s="3"/>
      <c r="T1720" s="3"/>
    </row>
    <row r="1721" customFormat="false" ht="13.8" hidden="false" customHeight="false" outlineLevel="0" collapsed="false">
      <c r="A1721" s="3" t="s">
        <v>1744</v>
      </c>
      <c r="B1721" s="3" t="s">
        <v>20</v>
      </c>
      <c r="C1721" s="3" t="s">
        <v>24</v>
      </c>
      <c r="D1721" s="3"/>
      <c r="E1721" s="3"/>
      <c r="F1721" s="3"/>
      <c r="G1721" s="3" t="s">
        <v>20</v>
      </c>
      <c r="H1721" s="3"/>
      <c r="I1721" s="3"/>
      <c r="J1721" s="3"/>
      <c r="K1721" s="4" t="n">
        <f aca="false">COUNTIF($B1721:$J1721, "NORMAL")</f>
        <v>2</v>
      </c>
      <c r="L1721" s="4" t="n">
        <f aca="false">COUNTIF($B1721:$J1721, "NON_SPECIFIC")</f>
        <v>0</v>
      </c>
      <c r="M1721" s="4" t="n">
        <f aca="false">COUNTIF($B1721:$J1721, "EARLY")</f>
        <v>0</v>
      </c>
      <c r="N1721" s="4" t="n">
        <f aca="false">COUNTIF($B1721:$J1721, "ACTIVE")</f>
        <v>0</v>
      </c>
      <c r="O1721" s="4" t="n">
        <f aca="false">COUNTIF($B1721:$J1721, "LATE")</f>
        <v>0</v>
      </c>
      <c r="P1721" s="4" t="n">
        <f aca="false">COUNTIF($B1721:$J1721, "UNGRADABLE_QUALITY")</f>
        <v>1</v>
      </c>
      <c r="Q1721" s="4" t="n">
        <f aca="false">COUNTIF($B1721:$J1721, "UNGRADABLE_CONDITION")</f>
        <v>0</v>
      </c>
      <c r="R1721" s="4" t="n">
        <f aca="false">SUM(K1721:Q1721)</f>
        <v>3</v>
      </c>
      <c r="S1721" s="3"/>
      <c r="T1721" s="3"/>
    </row>
    <row r="1722" customFormat="false" ht="13.8" hidden="false" customHeight="false" outlineLevel="0" collapsed="false">
      <c r="A1722" s="3" t="s">
        <v>1745</v>
      </c>
      <c r="B1722" s="3" t="s">
        <v>24</v>
      </c>
      <c r="C1722" s="3" t="s">
        <v>19</v>
      </c>
      <c r="D1722" s="3"/>
      <c r="E1722" s="3"/>
      <c r="F1722" s="3"/>
      <c r="G1722" s="3" t="s">
        <v>20</v>
      </c>
      <c r="H1722" s="3"/>
      <c r="I1722" s="3"/>
      <c r="J1722" s="3"/>
      <c r="K1722" s="4" t="n">
        <f aca="false">COUNTIF($B1722:$J1722, "NORMAL")</f>
        <v>1</v>
      </c>
      <c r="L1722" s="4" t="n">
        <f aca="false">COUNTIF($B1722:$J1722, "NON_SPECIFIC")</f>
        <v>1</v>
      </c>
      <c r="M1722" s="4" t="n">
        <f aca="false">COUNTIF($B1722:$J1722, "EARLY")</f>
        <v>0</v>
      </c>
      <c r="N1722" s="4" t="n">
        <f aca="false">COUNTIF($B1722:$J1722, "ACTIVE")</f>
        <v>0</v>
      </c>
      <c r="O1722" s="4" t="n">
        <f aca="false">COUNTIF($B1722:$J1722, "LATE")</f>
        <v>0</v>
      </c>
      <c r="P1722" s="4" t="n">
        <f aca="false">COUNTIF($B1722:$J1722, "UNGRADABLE_QUALITY")</f>
        <v>1</v>
      </c>
      <c r="Q1722" s="4" t="n">
        <f aca="false">COUNTIF($B1722:$J1722, "UNGRADABLE_CONDITION")</f>
        <v>0</v>
      </c>
      <c r="R1722" s="4" t="n">
        <f aca="false">SUM(K1722:Q1722)</f>
        <v>3</v>
      </c>
      <c r="S1722" s="3"/>
      <c r="T1722" s="3"/>
    </row>
    <row r="1723" customFormat="false" ht="13.8" hidden="false" customHeight="false" outlineLevel="0" collapsed="false">
      <c r="A1723" s="3" t="s">
        <v>1746</v>
      </c>
      <c r="B1723" s="3" t="s">
        <v>20</v>
      </c>
      <c r="C1723" s="3" t="s">
        <v>20</v>
      </c>
      <c r="D1723" s="3"/>
      <c r="E1723" s="3"/>
      <c r="F1723" s="3"/>
      <c r="G1723" s="3" t="s">
        <v>20</v>
      </c>
      <c r="H1723" s="3"/>
      <c r="I1723" s="3"/>
      <c r="J1723" s="3"/>
      <c r="K1723" s="4" t="n">
        <f aca="false">COUNTIF($B1723:$J1723, "NORMAL")</f>
        <v>3</v>
      </c>
      <c r="L1723" s="4" t="n">
        <f aca="false">COUNTIF($B1723:$J1723, "NON_SPECIFIC")</f>
        <v>0</v>
      </c>
      <c r="M1723" s="4" t="n">
        <f aca="false">COUNTIF($B1723:$J1723, "EARLY")</f>
        <v>0</v>
      </c>
      <c r="N1723" s="4" t="n">
        <f aca="false">COUNTIF($B1723:$J1723, "ACTIVE")</f>
        <v>0</v>
      </c>
      <c r="O1723" s="4" t="n">
        <f aca="false">COUNTIF($B1723:$J1723, "LATE")</f>
        <v>0</v>
      </c>
      <c r="P1723" s="4" t="n">
        <f aca="false">COUNTIF($B1723:$J1723, "UNGRADABLE_QUALITY")</f>
        <v>0</v>
      </c>
      <c r="Q1723" s="4" t="n">
        <f aca="false">COUNTIF($B1723:$J1723, "UNGRADABLE_CONDITION")</f>
        <v>0</v>
      </c>
      <c r="R1723" s="4" t="n">
        <f aca="false">SUM(K1723:Q1723)</f>
        <v>3</v>
      </c>
      <c r="S1723" s="3"/>
      <c r="T1723" s="3"/>
    </row>
    <row r="1724" customFormat="false" ht="13.8" hidden="false" customHeight="false" outlineLevel="0" collapsed="false">
      <c r="A1724" s="3" t="s">
        <v>1747</v>
      </c>
      <c r="B1724" s="3" t="s">
        <v>20</v>
      </c>
      <c r="C1724" s="3"/>
      <c r="D1724" s="3" t="s">
        <v>24</v>
      </c>
      <c r="E1724" s="3"/>
      <c r="F1724" s="3"/>
      <c r="G1724" s="3"/>
      <c r="H1724" s="3"/>
      <c r="I1724" s="3" t="s">
        <v>19</v>
      </c>
      <c r="J1724" s="3"/>
      <c r="K1724" s="4" t="n">
        <f aca="false">COUNTIF($B1724:$J1724, "NORMAL")</f>
        <v>1</v>
      </c>
      <c r="L1724" s="4" t="n">
        <f aca="false">COUNTIF($B1724:$J1724, "NON_SPECIFIC")</f>
        <v>1</v>
      </c>
      <c r="M1724" s="4" t="n">
        <f aca="false">COUNTIF($B1724:$J1724, "EARLY")</f>
        <v>0</v>
      </c>
      <c r="N1724" s="4" t="n">
        <f aca="false">COUNTIF($B1724:$J1724, "ACTIVE")</f>
        <v>0</v>
      </c>
      <c r="O1724" s="4" t="n">
        <f aca="false">COUNTIF($B1724:$J1724, "LATE")</f>
        <v>0</v>
      </c>
      <c r="P1724" s="4" t="n">
        <f aca="false">COUNTIF($B1724:$J1724, "UNGRADABLE_QUALITY")</f>
        <v>1</v>
      </c>
      <c r="Q1724" s="4" t="n">
        <f aca="false">COUNTIF($B1724:$J1724, "UNGRADABLE_CONDITION")</f>
        <v>0</v>
      </c>
      <c r="R1724" s="4" t="n">
        <f aca="false">SUM(K1724:Q1724)</f>
        <v>3</v>
      </c>
      <c r="S1724" s="5"/>
      <c r="T1724" s="3"/>
    </row>
    <row r="1725" customFormat="false" ht="13.8" hidden="false" customHeight="false" outlineLevel="0" collapsed="false">
      <c r="A1725" s="3" t="s">
        <v>1748</v>
      </c>
      <c r="B1725" s="3" t="s">
        <v>20</v>
      </c>
      <c r="C1725" s="3"/>
      <c r="D1725" s="3" t="s">
        <v>20</v>
      </c>
      <c r="E1725" s="3"/>
      <c r="F1725" s="3"/>
      <c r="G1725" s="3"/>
      <c r="H1725" s="3"/>
      <c r="I1725" s="3" t="s">
        <v>20</v>
      </c>
      <c r="J1725" s="3"/>
      <c r="K1725" s="4" t="n">
        <f aca="false">COUNTIF($B1725:$J1725, "NORMAL")</f>
        <v>3</v>
      </c>
      <c r="L1725" s="4" t="n">
        <f aca="false">COUNTIF($B1725:$J1725, "NON_SPECIFIC")</f>
        <v>0</v>
      </c>
      <c r="M1725" s="4" t="n">
        <f aca="false">COUNTIF($B1725:$J1725, "EARLY")</f>
        <v>0</v>
      </c>
      <c r="N1725" s="4" t="n">
        <f aca="false">COUNTIF($B1725:$J1725, "ACTIVE")</f>
        <v>0</v>
      </c>
      <c r="O1725" s="4" t="n">
        <f aca="false">COUNTIF($B1725:$J1725, "LATE")</f>
        <v>0</v>
      </c>
      <c r="P1725" s="4" t="n">
        <f aca="false">COUNTIF($B1725:$J1725, "UNGRADABLE_QUALITY")</f>
        <v>0</v>
      </c>
      <c r="Q1725" s="4" t="n">
        <f aca="false">COUNTIF($B1725:$J1725, "UNGRADABLE_CONDITION")</f>
        <v>0</v>
      </c>
      <c r="R1725" s="4" t="n">
        <f aca="false">SUM(K1725:Q1725)</f>
        <v>3</v>
      </c>
      <c r="S1725" s="5"/>
      <c r="T1725" s="3"/>
    </row>
    <row r="1726" customFormat="false" ht="13.8" hidden="false" customHeight="false" outlineLevel="0" collapsed="false">
      <c r="A1726" s="3" t="s">
        <v>1749</v>
      </c>
      <c r="B1726" s="3" t="s">
        <v>22</v>
      </c>
      <c r="C1726" s="3"/>
      <c r="D1726" s="3" t="s">
        <v>24</v>
      </c>
      <c r="E1726" s="3"/>
      <c r="F1726" s="3"/>
      <c r="G1726" s="3"/>
      <c r="H1726" s="3"/>
      <c r="I1726" s="3" t="s">
        <v>22</v>
      </c>
      <c r="J1726" s="3"/>
      <c r="K1726" s="4" t="n">
        <f aca="false">COUNTIF($B1726:$J1726, "NORMAL")</f>
        <v>0</v>
      </c>
      <c r="L1726" s="4" t="n">
        <f aca="false">COUNTIF($B1726:$J1726, "NON_SPECIFIC")</f>
        <v>0</v>
      </c>
      <c r="M1726" s="4" t="n">
        <f aca="false">COUNTIF($B1726:$J1726, "EARLY")</f>
        <v>2</v>
      </c>
      <c r="N1726" s="4" t="n">
        <f aca="false">COUNTIF($B1726:$J1726, "ACTIVE")</f>
        <v>0</v>
      </c>
      <c r="O1726" s="4" t="n">
        <f aca="false">COUNTIF($B1726:$J1726, "LATE")</f>
        <v>0</v>
      </c>
      <c r="P1726" s="4" t="n">
        <f aca="false">COUNTIF($B1726:$J1726, "UNGRADABLE_QUALITY")</f>
        <v>1</v>
      </c>
      <c r="Q1726" s="4" t="n">
        <f aca="false">COUNTIF($B1726:$J1726, "UNGRADABLE_CONDITION")</f>
        <v>0</v>
      </c>
      <c r="R1726" s="4" t="n">
        <f aca="false">SUM(K1726:Q1726)</f>
        <v>3</v>
      </c>
      <c r="S1726" s="5"/>
      <c r="T1726" s="3"/>
    </row>
    <row r="1727" customFormat="false" ht="13.8" hidden="false" customHeight="false" outlineLevel="0" collapsed="false">
      <c r="A1727" s="3" t="s">
        <v>1750</v>
      </c>
      <c r="B1727" s="3" t="s">
        <v>34</v>
      </c>
      <c r="C1727" s="3" t="s">
        <v>22</v>
      </c>
      <c r="D1727" s="3"/>
      <c r="E1727" s="3"/>
      <c r="F1727" s="3"/>
      <c r="G1727" s="3" t="s">
        <v>68</v>
      </c>
      <c r="H1727" s="3"/>
      <c r="I1727" s="3"/>
      <c r="J1727" s="3"/>
      <c r="K1727" s="4" t="n">
        <f aca="false">COUNTIF($B1727:$J1727, "NORMAL")</f>
        <v>0</v>
      </c>
      <c r="L1727" s="4" t="n">
        <f aca="false">COUNTIF($B1727:$J1727, "NON_SPECIFIC")</f>
        <v>0</v>
      </c>
      <c r="M1727" s="4" t="n">
        <f aca="false">COUNTIF($B1727:$J1727, "EARLY")</f>
        <v>1</v>
      </c>
      <c r="N1727" s="4" t="n">
        <f aca="false">COUNTIF($B1727:$J1727, "ACTIVE")</f>
        <v>1</v>
      </c>
      <c r="O1727" s="4" t="n">
        <f aca="false">COUNTIF($B1727:$J1727, "LATE")</f>
        <v>0</v>
      </c>
      <c r="P1727" s="4" t="n">
        <f aca="false">COUNTIF($B1727:$J1727, "UNGRADABLE_QUALITY")</f>
        <v>0</v>
      </c>
      <c r="Q1727" s="4" t="n">
        <f aca="false">COUNTIF($B1727:$J1727, "UNGRADABLE_CONDITION")</f>
        <v>1</v>
      </c>
      <c r="R1727" s="4" t="n">
        <f aca="false">SUM(K1727:Q1727)</f>
        <v>3</v>
      </c>
      <c r="S1727" s="3"/>
      <c r="T1727" s="3"/>
    </row>
    <row r="1728" customFormat="false" ht="13.8" hidden="false" customHeight="false" outlineLevel="0" collapsed="false">
      <c r="A1728" s="3" t="s">
        <v>1751</v>
      </c>
      <c r="B1728" s="3" t="s">
        <v>19</v>
      </c>
      <c r="C1728" s="3"/>
      <c r="D1728" s="3" t="s">
        <v>22</v>
      </c>
      <c r="E1728" s="3"/>
      <c r="F1728" s="3"/>
      <c r="G1728" s="3"/>
      <c r="H1728" s="3"/>
      <c r="I1728" s="3" t="s">
        <v>19</v>
      </c>
      <c r="J1728" s="3"/>
      <c r="K1728" s="4" t="n">
        <f aca="false">COUNTIF($B1728:$J1728, "NORMAL")</f>
        <v>0</v>
      </c>
      <c r="L1728" s="4" t="n">
        <f aca="false">COUNTIF($B1728:$J1728, "NON_SPECIFIC")</f>
        <v>2</v>
      </c>
      <c r="M1728" s="4" t="n">
        <f aca="false">COUNTIF($B1728:$J1728, "EARLY")</f>
        <v>1</v>
      </c>
      <c r="N1728" s="4" t="n">
        <f aca="false">COUNTIF($B1728:$J1728, "ACTIVE")</f>
        <v>0</v>
      </c>
      <c r="O1728" s="4" t="n">
        <f aca="false">COUNTIF($B1728:$J1728, "LATE")</f>
        <v>0</v>
      </c>
      <c r="P1728" s="4" t="n">
        <f aca="false">COUNTIF($B1728:$J1728, "UNGRADABLE_QUALITY")</f>
        <v>0</v>
      </c>
      <c r="Q1728" s="4" t="n">
        <f aca="false">COUNTIF($B1728:$J1728, "UNGRADABLE_CONDITION")</f>
        <v>0</v>
      </c>
      <c r="R1728" s="4" t="n">
        <f aca="false">SUM(K1728:Q1728)</f>
        <v>3</v>
      </c>
      <c r="S1728" s="5"/>
      <c r="T1728" s="3"/>
    </row>
    <row r="1729" customFormat="false" ht="13.8" hidden="false" customHeight="false" outlineLevel="0" collapsed="false">
      <c r="A1729" s="3" t="s">
        <v>1752</v>
      </c>
      <c r="B1729" s="3" t="s">
        <v>19</v>
      </c>
      <c r="C1729" s="3" t="s">
        <v>19</v>
      </c>
      <c r="D1729" s="3"/>
      <c r="E1729" s="3"/>
      <c r="F1729" s="3"/>
      <c r="G1729" s="3" t="s">
        <v>19</v>
      </c>
      <c r="H1729" s="3"/>
      <c r="I1729" s="3"/>
      <c r="J1729" s="3"/>
      <c r="K1729" s="4" t="n">
        <f aca="false">COUNTIF($B1729:$J1729, "NORMAL")</f>
        <v>0</v>
      </c>
      <c r="L1729" s="4" t="n">
        <f aca="false">COUNTIF($B1729:$J1729, "NON_SPECIFIC")</f>
        <v>3</v>
      </c>
      <c r="M1729" s="4" t="n">
        <f aca="false">COUNTIF($B1729:$J1729, "EARLY")</f>
        <v>0</v>
      </c>
      <c r="N1729" s="4" t="n">
        <f aca="false">COUNTIF($B1729:$J1729, "ACTIVE")</f>
        <v>0</v>
      </c>
      <c r="O1729" s="4" t="n">
        <f aca="false">COUNTIF($B1729:$J1729, "LATE")</f>
        <v>0</v>
      </c>
      <c r="P1729" s="4" t="n">
        <f aca="false">COUNTIF($B1729:$J1729, "UNGRADABLE_QUALITY")</f>
        <v>0</v>
      </c>
      <c r="Q1729" s="4" t="n">
        <f aca="false">COUNTIF($B1729:$J1729, "UNGRADABLE_CONDITION")</f>
        <v>0</v>
      </c>
      <c r="R1729" s="4" t="n">
        <f aca="false">SUM(K1729:Q1729)</f>
        <v>3</v>
      </c>
      <c r="S1729" s="3"/>
      <c r="T1729" s="3"/>
    </row>
    <row r="1730" customFormat="false" ht="13.8" hidden="false" customHeight="false" outlineLevel="0" collapsed="false">
      <c r="A1730" s="3" t="s">
        <v>1753</v>
      </c>
      <c r="B1730" s="3" t="s">
        <v>20</v>
      </c>
      <c r="C1730" s="3" t="s">
        <v>19</v>
      </c>
      <c r="D1730" s="3"/>
      <c r="E1730" s="3"/>
      <c r="F1730" s="3"/>
      <c r="G1730" s="3" t="s">
        <v>19</v>
      </c>
      <c r="H1730" s="3"/>
      <c r="I1730" s="3"/>
      <c r="J1730" s="3"/>
      <c r="K1730" s="4" t="n">
        <f aca="false">COUNTIF($B1730:$J1730, "NORMAL")</f>
        <v>1</v>
      </c>
      <c r="L1730" s="4" t="n">
        <f aca="false">COUNTIF($B1730:$J1730, "NON_SPECIFIC")</f>
        <v>2</v>
      </c>
      <c r="M1730" s="4" t="n">
        <f aca="false">COUNTIF($B1730:$J1730, "EARLY")</f>
        <v>0</v>
      </c>
      <c r="N1730" s="4" t="n">
        <f aca="false">COUNTIF($B1730:$J1730, "ACTIVE")</f>
        <v>0</v>
      </c>
      <c r="O1730" s="4" t="n">
        <f aca="false">COUNTIF($B1730:$J1730, "LATE")</f>
        <v>0</v>
      </c>
      <c r="P1730" s="4" t="n">
        <f aca="false">COUNTIF($B1730:$J1730, "UNGRADABLE_QUALITY")</f>
        <v>0</v>
      </c>
      <c r="Q1730" s="4" t="n">
        <f aca="false">COUNTIF($B1730:$J1730, "UNGRADABLE_CONDITION")</f>
        <v>0</v>
      </c>
      <c r="R1730" s="4" t="n">
        <f aca="false">SUM(K1730:Q1730)</f>
        <v>3</v>
      </c>
      <c r="S1730" s="3"/>
      <c r="T1730" s="3"/>
    </row>
    <row r="1731" customFormat="false" ht="13.8" hidden="false" customHeight="false" outlineLevel="0" collapsed="false">
      <c r="A1731" s="3" t="s">
        <v>1754</v>
      </c>
      <c r="B1731" s="3" t="s">
        <v>22</v>
      </c>
      <c r="C1731" s="3"/>
      <c r="D1731" s="3" t="s">
        <v>34</v>
      </c>
      <c r="E1731" s="3"/>
      <c r="F1731" s="3"/>
      <c r="G1731" s="3"/>
      <c r="H1731" s="3"/>
      <c r="I1731" s="3" t="s">
        <v>22</v>
      </c>
      <c r="J1731" s="3"/>
      <c r="K1731" s="4" t="n">
        <f aca="false">COUNTIF($B1731:$J1731, "NORMAL")</f>
        <v>0</v>
      </c>
      <c r="L1731" s="4" t="n">
        <f aca="false">COUNTIF($B1731:$J1731, "NON_SPECIFIC")</f>
        <v>0</v>
      </c>
      <c r="M1731" s="4" t="n">
        <f aca="false">COUNTIF($B1731:$J1731, "EARLY")</f>
        <v>2</v>
      </c>
      <c r="N1731" s="4" t="n">
        <f aca="false">COUNTIF($B1731:$J1731, "ACTIVE")</f>
        <v>1</v>
      </c>
      <c r="O1731" s="4" t="n">
        <f aca="false">COUNTIF($B1731:$J1731, "LATE")</f>
        <v>0</v>
      </c>
      <c r="P1731" s="4" t="n">
        <f aca="false">COUNTIF($B1731:$J1731, "UNGRADABLE_QUALITY")</f>
        <v>0</v>
      </c>
      <c r="Q1731" s="4" t="n">
        <f aca="false">COUNTIF($B1731:$J1731, "UNGRADABLE_CONDITION")</f>
        <v>0</v>
      </c>
      <c r="R1731" s="4" t="n">
        <f aca="false">SUM(K1731:Q1731)</f>
        <v>3</v>
      </c>
      <c r="S1731" s="5"/>
      <c r="T1731" s="3"/>
    </row>
    <row r="1732" customFormat="false" ht="13.8" hidden="false" customHeight="false" outlineLevel="0" collapsed="false">
      <c r="A1732" s="3" t="s">
        <v>1755</v>
      </c>
      <c r="B1732" s="3" t="s">
        <v>20</v>
      </c>
      <c r="C1732" s="3" t="s">
        <v>24</v>
      </c>
      <c r="D1732" s="3"/>
      <c r="E1732" s="3"/>
      <c r="F1732" s="3"/>
      <c r="G1732" s="3" t="s">
        <v>19</v>
      </c>
      <c r="H1732" s="3"/>
      <c r="I1732" s="3"/>
      <c r="J1732" s="3"/>
      <c r="K1732" s="4" t="n">
        <f aca="false">COUNTIF($B1732:$J1732, "NORMAL")</f>
        <v>1</v>
      </c>
      <c r="L1732" s="4" t="n">
        <f aca="false">COUNTIF($B1732:$J1732, "NON_SPECIFIC")</f>
        <v>1</v>
      </c>
      <c r="M1732" s="4" t="n">
        <f aca="false">COUNTIF($B1732:$J1732, "EARLY")</f>
        <v>0</v>
      </c>
      <c r="N1732" s="4" t="n">
        <f aca="false">COUNTIF($B1732:$J1732, "ACTIVE")</f>
        <v>0</v>
      </c>
      <c r="O1732" s="4" t="n">
        <f aca="false">COUNTIF($B1732:$J1732, "LATE")</f>
        <v>0</v>
      </c>
      <c r="P1732" s="4" t="n">
        <f aca="false">COUNTIF($B1732:$J1732, "UNGRADABLE_QUALITY")</f>
        <v>1</v>
      </c>
      <c r="Q1732" s="4" t="n">
        <f aca="false">COUNTIF($B1732:$J1732, "UNGRADABLE_CONDITION")</f>
        <v>0</v>
      </c>
      <c r="R1732" s="4" t="n">
        <f aca="false">SUM(K1732:Q1732)</f>
        <v>3</v>
      </c>
      <c r="S1732" s="3"/>
      <c r="T1732" s="3"/>
    </row>
    <row r="1733" customFormat="false" ht="13.8" hidden="false" customHeight="false" outlineLevel="0" collapsed="false">
      <c r="A1733" s="3" t="s">
        <v>1756</v>
      </c>
      <c r="B1733" s="3" t="s">
        <v>22</v>
      </c>
      <c r="C1733" s="3" t="s">
        <v>22</v>
      </c>
      <c r="D1733" s="3"/>
      <c r="E1733" s="3"/>
      <c r="F1733" s="3"/>
      <c r="G1733" s="3" t="s">
        <v>22</v>
      </c>
      <c r="H1733" s="3"/>
      <c r="I1733" s="3"/>
      <c r="J1733" s="3"/>
      <c r="K1733" s="4" t="n">
        <f aca="false">COUNTIF($B1733:$J1733, "NORMAL")</f>
        <v>0</v>
      </c>
      <c r="L1733" s="4" t="n">
        <f aca="false">COUNTIF($B1733:$J1733, "NON_SPECIFIC")</f>
        <v>0</v>
      </c>
      <c r="M1733" s="4" t="n">
        <f aca="false">COUNTIF($B1733:$J1733, "EARLY")</f>
        <v>3</v>
      </c>
      <c r="N1733" s="4" t="n">
        <f aca="false">COUNTIF($B1733:$J1733, "ACTIVE")</f>
        <v>0</v>
      </c>
      <c r="O1733" s="4" t="n">
        <f aca="false">COUNTIF($B1733:$J1733, "LATE")</f>
        <v>0</v>
      </c>
      <c r="P1733" s="4" t="n">
        <f aca="false">COUNTIF($B1733:$J1733, "UNGRADABLE_QUALITY")</f>
        <v>0</v>
      </c>
      <c r="Q1733" s="4" t="n">
        <f aca="false">COUNTIF($B1733:$J1733, "UNGRADABLE_CONDITION")</f>
        <v>0</v>
      </c>
      <c r="R1733" s="4" t="n">
        <f aca="false">SUM(K1733:Q1733)</f>
        <v>3</v>
      </c>
      <c r="S1733" s="3"/>
      <c r="T1733" s="3"/>
    </row>
    <row r="1734" customFormat="false" ht="13.8" hidden="false" customHeight="false" outlineLevel="0" collapsed="false">
      <c r="A1734" s="3" t="s">
        <v>1757</v>
      </c>
      <c r="B1734" s="3" t="s">
        <v>20</v>
      </c>
      <c r="C1734" s="3" t="s">
        <v>22</v>
      </c>
      <c r="D1734" s="3"/>
      <c r="E1734" s="3"/>
      <c r="F1734" s="3"/>
      <c r="G1734" s="3" t="s">
        <v>28</v>
      </c>
      <c r="H1734" s="3"/>
      <c r="I1734" s="3"/>
      <c r="J1734" s="3"/>
      <c r="K1734" s="4" t="n">
        <f aca="false">COUNTIF($B1734:$J1734, "NORMAL")</f>
        <v>1</v>
      </c>
      <c r="L1734" s="4" t="n">
        <f aca="false">COUNTIF($B1734:$J1734, "NON_SPECIFIC")</f>
        <v>0</v>
      </c>
      <c r="M1734" s="4" t="n">
        <f aca="false">COUNTIF($B1734:$J1734, "EARLY")</f>
        <v>1</v>
      </c>
      <c r="N1734" s="4" t="n">
        <f aca="false">COUNTIF($B1734:$J1734, "ACTIVE")</f>
        <v>0</v>
      </c>
      <c r="O1734" s="4" t="n">
        <f aca="false">COUNTIF($B1734:$J1734, "LATE")</f>
        <v>1</v>
      </c>
      <c r="P1734" s="4" t="n">
        <f aca="false">COUNTIF($B1734:$J1734, "UNGRADABLE_QUALITY")</f>
        <v>0</v>
      </c>
      <c r="Q1734" s="4" t="n">
        <f aca="false">COUNTIF($B1734:$J1734, "UNGRADABLE_CONDITION")</f>
        <v>0</v>
      </c>
      <c r="R1734" s="4" t="n">
        <f aca="false">SUM(K1734:Q1734)</f>
        <v>3</v>
      </c>
      <c r="S1734" s="3"/>
      <c r="T1734" s="3"/>
    </row>
    <row r="1735" customFormat="false" ht="13.8" hidden="false" customHeight="false" outlineLevel="0" collapsed="false">
      <c r="A1735" s="3" t="s">
        <v>1758</v>
      </c>
      <c r="B1735" s="3" t="s">
        <v>20</v>
      </c>
      <c r="C1735" s="3"/>
      <c r="D1735" s="3" t="s">
        <v>19</v>
      </c>
      <c r="E1735" s="3"/>
      <c r="F1735" s="3"/>
      <c r="G1735" s="3"/>
      <c r="H1735" s="3"/>
      <c r="I1735" s="3" t="s">
        <v>20</v>
      </c>
      <c r="J1735" s="3"/>
      <c r="K1735" s="4" t="n">
        <f aca="false">COUNTIF($B1735:$J1735, "NORMAL")</f>
        <v>2</v>
      </c>
      <c r="L1735" s="4" t="n">
        <f aca="false">COUNTIF($B1735:$J1735, "NON_SPECIFIC")</f>
        <v>1</v>
      </c>
      <c r="M1735" s="4" t="n">
        <f aca="false">COUNTIF($B1735:$J1735, "EARLY")</f>
        <v>0</v>
      </c>
      <c r="N1735" s="4" t="n">
        <f aca="false">COUNTIF($B1735:$J1735, "ACTIVE")</f>
        <v>0</v>
      </c>
      <c r="O1735" s="4" t="n">
        <f aca="false">COUNTIF($B1735:$J1735, "LATE")</f>
        <v>0</v>
      </c>
      <c r="P1735" s="4" t="n">
        <f aca="false">COUNTIF($B1735:$J1735, "UNGRADABLE_QUALITY")</f>
        <v>0</v>
      </c>
      <c r="Q1735" s="4" t="n">
        <f aca="false">COUNTIF($B1735:$J1735, "UNGRADABLE_CONDITION")</f>
        <v>0</v>
      </c>
      <c r="R1735" s="4" t="n">
        <f aca="false">SUM(K1735:Q1735)</f>
        <v>3</v>
      </c>
      <c r="S1735" s="5"/>
      <c r="T1735" s="3"/>
    </row>
    <row r="1736" customFormat="false" ht="13.8" hidden="false" customHeight="false" outlineLevel="0" collapsed="false">
      <c r="A1736" s="3" t="s">
        <v>1759</v>
      </c>
      <c r="B1736" s="3" t="s">
        <v>20</v>
      </c>
      <c r="C1736" s="3"/>
      <c r="D1736" s="3" t="s">
        <v>19</v>
      </c>
      <c r="E1736" s="3"/>
      <c r="F1736" s="3"/>
      <c r="G1736" s="3"/>
      <c r="H1736" s="3"/>
      <c r="I1736" s="3" t="s">
        <v>19</v>
      </c>
      <c r="J1736" s="3"/>
      <c r="K1736" s="4" t="n">
        <f aca="false">COUNTIF($B1736:$J1736, "NORMAL")</f>
        <v>1</v>
      </c>
      <c r="L1736" s="4" t="n">
        <f aca="false">COUNTIF($B1736:$J1736, "NON_SPECIFIC")</f>
        <v>2</v>
      </c>
      <c r="M1736" s="4" t="n">
        <f aca="false">COUNTIF($B1736:$J1736, "EARLY")</f>
        <v>0</v>
      </c>
      <c r="N1736" s="4" t="n">
        <f aca="false">COUNTIF($B1736:$J1736, "ACTIVE")</f>
        <v>0</v>
      </c>
      <c r="O1736" s="4" t="n">
        <f aca="false">COUNTIF($B1736:$J1736, "LATE")</f>
        <v>0</v>
      </c>
      <c r="P1736" s="4" t="n">
        <f aca="false">COUNTIF($B1736:$J1736, "UNGRADABLE_QUALITY")</f>
        <v>0</v>
      </c>
      <c r="Q1736" s="4" t="n">
        <f aca="false">COUNTIF($B1736:$J1736, "UNGRADABLE_CONDITION")</f>
        <v>0</v>
      </c>
      <c r="R1736" s="4" t="n">
        <f aca="false">SUM(K1736:Q1736)</f>
        <v>3</v>
      </c>
      <c r="S1736" s="5"/>
      <c r="T1736" s="3"/>
    </row>
    <row r="1737" customFormat="false" ht="13.8" hidden="false" customHeight="false" outlineLevel="0" collapsed="false">
      <c r="A1737" s="3" t="s">
        <v>1760</v>
      </c>
      <c r="B1737" s="3" t="s">
        <v>34</v>
      </c>
      <c r="C1737" s="3" t="s">
        <v>34</v>
      </c>
      <c r="D1737" s="3"/>
      <c r="E1737" s="3"/>
      <c r="F1737" s="3"/>
      <c r="G1737" s="3" t="s">
        <v>34</v>
      </c>
      <c r="H1737" s="3"/>
      <c r="I1737" s="3"/>
      <c r="J1737" s="3"/>
      <c r="K1737" s="4" t="n">
        <f aca="false">COUNTIF($B1737:$J1737, "NORMAL")</f>
        <v>0</v>
      </c>
      <c r="L1737" s="4" t="n">
        <f aca="false">COUNTIF($B1737:$J1737, "NON_SPECIFIC")</f>
        <v>0</v>
      </c>
      <c r="M1737" s="4" t="n">
        <f aca="false">COUNTIF($B1737:$J1737, "EARLY")</f>
        <v>0</v>
      </c>
      <c r="N1737" s="4" t="n">
        <f aca="false">COUNTIF($B1737:$J1737, "ACTIVE")</f>
        <v>3</v>
      </c>
      <c r="O1737" s="4" t="n">
        <f aca="false">COUNTIF($B1737:$J1737, "LATE")</f>
        <v>0</v>
      </c>
      <c r="P1737" s="4" t="n">
        <f aca="false">COUNTIF($B1737:$J1737, "UNGRADABLE_QUALITY")</f>
        <v>0</v>
      </c>
      <c r="Q1737" s="4" t="n">
        <f aca="false">COUNTIF($B1737:$J1737, "UNGRADABLE_CONDITION")</f>
        <v>0</v>
      </c>
      <c r="R1737" s="4" t="n">
        <f aca="false">SUM(K1737:Q1737)</f>
        <v>3</v>
      </c>
      <c r="S1737" s="3"/>
      <c r="T1737" s="3"/>
    </row>
    <row r="1738" customFormat="false" ht="13.8" hidden="false" customHeight="false" outlineLevel="0" collapsed="false">
      <c r="A1738" s="3" t="s">
        <v>1761</v>
      </c>
      <c r="B1738" s="3" t="s">
        <v>19</v>
      </c>
      <c r="C1738" s="3"/>
      <c r="D1738" s="3" t="s">
        <v>22</v>
      </c>
      <c r="E1738" s="3"/>
      <c r="F1738" s="3"/>
      <c r="G1738" s="3"/>
      <c r="H1738" s="3"/>
      <c r="I1738" s="3" t="s">
        <v>22</v>
      </c>
      <c r="J1738" s="3"/>
      <c r="K1738" s="4" t="n">
        <f aca="false">COUNTIF($B1738:$J1738, "NORMAL")</f>
        <v>0</v>
      </c>
      <c r="L1738" s="4" t="n">
        <f aca="false">COUNTIF($B1738:$J1738, "NON_SPECIFIC")</f>
        <v>1</v>
      </c>
      <c r="M1738" s="4" t="n">
        <f aca="false">COUNTIF($B1738:$J1738, "EARLY")</f>
        <v>2</v>
      </c>
      <c r="N1738" s="4" t="n">
        <f aca="false">COUNTIF($B1738:$J1738, "ACTIVE")</f>
        <v>0</v>
      </c>
      <c r="O1738" s="4" t="n">
        <f aca="false">COUNTIF($B1738:$J1738, "LATE")</f>
        <v>0</v>
      </c>
      <c r="P1738" s="4" t="n">
        <f aca="false">COUNTIF($B1738:$J1738, "UNGRADABLE_QUALITY")</f>
        <v>0</v>
      </c>
      <c r="Q1738" s="4" t="n">
        <f aca="false">COUNTIF($B1738:$J1738, "UNGRADABLE_CONDITION")</f>
        <v>0</v>
      </c>
      <c r="R1738" s="4" t="n">
        <f aca="false">SUM(K1738:Q1738)</f>
        <v>3</v>
      </c>
      <c r="S1738" s="5"/>
      <c r="T1738" s="3"/>
    </row>
    <row r="1739" customFormat="false" ht="13.8" hidden="false" customHeight="false" outlineLevel="0" collapsed="false">
      <c r="A1739" s="3" t="s">
        <v>1762</v>
      </c>
      <c r="B1739" s="3" t="s">
        <v>34</v>
      </c>
      <c r="C1739" s="3" t="s">
        <v>34</v>
      </c>
      <c r="D1739" s="3"/>
      <c r="E1739" s="3"/>
      <c r="F1739" s="3"/>
      <c r="G1739" s="3" t="s">
        <v>34</v>
      </c>
      <c r="H1739" s="3"/>
      <c r="I1739" s="3"/>
      <c r="J1739" s="3"/>
      <c r="K1739" s="4" t="n">
        <f aca="false">COUNTIF($B1739:$J1739, "NORMAL")</f>
        <v>0</v>
      </c>
      <c r="L1739" s="4" t="n">
        <f aca="false">COUNTIF($B1739:$J1739, "NON_SPECIFIC")</f>
        <v>0</v>
      </c>
      <c r="M1739" s="4" t="n">
        <f aca="false">COUNTIF($B1739:$J1739, "EARLY")</f>
        <v>0</v>
      </c>
      <c r="N1739" s="4" t="n">
        <f aca="false">COUNTIF($B1739:$J1739, "ACTIVE")</f>
        <v>3</v>
      </c>
      <c r="O1739" s="4" t="n">
        <f aca="false">COUNTIF($B1739:$J1739, "LATE")</f>
        <v>0</v>
      </c>
      <c r="P1739" s="4" t="n">
        <f aca="false">COUNTIF($B1739:$J1739, "UNGRADABLE_QUALITY")</f>
        <v>0</v>
      </c>
      <c r="Q1739" s="4" t="n">
        <f aca="false">COUNTIF($B1739:$J1739, "UNGRADABLE_CONDITION")</f>
        <v>0</v>
      </c>
      <c r="R1739" s="4" t="n">
        <f aca="false">SUM(K1739:Q1739)</f>
        <v>3</v>
      </c>
      <c r="S1739" s="3"/>
      <c r="T1739" s="3"/>
    </row>
    <row r="1740" customFormat="false" ht="13.8" hidden="false" customHeight="false" outlineLevel="0" collapsed="false">
      <c r="A1740" s="3" t="s">
        <v>1763</v>
      </c>
      <c r="B1740" s="3" t="s">
        <v>24</v>
      </c>
      <c r="C1740" s="3"/>
      <c r="D1740" s="3" t="s">
        <v>24</v>
      </c>
      <c r="E1740" s="3"/>
      <c r="F1740" s="3"/>
      <c r="G1740" s="3"/>
      <c r="H1740" s="3"/>
      <c r="I1740" s="3" t="s">
        <v>19</v>
      </c>
      <c r="J1740" s="3"/>
      <c r="K1740" s="4" t="n">
        <f aca="false">COUNTIF($B1740:$J1740, "NORMAL")</f>
        <v>0</v>
      </c>
      <c r="L1740" s="4" t="n">
        <f aca="false">COUNTIF($B1740:$J1740, "NON_SPECIFIC")</f>
        <v>1</v>
      </c>
      <c r="M1740" s="4" t="n">
        <f aca="false">COUNTIF($B1740:$J1740, "EARLY")</f>
        <v>0</v>
      </c>
      <c r="N1740" s="4" t="n">
        <f aca="false">COUNTIF($B1740:$J1740, "ACTIVE")</f>
        <v>0</v>
      </c>
      <c r="O1740" s="4" t="n">
        <f aca="false">COUNTIF($B1740:$J1740, "LATE")</f>
        <v>0</v>
      </c>
      <c r="P1740" s="4" t="n">
        <f aca="false">COUNTIF($B1740:$J1740, "UNGRADABLE_QUALITY")</f>
        <v>2</v>
      </c>
      <c r="Q1740" s="4" t="n">
        <f aca="false">COUNTIF($B1740:$J1740, "UNGRADABLE_CONDITION")</f>
        <v>0</v>
      </c>
      <c r="R1740" s="4" t="n">
        <f aca="false">SUM(K1740:Q1740)</f>
        <v>3</v>
      </c>
      <c r="S1740" s="5"/>
      <c r="T1740" s="3"/>
    </row>
    <row r="1741" customFormat="false" ht="13.8" hidden="false" customHeight="false" outlineLevel="0" collapsed="false">
      <c r="A1741" s="3" t="s">
        <v>1764</v>
      </c>
      <c r="B1741" s="3" t="s">
        <v>20</v>
      </c>
      <c r="C1741" s="3" t="s">
        <v>19</v>
      </c>
      <c r="D1741" s="3"/>
      <c r="E1741" s="3"/>
      <c r="F1741" s="3"/>
      <c r="G1741" s="3" t="s">
        <v>20</v>
      </c>
      <c r="H1741" s="3"/>
      <c r="I1741" s="3"/>
      <c r="J1741" s="3"/>
      <c r="K1741" s="4" t="n">
        <f aca="false">COUNTIF($B1741:$J1741, "NORMAL")</f>
        <v>2</v>
      </c>
      <c r="L1741" s="4" t="n">
        <f aca="false">COUNTIF($B1741:$J1741, "NON_SPECIFIC")</f>
        <v>1</v>
      </c>
      <c r="M1741" s="4" t="n">
        <f aca="false">COUNTIF($B1741:$J1741, "EARLY")</f>
        <v>0</v>
      </c>
      <c r="N1741" s="4" t="n">
        <f aca="false">COUNTIF($B1741:$J1741, "ACTIVE")</f>
        <v>0</v>
      </c>
      <c r="O1741" s="4" t="n">
        <f aca="false">COUNTIF($B1741:$J1741, "LATE")</f>
        <v>0</v>
      </c>
      <c r="P1741" s="4" t="n">
        <f aca="false">COUNTIF($B1741:$J1741, "UNGRADABLE_QUALITY")</f>
        <v>0</v>
      </c>
      <c r="Q1741" s="4" t="n">
        <f aca="false">COUNTIF($B1741:$J1741, "UNGRADABLE_CONDITION")</f>
        <v>0</v>
      </c>
      <c r="R1741" s="4" t="n">
        <f aca="false">SUM(K1741:Q1741)</f>
        <v>3</v>
      </c>
      <c r="S1741" s="3"/>
      <c r="T1741" s="3"/>
    </row>
    <row r="1742" customFormat="false" ht="13.8" hidden="false" customHeight="false" outlineLevel="0" collapsed="false">
      <c r="A1742" s="3" t="s">
        <v>1765</v>
      </c>
      <c r="B1742" s="3" t="s">
        <v>19</v>
      </c>
      <c r="C1742" s="3" t="s">
        <v>19</v>
      </c>
      <c r="D1742" s="3"/>
      <c r="E1742" s="3"/>
      <c r="F1742" s="3"/>
      <c r="G1742" s="3" t="s">
        <v>22</v>
      </c>
      <c r="H1742" s="3"/>
      <c r="I1742" s="3"/>
      <c r="J1742" s="3"/>
      <c r="K1742" s="4" t="n">
        <f aca="false">COUNTIF($B1742:$J1742, "NORMAL")</f>
        <v>0</v>
      </c>
      <c r="L1742" s="4" t="n">
        <f aca="false">COUNTIF($B1742:$J1742, "NON_SPECIFIC")</f>
        <v>2</v>
      </c>
      <c r="M1742" s="4" t="n">
        <f aca="false">COUNTIF($B1742:$J1742, "EARLY")</f>
        <v>1</v>
      </c>
      <c r="N1742" s="4" t="n">
        <f aca="false">COUNTIF($B1742:$J1742, "ACTIVE")</f>
        <v>0</v>
      </c>
      <c r="O1742" s="4" t="n">
        <f aca="false">COUNTIF($B1742:$J1742, "LATE")</f>
        <v>0</v>
      </c>
      <c r="P1742" s="4" t="n">
        <f aca="false">COUNTIF($B1742:$J1742, "UNGRADABLE_QUALITY")</f>
        <v>0</v>
      </c>
      <c r="Q1742" s="4" t="n">
        <f aca="false">COUNTIF($B1742:$J1742, "UNGRADABLE_CONDITION")</f>
        <v>0</v>
      </c>
      <c r="R1742" s="4" t="n">
        <f aca="false">SUM(K1742:Q1742)</f>
        <v>3</v>
      </c>
      <c r="S1742" s="3"/>
      <c r="T1742" s="3"/>
    </row>
    <row r="1743" customFormat="false" ht="13.8" hidden="false" customHeight="false" outlineLevel="0" collapsed="false">
      <c r="A1743" s="3" t="s">
        <v>1766</v>
      </c>
      <c r="B1743" s="3" t="s">
        <v>19</v>
      </c>
      <c r="C1743" s="3" t="s">
        <v>20</v>
      </c>
      <c r="D1743" s="3"/>
      <c r="E1743" s="3"/>
      <c r="F1743" s="3"/>
      <c r="G1743" s="3" t="s">
        <v>20</v>
      </c>
      <c r="H1743" s="3"/>
      <c r="I1743" s="3"/>
      <c r="J1743" s="3"/>
      <c r="K1743" s="4" t="n">
        <f aca="false">COUNTIF($B1743:$J1743, "NORMAL")</f>
        <v>2</v>
      </c>
      <c r="L1743" s="4" t="n">
        <f aca="false">COUNTIF($B1743:$J1743, "NON_SPECIFIC")</f>
        <v>1</v>
      </c>
      <c r="M1743" s="4" t="n">
        <f aca="false">COUNTIF($B1743:$J1743, "EARLY")</f>
        <v>0</v>
      </c>
      <c r="N1743" s="4" t="n">
        <f aca="false">COUNTIF($B1743:$J1743, "ACTIVE")</f>
        <v>0</v>
      </c>
      <c r="O1743" s="4" t="n">
        <f aca="false">COUNTIF($B1743:$J1743, "LATE")</f>
        <v>0</v>
      </c>
      <c r="P1743" s="4" t="n">
        <f aca="false">COUNTIF($B1743:$J1743, "UNGRADABLE_QUALITY")</f>
        <v>0</v>
      </c>
      <c r="Q1743" s="4" t="n">
        <f aca="false">COUNTIF($B1743:$J1743, "UNGRADABLE_CONDITION")</f>
        <v>0</v>
      </c>
      <c r="R1743" s="4" t="n">
        <f aca="false">SUM(K1743:Q1743)</f>
        <v>3</v>
      </c>
      <c r="S1743" s="3"/>
      <c r="T1743" s="3"/>
    </row>
    <row r="1744" customFormat="false" ht="13.8" hidden="false" customHeight="false" outlineLevel="0" collapsed="false">
      <c r="A1744" s="3" t="s">
        <v>1767</v>
      </c>
      <c r="B1744" s="3" t="s">
        <v>34</v>
      </c>
      <c r="C1744" s="3" t="s">
        <v>34</v>
      </c>
      <c r="D1744" s="3"/>
      <c r="E1744" s="3"/>
      <c r="F1744" s="3"/>
      <c r="G1744" s="3" t="s">
        <v>34</v>
      </c>
      <c r="H1744" s="3"/>
      <c r="I1744" s="3"/>
      <c r="J1744" s="3"/>
      <c r="K1744" s="4" t="n">
        <f aca="false">COUNTIF($B1744:$J1744, "NORMAL")</f>
        <v>0</v>
      </c>
      <c r="L1744" s="4" t="n">
        <f aca="false">COUNTIF($B1744:$J1744, "NON_SPECIFIC")</f>
        <v>0</v>
      </c>
      <c r="M1744" s="4" t="n">
        <f aca="false">COUNTIF($B1744:$J1744, "EARLY")</f>
        <v>0</v>
      </c>
      <c r="N1744" s="4" t="n">
        <f aca="false">COUNTIF($B1744:$J1744, "ACTIVE")</f>
        <v>3</v>
      </c>
      <c r="O1744" s="4" t="n">
        <f aca="false">COUNTIF($B1744:$J1744, "LATE")</f>
        <v>0</v>
      </c>
      <c r="P1744" s="4" t="n">
        <f aca="false">COUNTIF($B1744:$J1744, "UNGRADABLE_QUALITY")</f>
        <v>0</v>
      </c>
      <c r="Q1744" s="4" t="n">
        <f aca="false">COUNTIF($B1744:$J1744, "UNGRADABLE_CONDITION")</f>
        <v>0</v>
      </c>
      <c r="R1744" s="4" t="n">
        <f aca="false">SUM(K1744:Q1744)</f>
        <v>3</v>
      </c>
      <c r="S1744" s="3"/>
      <c r="T1744" s="3"/>
    </row>
    <row r="1745" customFormat="false" ht="13.8" hidden="false" customHeight="false" outlineLevel="0" collapsed="false">
      <c r="A1745" s="3" t="s">
        <v>1768</v>
      </c>
      <c r="B1745" s="3" t="s">
        <v>20</v>
      </c>
      <c r="C1745" s="3" t="s">
        <v>19</v>
      </c>
      <c r="D1745" s="3"/>
      <c r="E1745" s="3"/>
      <c r="F1745" s="3"/>
      <c r="G1745" s="3" t="s">
        <v>20</v>
      </c>
      <c r="H1745" s="3"/>
      <c r="I1745" s="3"/>
      <c r="J1745" s="3"/>
      <c r="K1745" s="4" t="n">
        <f aca="false">COUNTIF($B1745:$J1745, "NORMAL")</f>
        <v>2</v>
      </c>
      <c r="L1745" s="4" t="n">
        <f aca="false">COUNTIF($B1745:$J1745, "NON_SPECIFIC")</f>
        <v>1</v>
      </c>
      <c r="M1745" s="4" t="n">
        <f aca="false">COUNTIF($B1745:$J1745, "EARLY")</f>
        <v>0</v>
      </c>
      <c r="N1745" s="4" t="n">
        <f aca="false">COUNTIF($B1745:$J1745, "ACTIVE")</f>
        <v>0</v>
      </c>
      <c r="O1745" s="4" t="n">
        <f aca="false">COUNTIF($B1745:$J1745, "LATE")</f>
        <v>0</v>
      </c>
      <c r="P1745" s="4" t="n">
        <f aca="false">COUNTIF($B1745:$J1745, "UNGRADABLE_QUALITY")</f>
        <v>0</v>
      </c>
      <c r="Q1745" s="4" t="n">
        <f aca="false">COUNTIF($B1745:$J1745, "UNGRADABLE_CONDITION")</f>
        <v>0</v>
      </c>
      <c r="R1745" s="4" t="n">
        <f aca="false">SUM(K1745:Q1745)</f>
        <v>3</v>
      </c>
      <c r="S1745" s="3"/>
      <c r="T1745" s="3"/>
    </row>
    <row r="1746" customFormat="false" ht="13.8" hidden="false" customHeight="false" outlineLevel="0" collapsed="false">
      <c r="A1746" s="3" t="s">
        <v>1769</v>
      </c>
      <c r="B1746" s="3" t="s">
        <v>19</v>
      </c>
      <c r="C1746" s="3" t="s">
        <v>19</v>
      </c>
      <c r="D1746" s="3"/>
      <c r="E1746" s="3"/>
      <c r="F1746" s="3"/>
      <c r="G1746" s="3" t="s">
        <v>19</v>
      </c>
      <c r="H1746" s="3"/>
      <c r="I1746" s="3"/>
      <c r="J1746" s="3"/>
      <c r="K1746" s="4" t="n">
        <f aca="false">COUNTIF($B1746:$J1746, "NORMAL")</f>
        <v>0</v>
      </c>
      <c r="L1746" s="4" t="n">
        <f aca="false">COUNTIF($B1746:$J1746, "NON_SPECIFIC")</f>
        <v>3</v>
      </c>
      <c r="M1746" s="4" t="n">
        <f aca="false">COUNTIF($B1746:$J1746, "EARLY")</f>
        <v>0</v>
      </c>
      <c r="N1746" s="4" t="n">
        <f aca="false">COUNTIF($B1746:$J1746, "ACTIVE")</f>
        <v>0</v>
      </c>
      <c r="O1746" s="4" t="n">
        <f aca="false">COUNTIF($B1746:$J1746, "LATE")</f>
        <v>0</v>
      </c>
      <c r="P1746" s="4" t="n">
        <f aca="false">COUNTIF($B1746:$J1746, "UNGRADABLE_QUALITY")</f>
        <v>0</v>
      </c>
      <c r="Q1746" s="4" t="n">
        <f aca="false">COUNTIF($B1746:$J1746, "UNGRADABLE_CONDITION")</f>
        <v>0</v>
      </c>
      <c r="R1746" s="4" t="n">
        <f aca="false">SUM(K1746:Q1746)</f>
        <v>3</v>
      </c>
      <c r="S1746" s="3"/>
      <c r="T1746" s="3"/>
    </row>
    <row r="1747" customFormat="false" ht="13.8" hidden="false" customHeight="false" outlineLevel="0" collapsed="false">
      <c r="A1747" s="3" t="s">
        <v>1770</v>
      </c>
      <c r="B1747" s="3" t="s">
        <v>20</v>
      </c>
      <c r="C1747" s="3" t="s">
        <v>19</v>
      </c>
      <c r="D1747" s="3"/>
      <c r="E1747" s="3"/>
      <c r="F1747" s="3"/>
      <c r="G1747" s="3" t="s">
        <v>20</v>
      </c>
      <c r="H1747" s="3"/>
      <c r="I1747" s="3"/>
      <c r="J1747" s="3"/>
      <c r="K1747" s="4" t="n">
        <f aca="false">COUNTIF($B1747:$J1747, "NORMAL")</f>
        <v>2</v>
      </c>
      <c r="L1747" s="4" t="n">
        <f aca="false">COUNTIF($B1747:$J1747, "NON_SPECIFIC")</f>
        <v>1</v>
      </c>
      <c r="M1747" s="4" t="n">
        <f aca="false">COUNTIF($B1747:$J1747, "EARLY")</f>
        <v>0</v>
      </c>
      <c r="N1747" s="4" t="n">
        <f aca="false">COUNTIF($B1747:$J1747, "ACTIVE")</f>
        <v>0</v>
      </c>
      <c r="O1747" s="4" t="n">
        <f aca="false">COUNTIF($B1747:$J1747, "LATE")</f>
        <v>0</v>
      </c>
      <c r="P1747" s="4" t="n">
        <f aca="false">COUNTIF($B1747:$J1747, "UNGRADABLE_QUALITY")</f>
        <v>0</v>
      </c>
      <c r="Q1747" s="4" t="n">
        <f aca="false">COUNTIF($B1747:$J1747, "UNGRADABLE_CONDITION")</f>
        <v>0</v>
      </c>
      <c r="R1747" s="4" t="n">
        <f aca="false">SUM(K1747:Q1747)</f>
        <v>3</v>
      </c>
      <c r="S1747" s="3"/>
      <c r="T1747" s="3"/>
    </row>
    <row r="1748" customFormat="false" ht="13.8" hidden="false" customHeight="false" outlineLevel="0" collapsed="false">
      <c r="A1748" s="3" t="s">
        <v>1771</v>
      </c>
      <c r="B1748" s="3" t="s">
        <v>24</v>
      </c>
      <c r="C1748" s="3" t="s">
        <v>24</v>
      </c>
      <c r="D1748" s="3"/>
      <c r="E1748" s="3"/>
      <c r="F1748" s="3"/>
      <c r="G1748" s="3" t="s">
        <v>24</v>
      </c>
      <c r="H1748" s="3"/>
      <c r="I1748" s="3"/>
      <c r="J1748" s="3"/>
      <c r="K1748" s="4" t="n">
        <f aca="false">COUNTIF($B1748:$J1748, "NORMAL")</f>
        <v>0</v>
      </c>
      <c r="L1748" s="4" t="n">
        <f aca="false">COUNTIF($B1748:$J1748, "NON_SPECIFIC")</f>
        <v>0</v>
      </c>
      <c r="M1748" s="4" t="n">
        <f aca="false">COUNTIF($B1748:$J1748, "EARLY")</f>
        <v>0</v>
      </c>
      <c r="N1748" s="4" t="n">
        <f aca="false">COUNTIF($B1748:$J1748, "ACTIVE")</f>
        <v>0</v>
      </c>
      <c r="O1748" s="4" t="n">
        <f aca="false">COUNTIF($B1748:$J1748, "LATE")</f>
        <v>0</v>
      </c>
      <c r="P1748" s="4" t="n">
        <f aca="false">COUNTIF($B1748:$J1748, "UNGRADABLE_QUALITY")</f>
        <v>3</v>
      </c>
      <c r="Q1748" s="4" t="n">
        <f aca="false">COUNTIF($B1748:$J1748, "UNGRADABLE_CONDITION")</f>
        <v>0</v>
      </c>
      <c r="R1748" s="4" t="n">
        <f aca="false">SUM(K1748:Q1748)</f>
        <v>3</v>
      </c>
      <c r="S1748" s="3"/>
      <c r="T1748" s="3"/>
    </row>
    <row r="1749" customFormat="false" ht="13.8" hidden="false" customHeight="false" outlineLevel="0" collapsed="false">
      <c r="A1749" s="3" t="s">
        <v>1772</v>
      </c>
      <c r="B1749" s="3" t="s">
        <v>20</v>
      </c>
      <c r="C1749" s="3"/>
      <c r="D1749" s="3" t="s">
        <v>19</v>
      </c>
      <c r="E1749" s="3"/>
      <c r="F1749" s="3"/>
      <c r="G1749" s="3"/>
      <c r="H1749" s="3"/>
      <c r="I1749" s="3" t="s">
        <v>19</v>
      </c>
      <c r="J1749" s="3"/>
      <c r="K1749" s="4" t="n">
        <f aca="false">COUNTIF($B1749:$J1749, "NORMAL")</f>
        <v>1</v>
      </c>
      <c r="L1749" s="4" t="n">
        <f aca="false">COUNTIF($B1749:$J1749, "NON_SPECIFIC")</f>
        <v>2</v>
      </c>
      <c r="M1749" s="4" t="n">
        <f aca="false">COUNTIF($B1749:$J1749, "EARLY")</f>
        <v>0</v>
      </c>
      <c r="N1749" s="4" t="n">
        <f aca="false">COUNTIF($B1749:$J1749, "ACTIVE")</f>
        <v>0</v>
      </c>
      <c r="O1749" s="4" t="n">
        <f aca="false">COUNTIF($B1749:$J1749, "LATE")</f>
        <v>0</v>
      </c>
      <c r="P1749" s="4" t="n">
        <f aca="false">COUNTIF($B1749:$J1749, "UNGRADABLE_QUALITY")</f>
        <v>0</v>
      </c>
      <c r="Q1749" s="4" t="n">
        <f aca="false">COUNTIF($B1749:$J1749, "UNGRADABLE_CONDITION")</f>
        <v>0</v>
      </c>
      <c r="R1749" s="4" t="n">
        <f aca="false">SUM(K1749:Q1749)</f>
        <v>3</v>
      </c>
      <c r="S1749" s="5"/>
      <c r="T1749" s="3"/>
    </row>
    <row r="1750" customFormat="false" ht="13.8" hidden="false" customHeight="false" outlineLevel="0" collapsed="false">
      <c r="A1750" s="3" t="s">
        <v>1773</v>
      </c>
      <c r="B1750" s="3" t="s">
        <v>68</v>
      </c>
      <c r="C1750" s="3"/>
      <c r="D1750" s="3" t="s">
        <v>24</v>
      </c>
      <c r="E1750" s="3"/>
      <c r="F1750" s="3"/>
      <c r="G1750" s="3"/>
      <c r="H1750" s="3"/>
      <c r="I1750" s="3" t="s">
        <v>19</v>
      </c>
      <c r="J1750" s="3"/>
      <c r="K1750" s="4" t="n">
        <f aca="false">COUNTIF($B1750:$J1750, "NORMAL")</f>
        <v>0</v>
      </c>
      <c r="L1750" s="4" t="n">
        <f aca="false">COUNTIF($B1750:$J1750, "NON_SPECIFIC")</f>
        <v>1</v>
      </c>
      <c r="M1750" s="4" t="n">
        <f aca="false">COUNTIF($B1750:$J1750, "EARLY")</f>
        <v>0</v>
      </c>
      <c r="N1750" s="4" t="n">
        <f aca="false">COUNTIF($B1750:$J1750, "ACTIVE")</f>
        <v>0</v>
      </c>
      <c r="O1750" s="4" t="n">
        <f aca="false">COUNTIF($B1750:$J1750, "LATE")</f>
        <v>0</v>
      </c>
      <c r="P1750" s="4" t="n">
        <f aca="false">COUNTIF($B1750:$J1750, "UNGRADABLE_QUALITY")</f>
        <v>1</v>
      </c>
      <c r="Q1750" s="4" t="n">
        <f aca="false">COUNTIF($B1750:$J1750, "UNGRADABLE_CONDITION")</f>
        <v>1</v>
      </c>
      <c r="R1750" s="4" t="n">
        <f aca="false">SUM(K1750:Q1750)</f>
        <v>3</v>
      </c>
      <c r="S1750" s="5"/>
      <c r="T1750" s="3"/>
    </row>
    <row r="1751" customFormat="false" ht="13.8" hidden="false" customHeight="false" outlineLevel="0" collapsed="false">
      <c r="A1751" s="3" t="s">
        <v>1774</v>
      </c>
      <c r="B1751" s="3" t="s">
        <v>22</v>
      </c>
      <c r="C1751" s="3" t="s">
        <v>34</v>
      </c>
      <c r="D1751" s="3"/>
      <c r="E1751" s="3"/>
      <c r="F1751" s="3"/>
      <c r="G1751" s="3" t="s">
        <v>34</v>
      </c>
      <c r="H1751" s="3"/>
      <c r="I1751" s="3"/>
      <c r="J1751" s="3"/>
      <c r="K1751" s="4" t="n">
        <f aca="false">COUNTIF($B1751:$J1751, "NORMAL")</f>
        <v>0</v>
      </c>
      <c r="L1751" s="4" t="n">
        <f aca="false">COUNTIF($B1751:$J1751, "NON_SPECIFIC")</f>
        <v>0</v>
      </c>
      <c r="M1751" s="4" t="n">
        <f aca="false">COUNTIF($B1751:$J1751, "EARLY")</f>
        <v>1</v>
      </c>
      <c r="N1751" s="4" t="n">
        <f aca="false">COUNTIF($B1751:$J1751, "ACTIVE")</f>
        <v>2</v>
      </c>
      <c r="O1751" s="4" t="n">
        <f aca="false">COUNTIF($B1751:$J1751, "LATE")</f>
        <v>0</v>
      </c>
      <c r="P1751" s="4" t="n">
        <f aca="false">COUNTIF($B1751:$J1751, "UNGRADABLE_QUALITY")</f>
        <v>0</v>
      </c>
      <c r="Q1751" s="4" t="n">
        <f aca="false">COUNTIF($B1751:$J1751, "UNGRADABLE_CONDITION")</f>
        <v>0</v>
      </c>
      <c r="R1751" s="4" t="n">
        <f aca="false">SUM(K1751:Q1751)</f>
        <v>3</v>
      </c>
      <c r="S1751" s="3"/>
      <c r="T1751" s="3"/>
    </row>
    <row r="1752" customFormat="false" ht="13.8" hidden="false" customHeight="false" outlineLevel="0" collapsed="false">
      <c r="A1752" s="3" t="s">
        <v>1775</v>
      </c>
      <c r="B1752" s="3" t="s">
        <v>19</v>
      </c>
      <c r="C1752" s="3" t="s">
        <v>19</v>
      </c>
      <c r="D1752" s="3"/>
      <c r="E1752" s="3"/>
      <c r="F1752" s="3"/>
      <c r="G1752" s="3" t="s">
        <v>19</v>
      </c>
      <c r="H1752" s="3"/>
      <c r="I1752" s="3"/>
      <c r="J1752" s="3"/>
      <c r="K1752" s="4" t="n">
        <f aca="false">COUNTIF($B1752:$J1752, "NORMAL")</f>
        <v>0</v>
      </c>
      <c r="L1752" s="4" t="n">
        <f aca="false">COUNTIF($B1752:$J1752, "NON_SPECIFIC")</f>
        <v>3</v>
      </c>
      <c r="M1752" s="4" t="n">
        <f aca="false">COUNTIF($B1752:$J1752, "EARLY")</f>
        <v>0</v>
      </c>
      <c r="N1752" s="4" t="n">
        <f aca="false">COUNTIF($B1752:$J1752, "ACTIVE")</f>
        <v>0</v>
      </c>
      <c r="O1752" s="4" t="n">
        <f aca="false">COUNTIF($B1752:$J1752, "LATE")</f>
        <v>0</v>
      </c>
      <c r="P1752" s="4" t="n">
        <f aca="false">COUNTIF($B1752:$J1752, "UNGRADABLE_QUALITY")</f>
        <v>0</v>
      </c>
      <c r="Q1752" s="4" t="n">
        <f aca="false">COUNTIF($B1752:$J1752, "UNGRADABLE_CONDITION")</f>
        <v>0</v>
      </c>
      <c r="R1752" s="4" t="n">
        <f aca="false">SUM(K1752:Q1752)</f>
        <v>3</v>
      </c>
      <c r="S1752" s="3"/>
      <c r="T1752" s="3"/>
    </row>
    <row r="1753" customFormat="false" ht="13.8" hidden="false" customHeight="false" outlineLevel="0" collapsed="false">
      <c r="A1753" s="3" t="s">
        <v>1776</v>
      </c>
      <c r="B1753" s="3" t="s">
        <v>19</v>
      </c>
      <c r="C1753" s="3"/>
      <c r="D1753" s="3" t="s">
        <v>34</v>
      </c>
      <c r="E1753" s="3"/>
      <c r="F1753" s="3"/>
      <c r="G1753" s="3"/>
      <c r="H1753" s="3"/>
      <c r="I1753" s="3" t="s">
        <v>22</v>
      </c>
      <c r="J1753" s="3"/>
      <c r="K1753" s="4" t="n">
        <f aca="false">COUNTIF($B1753:$J1753, "NORMAL")</f>
        <v>0</v>
      </c>
      <c r="L1753" s="4" t="n">
        <f aca="false">COUNTIF($B1753:$J1753, "NON_SPECIFIC")</f>
        <v>1</v>
      </c>
      <c r="M1753" s="4" t="n">
        <f aca="false">COUNTIF($B1753:$J1753, "EARLY")</f>
        <v>1</v>
      </c>
      <c r="N1753" s="4" t="n">
        <f aca="false">COUNTIF($B1753:$J1753, "ACTIVE")</f>
        <v>1</v>
      </c>
      <c r="O1753" s="4" t="n">
        <f aca="false">COUNTIF($B1753:$J1753, "LATE")</f>
        <v>0</v>
      </c>
      <c r="P1753" s="4" t="n">
        <f aca="false">COUNTIF($B1753:$J1753, "UNGRADABLE_QUALITY")</f>
        <v>0</v>
      </c>
      <c r="Q1753" s="4" t="n">
        <f aca="false">COUNTIF($B1753:$J1753, "UNGRADABLE_CONDITION")</f>
        <v>0</v>
      </c>
      <c r="R1753" s="4" t="n">
        <f aca="false">SUM(K1753:Q1753)</f>
        <v>3</v>
      </c>
      <c r="S1753" s="5"/>
      <c r="T1753" s="3"/>
    </row>
    <row r="1754" customFormat="false" ht="13.8" hidden="false" customHeight="false" outlineLevel="0" collapsed="false">
      <c r="A1754" s="3" t="s">
        <v>1777</v>
      </c>
      <c r="B1754" s="3" t="s">
        <v>19</v>
      </c>
      <c r="C1754" s="3" t="s">
        <v>22</v>
      </c>
      <c r="D1754" s="3"/>
      <c r="E1754" s="3"/>
      <c r="F1754" s="3"/>
      <c r="G1754" s="3" t="s">
        <v>19</v>
      </c>
      <c r="H1754" s="3"/>
      <c r="I1754" s="3"/>
      <c r="J1754" s="3"/>
      <c r="K1754" s="4" t="n">
        <f aca="false">COUNTIF($B1754:$J1754, "NORMAL")</f>
        <v>0</v>
      </c>
      <c r="L1754" s="4" t="n">
        <f aca="false">COUNTIF($B1754:$J1754, "NON_SPECIFIC")</f>
        <v>2</v>
      </c>
      <c r="M1754" s="4" t="n">
        <f aca="false">COUNTIF($B1754:$J1754, "EARLY")</f>
        <v>1</v>
      </c>
      <c r="N1754" s="4" t="n">
        <f aca="false">COUNTIF($B1754:$J1754, "ACTIVE")</f>
        <v>0</v>
      </c>
      <c r="O1754" s="4" t="n">
        <f aca="false">COUNTIF($B1754:$J1754, "LATE")</f>
        <v>0</v>
      </c>
      <c r="P1754" s="4" t="n">
        <f aca="false">COUNTIF($B1754:$J1754, "UNGRADABLE_QUALITY")</f>
        <v>0</v>
      </c>
      <c r="Q1754" s="4" t="n">
        <f aca="false">COUNTIF($B1754:$J1754, "UNGRADABLE_CONDITION")</f>
        <v>0</v>
      </c>
      <c r="R1754" s="4" t="n">
        <f aca="false">SUM(K1754:Q1754)</f>
        <v>3</v>
      </c>
      <c r="S1754" s="3"/>
      <c r="T1754" s="3"/>
    </row>
    <row r="1755" customFormat="false" ht="13.8" hidden="false" customHeight="false" outlineLevel="0" collapsed="false">
      <c r="A1755" s="3" t="s">
        <v>1778</v>
      </c>
      <c r="B1755" s="3" t="s">
        <v>20</v>
      </c>
      <c r="C1755" s="3" t="s">
        <v>19</v>
      </c>
      <c r="D1755" s="3"/>
      <c r="E1755" s="3"/>
      <c r="F1755" s="3"/>
      <c r="G1755" s="3" t="s">
        <v>24</v>
      </c>
      <c r="H1755" s="3"/>
      <c r="I1755" s="3"/>
      <c r="J1755" s="3"/>
      <c r="K1755" s="4" t="n">
        <f aca="false">COUNTIF($B1755:$J1755, "NORMAL")</f>
        <v>1</v>
      </c>
      <c r="L1755" s="4" t="n">
        <f aca="false">COUNTIF($B1755:$J1755, "NON_SPECIFIC")</f>
        <v>1</v>
      </c>
      <c r="M1755" s="4" t="n">
        <f aca="false">COUNTIF($B1755:$J1755, "EARLY")</f>
        <v>0</v>
      </c>
      <c r="N1755" s="4" t="n">
        <f aca="false">COUNTIF($B1755:$J1755, "ACTIVE")</f>
        <v>0</v>
      </c>
      <c r="O1755" s="4" t="n">
        <f aca="false">COUNTIF($B1755:$J1755, "LATE")</f>
        <v>0</v>
      </c>
      <c r="P1755" s="4" t="n">
        <f aca="false">COUNTIF($B1755:$J1755, "UNGRADABLE_QUALITY")</f>
        <v>1</v>
      </c>
      <c r="Q1755" s="4" t="n">
        <f aca="false">COUNTIF($B1755:$J1755, "UNGRADABLE_CONDITION")</f>
        <v>0</v>
      </c>
      <c r="R1755" s="4" t="n">
        <f aca="false">SUM(K1755:Q1755)</f>
        <v>3</v>
      </c>
      <c r="S1755" s="3"/>
      <c r="T1755" s="3"/>
    </row>
    <row r="1756" customFormat="false" ht="13.8" hidden="false" customHeight="false" outlineLevel="0" collapsed="false">
      <c r="A1756" s="3" t="s">
        <v>1779</v>
      </c>
      <c r="B1756" s="3" t="s">
        <v>19</v>
      </c>
      <c r="C1756" s="3" t="s">
        <v>19</v>
      </c>
      <c r="D1756" s="3"/>
      <c r="E1756" s="3"/>
      <c r="F1756" s="3"/>
      <c r="G1756" s="3" t="s">
        <v>22</v>
      </c>
      <c r="H1756" s="3"/>
      <c r="I1756" s="3"/>
      <c r="J1756" s="3"/>
      <c r="K1756" s="4" t="n">
        <f aca="false">COUNTIF($B1756:$J1756, "NORMAL")</f>
        <v>0</v>
      </c>
      <c r="L1756" s="4" t="n">
        <f aca="false">COUNTIF($B1756:$J1756, "NON_SPECIFIC")</f>
        <v>2</v>
      </c>
      <c r="M1756" s="4" t="n">
        <f aca="false">COUNTIF($B1756:$J1756, "EARLY")</f>
        <v>1</v>
      </c>
      <c r="N1756" s="4" t="n">
        <f aca="false">COUNTIF($B1756:$J1756, "ACTIVE")</f>
        <v>0</v>
      </c>
      <c r="O1756" s="4" t="n">
        <f aca="false">COUNTIF($B1756:$J1756, "LATE")</f>
        <v>0</v>
      </c>
      <c r="P1756" s="4" t="n">
        <f aca="false">COUNTIF($B1756:$J1756, "UNGRADABLE_QUALITY")</f>
        <v>0</v>
      </c>
      <c r="Q1756" s="4" t="n">
        <f aca="false">COUNTIF($B1756:$J1756, "UNGRADABLE_CONDITION")</f>
        <v>0</v>
      </c>
      <c r="R1756" s="4" t="n">
        <f aca="false">SUM(K1756:Q1756)</f>
        <v>3</v>
      </c>
      <c r="S1756" s="3"/>
      <c r="T1756" s="3"/>
    </row>
    <row r="1757" customFormat="false" ht="13.8" hidden="false" customHeight="false" outlineLevel="0" collapsed="false">
      <c r="A1757" s="3" t="s">
        <v>1780</v>
      </c>
      <c r="B1757" s="3" t="s">
        <v>19</v>
      </c>
      <c r="C1757" s="3" t="s">
        <v>22</v>
      </c>
      <c r="D1757" s="3"/>
      <c r="E1757" s="3"/>
      <c r="F1757" s="3"/>
      <c r="G1757" s="3" t="s">
        <v>22</v>
      </c>
      <c r="H1757" s="3"/>
      <c r="I1757" s="3"/>
      <c r="J1757" s="3"/>
      <c r="K1757" s="4" t="n">
        <f aca="false">COUNTIF($B1757:$J1757, "NORMAL")</f>
        <v>0</v>
      </c>
      <c r="L1757" s="4" t="n">
        <f aca="false">COUNTIF($B1757:$J1757, "NON_SPECIFIC")</f>
        <v>1</v>
      </c>
      <c r="M1757" s="4" t="n">
        <f aca="false">COUNTIF($B1757:$J1757, "EARLY")</f>
        <v>2</v>
      </c>
      <c r="N1757" s="4" t="n">
        <f aca="false">COUNTIF($B1757:$J1757, "ACTIVE")</f>
        <v>0</v>
      </c>
      <c r="O1757" s="4" t="n">
        <f aca="false">COUNTIF($B1757:$J1757, "LATE")</f>
        <v>0</v>
      </c>
      <c r="P1757" s="4" t="n">
        <f aca="false">COUNTIF($B1757:$J1757, "UNGRADABLE_QUALITY")</f>
        <v>0</v>
      </c>
      <c r="Q1757" s="4" t="n">
        <f aca="false">COUNTIF($B1757:$J1757, "UNGRADABLE_CONDITION")</f>
        <v>0</v>
      </c>
      <c r="R1757" s="4" t="n">
        <f aca="false">SUM(K1757:Q1757)</f>
        <v>3</v>
      </c>
      <c r="S1757" s="3"/>
      <c r="T1757" s="3"/>
    </row>
    <row r="1758" customFormat="false" ht="13.8" hidden="false" customHeight="false" outlineLevel="0" collapsed="false">
      <c r="A1758" s="3" t="s">
        <v>1781</v>
      </c>
      <c r="B1758" s="3" t="s">
        <v>22</v>
      </c>
      <c r="C1758" s="3" t="s">
        <v>22</v>
      </c>
      <c r="D1758" s="3"/>
      <c r="E1758" s="3"/>
      <c r="F1758" s="3"/>
      <c r="G1758" s="3" t="s">
        <v>20</v>
      </c>
      <c r="H1758" s="3"/>
      <c r="I1758" s="3"/>
      <c r="J1758" s="3"/>
      <c r="K1758" s="4" t="n">
        <f aca="false">COUNTIF($B1758:$J1758, "NORMAL")</f>
        <v>1</v>
      </c>
      <c r="L1758" s="4" t="n">
        <f aca="false">COUNTIF($B1758:$J1758, "NON_SPECIFIC")</f>
        <v>0</v>
      </c>
      <c r="M1758" s="4" t="n">
        <f aca="false">COUNTIF($B1758:$J1758, "EARLY")</f>
        <v>2</v>
      </c>
      <c r="N1758" s="4" t="n">
        <f aca="false">COUNTIF($B1758:$J1758, "ACTIVE")</f>
        <v>0</v>
      </c>
      <c r="O1758" s="4" t="n">
        <f aca="false">COUNTIF($B1758:$J1758, "LATE")</f>
        <v>0</v>
      </c>
      <c r="P1758" s="4" t="n">
        <f aca="false">COUNTIF($B1758:$J1758, "UNGRADABLE_QUALITY")</f>
        <v>0</v>
      </c>
      <c r="Q1758" s="4" t="n">
        <f aca="false">COUNTIF($B1758:$J1758, "UNGRADABLE_CONDITION")</f>
        <v>0</v>
      </c>
      <c r="R1758" s="4" t="n">
        <f aca="false">SUM(K1758:Q1758)</f>
        <v>3</v>
      </c>
      <c r="S1758" s="3"/>
      <c r="T1758" s="3"/>
    </row>
    <row r="1759" customFormat="false" ht="13.8" hidden="false" customHeight="false" outlineLevel="0" collapsed="false">
      <c r="A1759" s="3" t="s">
        <v>1782</v>
      </c>
      <c r="B1759" s="3" t="s">
        <v>19</v>
      </c>
      <c r="C1759" s="3"/>
      <c r="D1759" s="3" t="s">
        <v>19</v>
      </c>
      <c r="E1759" s="3"/>
      <c r="F1759" s="3"/>
      <c r="G1759" s="3"/>
      <c r="H1759" s="3"/>
      <c r="I1759" s="3" t="s">
        <v>19</v>
      </c>
      <c r="J1759" s="3"/>
      <c r="K1759" s="4" t="n">
        <f aca="false">COUNTIF($B1759:$J1759, "NORMAL")</f>
        <v>0</v>
      </c>
      <c r="L1759" s="4" t="n">
        <f aca="false">COUNTIF($B1759:$J1759, "NON_SPECIFIC")</f>
        <v>3</v>
      </c>
      <c r="M1759" s="4" t="n">
        <f aca="false">COUNTIF($B1759:$J1759, "EARLY")</f>
        <v>0</v>
      </c>
      <c r="N1759" s="4" t="n">
        <f aca="false">COUNTIF($B1759:$J1759, "ACTIVE")</f>
        <v>0</v>
      </c>
      <c r="O1759" s="4" t="n">
        <f aca="false">COUNTIF($B1759:$J1759, "LATE")</f>
        <v>0</v>
      </c>
      <c r="P1759" s="4" t="n">
        <f aca="false">COUNTIF($B1759:$J1759, "UNGRADABLE_QUALITY")</f>
        <v>0</v>
      </c>
      <c r="Q1759" s="4" t="n">
        <f aca="false">COUNTIF($B1759:$J1759, "UNGRADABLE_CONDITION")</f>
        <v>0</v>
      </c>
      <c r="R1759" s="4" t="n">
        <f aca="false">SUM(K1759:Q1759)</f>
        <v>3</v>
      </c>
      <c r="S1759" s="5"/>
      <c r="T1759" s="3"/>
    </row>
    <row r="1760" customFormat="false" ht="13.8" hidden="false" customHeight="false" outlineLevel="0" collapsed="false">
      <c r="A1760" s="3" t="s">
        <v>1783</v>
      </c>
      <c r="B1760" s="3" t="s">
        <v>20</v>
      </c>
      <c r="C1760" s="3" t="s">
        <v>19</v>
      </c>
      <c r="D1760" s="3"/>
      <c r="E1760" s="3"/>
      <c r="F1760" s="3"/>
      <c r="G1760" s="3" t="s">
        <v>20</v>
      </c>
      <c r="H1760" s="3"/>
      <c r="I1760" s="3"/>
      <c r="J1760" s="3"/>
      <c r="K1760" s="4" t="n">
        <f aca="false">COUNTIF($B1760:$J1760, "NORMAL")</f>
        <v>2</v>
      </c>
      <c r="L1760" s="4" t="n">
        <f aca="false">COUNTIF($B1760:$J1760, "NON_SPECIFIC")</f>
        <v>1</v>
      </c>
      <c r="M1760" s="4" t="n">
        <f aca="false">COUNTIF($B1760:$J1760, "EARLY")</f>
        <v>0</v>
      </c>
      <c r="N1760" s="4" t="n">
        <f aca="false">COUNTIF($B1760:$J1760, "ACTIVE")</f>
        <v>0</v>
      </c>
      <c r="O1760" s="4" t="n">
        <f aca="false">COUNTIF($B1760:$J1760, "LATE")</f>
        <v>0</v>
      </c>
      <c r="P1760" s="4" t="n">
        <f aca="false">COUNTIF($B1760:$J1760, "UNGRADABLE_QUALITY")</f>
        <v>0</v>
      </c>
      <c r="Q1760" s="4" t="n">
        <f aca="false">COUNTIF($B1760:$J1760, "UNGRADABLE_CONDITION")</f>
        <v>0</v>
      </c>
      <c r="R1760" s="4" t="n">
        <f aca="false">SUM(K1760:Q1760)</f>
        <v>3</v>
      </c>
      <c r="S1760" s="3"/>
      <c r="T1760" s="3"/>
    </row>
    <row r="1761" customFormat="false" ht="13.8" hidden="false" customHeight="false" outlineLevel="0" collapsed="false">
      <c r="A1761" s="3" t="s">
        <v>1784</v>
      </c>
      <c r="B1761" s="3" t="s">
        <v>20</v>
      </c>
      <c r="C1761" s="3" t="s">
        <v>19</v>
      </c>
      <c r="D1761" s="3"/>
      <c r="E1761" s="3"/>
      <c r="F1761" s="3"/>
      <c r="G1761" s="3" t="s">
        <v>19</v>
      </c>
      <c r="H1761" s="3"/>
      <c r="I1761" s="3"/>
      <c r="J1761" s="3"/>
      <c r="K1761" s="4" t="n">
        <f aca="false">COUNTIF($B1761:$J1761, "NORMAL")</f>
        <v>1</v>
      </c>
      <c r="L1761" s="4" t="n">
        <f aca="false">COUNTIF($B1761:$J1761, "NON_SPECIFIC")</f>
        <v>2</v>
      </c>
      <c r="M1761" s="4" t="n">
        <f aca="false">COUNTIF($B1761:$J1761, "EARLY")</f>
        <v>0</v>
      </c>
      <c r="N1761" s="4" t="n">
        <f aca="false">COUNTIF($B1761:$J1761, "ACTIVE")</f>
        <v>0</v>
      </c>
      <c r="O1761" s="4" t="n">
        <f aca="false">COUNTIF($B1761:$J1761, "LATE")</f>
        <v>0</v>
      </c>
      <c r="P1761" s="4" t="n">
        <f aca="false">COUNTIF($B1761:$J1761, "UNGRADABLE_QUALITY")</f>
        <v>0</v>
      </c>
      <c r="Q1761" s="4" t="n">
        <f aca="false">COUNTIF($B1761:$J1761, "UNGRADABLE_CONDITION")</f>
        <v>0</v>
      </c>
      <c r="R1761" s="4" t="n">
        <f aca="false">SUM(K1761:Q1761)</f>
        <v>3</v>
      </c>
      <c r="S1761" s="3"/>
      <c r="T1761" s="3"/>
    </row>
    <row r="1762" customFormat="false" ht="13.8" hidden="false" customHeight="false" outlineLevel="0" collapsed="false">
      <c r="A1762" s="3" t="s">
        <v>1785</v>
      </c>
      <c r="B1762" s="3" t="s">
        <v>19</v>
      </c>
      <c r="C1762" s="3" t="s">
        <v>19</v>
      </c>
      <c r="D1762" s="3"/>
      <c r="E1762" s="3"/>
      <c r="F1762" s="3"/>
      <c r="G1762" s="3" t="s">
        <v>19</v>
      </c>
      <c r="H1762" s="3"/>
      <c r="I1762" s="3"/>
      <c r="J1762" s="3"/>
      <c r="K1762" s="4" t="n">
        <f aca="false">COUNTIF($B1762:$J1762, "NORMAL")</f>
        <v>0</v>
      </c>
      <c r="L1762" s="4" t="n">
        <f aca="false">COUNTIF($B1762:$J1762, "NON_SPECIFIC")</f>
        <v>3</v>
      </c>
      <c r="M1762" s="4" t="n">
        <f aca="false">COUNTIF($B1762:$J1762, "EARLY")</f>
        <v>0</v>
      </c>
      <c r="N1762" s="4" t="n">
        <f aca="false">COUNTIF($B1762:$J1762, "ACTIVE")</f>
        <v>0</v>
      </c>
      <c r="O1762" s="4" t="n">
        <f aca="false">COUNTIF($B1762:$J1762, "LATE")</f>
        <v>0</v>
      </c>
      <c r="P1762" s="4" t="n">
        <f aca="false">COUNTIF($B1762:$J1762, "UNGRADABLE_QUALITY")</f>
        <v>0</v>
      </c>
      <c r="Q1762" s="4" t="n">
        <f aca="false">COUNTIF($B1762:$J1762, "UNGRADABLE_CONDITION")</f>
        <v>0</v>
      </c>
      <c r="R1762" s="4" t="n">
        <f aca="false">SUM(K1762:Q1762)</f>
        <v>3</v>
      </c>
      <c r="S1762" s="3"/>
      <c r="T1762" s="3"/>
    </row>
    <row r="1763" customFormat="false" ht="13.8" hidden="false" customHeight="false" outlineLevel="0" collapsed="false">
      <c r="A1763" s="3" t="s">
        <v>1786</v>
      </c>
      <c r="B1763" s="3" t="s">
        <v>22</v>
      </c>
      <c r="C1763" s="3" t="s">
        <v>34</v>
      </c>
      <c r="D1763" s="3"/>
      <c r="E1763" s="3"/>
      <c r="F1763" s="3"/>
      <c r="G1763" s="3" t="s">
        <v>34</v>
      </c>
      <c r="H1763" s="3"/>
      <c r="I1763" s="3"/>
      <c r="J1763" s="3"/>
      <c r="K1763" s="4" t="n">
        <f aca="false">COUNTIF($B1763:$J1763, "NORMAL")</f>
        <v>0</v>
      </c>
      <c r="L1763" s="4" t="n">
        <f aca="false">COUNTIF($B1763:$J1763, "NON_SPECIFIC")</f>
        <v>0</v>
      </c>
      <c r="M1763" s="4" t="n">
        <f aca="false">COUNTIF($B1763:$J1763, "EARLY")</f>
        <v>1</v>
      </c>
      <c r="N1763" s="4" t="n">
        <f aca="false">COUNTIF($B1763:$J1763, "ACTIVE")</f>
        <v>2</v>
      </c>
      <c r="O1763" s="4" t="n">
        <f aca="false">COUNTIF($B1763:$J1763, "LATE")</f>
        <v>0</v>
      </c>
      <c r="P1763" s="4" t="n">
        <f aca="false">COUNTIF($B1763:$J1763, "UNGRADABLE_QUALITY")</f>
        <v>0</v>
      </c>
      <c r="Q1763" s="4" t="n">
        <f aca="false">COUNTIF($B1763:$J1763, "UNGRADABLE_CONDITION")</f>
        <v>0</v>
      </c>
      <c r="R1763" s="4" t="n">
        <f aca="false">SUM(K1763:Q1763)</f>
        <v>3</v>
      </c>
      <c r="S1763" s="3"/>
      <c r="T1763" s="3"/>
    </row>
    <row r="1764" customFormat="false" ht="13.8" hidden="false" customHeight="false" outlineLevel="0" collapsed="false">
      <c r="A1764" s="3" t="s">
        <v>1787</v>
      </c>
      <c r="B1764" s="3" t="s">
        <v>34</v>
      </c>
      <c r="C1764" s="3"/>
      <c r="D1764" s="3" t="s">
        <v>34</v>
      </c>
      <c r="E1764" s="3"/>
      <c r="F1764" s="3"/>
      <c r="G1764" s="3"/>
      <c r="H1764" s="3"/>
      <c r="I1764" s="3" t="s">
        <v>34</v>
      </c>
      <c r="J1764" s="3"/>
      <c r="K1764" s="4" t="n">
        <f aca="false">COUNTIF($B1764:$J1764, "NORMAL")</f>
        <v>0</v>
      </c>
      <c r="L1764" s="4" t="n">
        <f aca="false">COUNTIF($B1764:$J1764, "NON_SPECIFIC")</f>
        <v>0</v>
      </c>
      <c r="M1764" s="4" t="n">
        <f aca="false">COUNTIF($B1764:$J1764, "EARLY")</f>
        <v>0</v>
      </c>
      <c r="N1764" s="4" t="n">
        <f aca="false">COUNTIF($B1764:$J1764, "ACTIVE")</f>
        <v>3</v>
      </c>
      <c r="O1764" s="4" t="n">
        <f aca="false">COUNTIF($B1764:$J1764, "LATE")</f>
        <v>0</v>
      </c>
      <c r="P1764" s="4" t="n">
        <f aca="false">COUNTIF($B1764:$J1764, "UNGRADABLE_QUALITY")</f>
        <v>0</v>
      </c>
      <c r="Q1764" s="4" t="n">
        <f aca="false">COUNTIF($B1764:$J1764, "UNGRADABLE_CONDITION")</f>
        <v>0</v>
      </c>
      <c r="R1764" s="4" t="n">
        <f aca="false">SUM(K1764:Q1764)</f>
        <v>3</v>
      </c>
      <c r="S1764" s="5"/>
      <c r="T1764" s="3"/>
    </row>
    <row r="1765" customFormat="false" ht="13.8" hidden="false" customHeight="false" outlineLevel="0" collapsed="false">
      <c r="A1765" s="3" t="s">
        <v>1788</v>
      </c>
      <c r="B1765" s="3" t="s">
        <v>20</v>
      </c>
      <c r="C1765" s="3" t="s">
        <v>19</v>
      </c>
      <c r="D1765" s="3"/>
      <c r="E1765" s="3"/>
      <c r="F1765" s="3"/>
      <c r="G1765" s="3" t="s">
        <v>20</v>
      </c>
      <c r="H1765" s="3"/>
      <c r="I1765" s="3"/>
      <c r="J1765" s="3"/>
      <c r="K1765" s="4" t="n">
        <f aca="false">COUNTIF($B1765:$J1765, "NORMAL")</f>
        <v>2</v>
      </c>
      <c r="L1765" s="4" t="n">
        <f aca="false">COUNTIF($B1765:$J1765, "NON_SPECIFIC")</f>
        <v>1</v>
      </c>
      <c r="M1765" s="4" t="n">
        <f aca="false">COUNTIF($B1765:$J1765, "EARLY")</f>
        <v>0</v>
      </c>
      <c r="N1765" s="4" t="n">
        <f aca="false">COUNTIF($B1765:$J1765, "ACTIVE")</f>
        <v>0</v>
      </c>
      <c r="O1765" s="4" t="n">
        <f aca="false">COUNTIF($B1765:$J1765, "LATE")</f>
        <v>0</v>
      </c>
      <c r="P1765" s="4" t="n">
        <f aca="false">COUNTIF($B1765:$J1765, "UNGRADABLE_QUALITY")</f>
        <v>0</v>
      </c>
      <c r="Q1765" s="4" t="n">
        <f aca="false">COUNTIF($B1765:$J1765, "UNGRADABLE_CONDITION")</f>
        <v>0</v>
      </c>
      <c r="R1765" s="4" t="n">
        <f aca="false">SUM(K1765:Q1765)</f>
        <v>3</v>
      </c>
      <c r="S1765" s="3"/>
      <c r="T1765" s="3"/>
    </row>
    <row r="1766" customFormat="false" ht="13.8" hidden="false" customHeight="false" outlineLevel="0" collapsed="false">
      <c r="A1766" s="3" t="s">
        <v>1789</v>
      </c>
      <c r="B1766" s="3" t="s">
        <v>20</v>
      </c>
      <c r="C1766" s="3"/>
      <c r="D1766" s="3" t="s">
        <v>19</v>
      </c>
      <c r="E1766" s="3"/>
      <c r="F1766" s="3"/>
      <c r="G1766" s="3"/>
      <c r="H1766" s="3"/>
      <c r="I1766" s="3" t="s">
        <v>19</v>
      </c>
      <c r="J1766" s="3"/>
      <c r="K1766" s="4" t="n">
        <f aca="false">COUNTIF($B1766:$J1766, "NORMAL")</f>
        <v>1</v>
      </c>
      <c r="L1766" s="4" t="n">
        <f aca="false">COUNTIF($B1766:$J1766, "NON_SPECIFIC")</f>
        <v>2</v>
      </c>
      <c r="M1766" s="4" t="n">
        <f aca="false">COUNTIF($B1766:$J1766, "EARLY")</f>
        <v>0</v>
      </c>
      <c r="N1766" s="4" t="n">
        <f aca="false">COUNTIF($B1766:$J1766, "ACTIVE")</f>
        <v>0</v>
      </c>
      <c r="O1766" s="4" t="n">
        <f aca="false">COUNTIF($B1766:$J1766, "LATE")</f>
        <v>0</v>
      </c>
      <c r="P1766" s="4" t="n">
        <f aca="false">COUNTIF($B1766:$J1766, "UNGRADABLE_QUALITY")</f>
        <v>0</v>
      </c>
      <c r="Q1766" s="4" t="n">
        <f aca="false">COUNTIF($B1766:$J1766, "UNGRADABLE_CONDITION")</f>
        <v>0</v>
      </c>
      <c r="R1766" s="4" t="n">
        <f aca="false">SUM(K1766:Q1766)</f>
        <v>3</v>
      </c>
      <c r="S1766" s="5"/>
      <c r="T1766" s="3"/>
    </row>
    <row r="1767" customFormat="false" ht="13.8" hidden="false" customHeight="false" outlineLevel="0" collapsed="false">
      <c r="A1767" s="3" t="s">
        <v>1790</v>
      </c>
      <c r="B1767" s="3" t="s">
        <v>19</v>
      </c>
      <c r="C1767" s="3" t="s">
        <v>19</v>
      </c>
      <c r="D1767" s="3"/>
      <c r="E1767" s="3"/>
      <c r="F1767" s="3"/>
      <c r="G1767" s="3" t="s">
        <v>19</v>
      </c>
      <c r="H1767" s="3"/>
      <c r="I1767" s="3"/>
      <c r="J1767" s="3"/>
      <c r="K1767" s="4" t="n">
        <f aca="false">COUNTIF($B1767:$J1767, "NORMAL")</f>
        <v>0</v>
      </c>
      <c r="L1767" s="4" t="n">
        <f aca="false">COUNTIF($B1767:$J1767, "NON_SPECIFIC")</f>
        <v>3</v>
      </c>
      <c r="M1767" s="4" t="n">
        <f aca="false">COUNTIF($B1767:$J1767, "EARLY")</f>
        <v>0</v>
      </c>
      <c r="N1767" s="4" t="n">
        <f aca="false">COUNTIF($B1767:$J1767, "ACTIVE")</f>
        <v>0</v>
      </c>
      <c r="O1767" s="4" t="n">
        <f aca="false">COUNTIF($B1767:$J1767, "LATE")</f>
        <v>0</v>
      </c>
      <c r="P1767" s="4" t="n">
        <f aca="false">COUNTIF($B1767:$J1767, "UNGRADABLE_QUALITY")</f>
        <v>0</v>
      </c>
      <c r="Q1767" s="4" t="n">
        <f aca="false">COUNTIF($B1767:$J1767, "UNGRADABLE_CONDITION")</f>
        <v>0</v>
      </c>
      <c r="R1767" s="4" t="n">
        <f aca="false">SUM(K1767:Q1767)</f>
        <v>3</v>
      </c>
      <c r="S1767" s="3"/>
      <c r="T1767" s="3"/>
    </row>
    <row r="1768" customFormat="false" ht="13.8" hidden="false" customHeight="false" outlineLevel="0" collapsed="false">
      <c r="A1768" s="3" t="s">
        <v>1791</v>
      </c>
      <c r="B1768" s="3" t="s">
        <v>34</v>
      </c>
      <c r="C1768" s="3"/>
      <c r="D1768" s="3" t="s">
        <v>34</v>
      </c>
      <c r="E1768" s="3"/>
      <c r="F1768" s="3"/>
      <c r="G1768" s="3"/>
      <c r="H1768" s="3"/>
      <c r="I1768" s="3" t="s">
        <v>34</v>
      </c>
      <c r="J1768" s="3"/>
      <c r="K1768" s="4" t="n">
        <f aca="false">COUNTIF($B1768:$J1768, "NORMAL")</f>
        <v>0</v>
      </c>
      <c r="L1768" s="4" t="n">
        <f aca="false">COUNTIF($B1768:$J1768, "NON_SPECIFIC")</f>
        <v>0</v>
      </c>
      <c r="M1768" s="4" t="n">
        <f aca="false">COUNTIF($B1768:$J1768, "EARLY")</f>
        <v>0</v>
      </c>
      <c r="N1768" s="4" t="n">
        <f aca="false">COUNTIF($B1768:$J1768, "ACTIVE")</f>
        <v>3</v>
      </c>
      <c r="O1768" s="4" t="n">
        <f aca="false">COUNTIF($B1768:$J1768, "LATE")</f>
        <v>0</v>
      </c>
      <c r="P1768" s="4" t="n">
        <f aca="false">COUNTIF($B1768:$J1768, "UNGRADABLE_QUALITY")</f>
        <v>0</v>
      </c>
      <c r="Q1768" s="4" t="n">
        <f aca="false">COUNTIF($B1768:$J1768, "UNGRADABLE_CONDITION")</f>
        <v>0</v>
      </c>
      <c r="R1768" s="4" t="n">
        <f aca="false">SUM(K1768:Q1768)</f>
        <v>3</v>
      </c>
      <c r="S1768" s="5"/>
      <c r="T1768" s="3"/>
    </row>
    <row r="1769" customFormat="false" ht="13.8" hidden="false" customHeight="false" outlineLevel="0" collapsed="false">
      <c r="A1769" s="3" t="s">
        <v>1792</v>
      </c>
      <c r="B1769" s="3" t="s">
        <v>20</v>
      </c>
      <c r="C1769" s="3" t="s">
        <v>19</v>
      </c>
      <c r="D1769" s="3"/>
      <c r="E1769" s="3"/>
      <c r="F1769" s="3"/>
      <c r="G1769" s="3" t="s">
        <v>20</v>
      </c>
      <c r="H1769" s="3"/>
      <c r="I1769" s="3"/>
      <c r="J1769" s="3"/>
      <c r="K1769" s="4" t="n">
        <f aca="false">COUNTIF($B1769:$J1769, "NORMAL")</f>
        <v>2</v>
      </c>
      <c r="L1769" s="4" t="n">
        <f aca="false">COUNTIF($B1769:$J1769, "NON_SPECIFIC")</f>
        <v>1</v>
      </c>
      <c r="M1769" s="4" t="n">
        <f aca="false">COUNTIF($B1769:$J1769, "EARLY")</f>
        <v>0</v>
      </c>
      <c r="N1769" s="4" t="n">
        <f aca="false">COUNTIF($B1769:$J1769, "ACTIVE")</f>
        <v>0</v>
      </c>
      <c r="O1769" s="4" t="n">
        <f aca="false">COUNTIF($B1769:$J1769, "LATE")</f>
        <v>0</v>
      </c>
      <c r="P1769" s="4" t="n">
        <f aca="false">COUNTIF($B1769:$J1769, "UNGRADABLE_QUALITY")</f>
        <v>0</v>
      </c>
      <c r="Q1769" s="4" t="n">
        <f aca="false">COUNTIF($B1769:$J1769, "UNGRADABLE_CONDITION")</f>
        <v>0</v>
      </c>
      <c r="R1769" s="4" t="n">
        <f aca="false">SUM(K1769:Q1769)</f>
        <v>3</v>
      </c>
      <c r="S1769" s="3"/>
      <c r="T1769" s="3"/>
    </row>
    <row r="1770" customFormat="false" ht="13.8" hidden="false" customHeight="false" outlineLevel="0" collapsed="false">
      <c r="A1770" s="3" t="s">
        <v>1793</v>
      </c>
      <c r="B1770" s="3" t="s">
        <v>20</v>
      </c>
      <c r="C1770" s="3" t="s">
        <v>19</v>
      </c>
      <c r="D1770" s="3"/>
      <c r="E1770" s="3"/>
      <c r="F1770" s="3"/>
      <c r="G1770" s="3" t="s">
        <v>20</v>
      </c>
      <c r="H1770" s="3"/>
      <c r="I1770" s="3"/>
      <c r="J1770" s="3"/>
      <c r="K1770" s="4" t="n">
        <f aca="false">COUNTIF($B1770:$J1770, "NORMAL")</f>
        <v>2</v>
      </c>
      <c r="L1770" s="4" t="n">
        <f aca="false">COUNTIF($B1770:$J1770, "NON_SPECIFIC")</f>
        <v>1</v>
      </c>
      <c r="M1770" s="4" t="n">
        <f aca="false">COUNTIF($B1770:$J1770, "EARLY")</f>
        <v>0</v>
      </c>
      <c r="N1770" s="4" t="n">
        <f aca="false">COUNTIF($B1770:$J1770, "ACTIVE")</f>
        <v>0</v>
      </c>
      <c r="O1770" s="4" t="n">
        <f aca="false">COUNTIF($B1770:$J1770, "LATE")</f>
        <v>0</v>
      </c>
      <c r="P1770" s="4" t="n">
        <f aca="false">COUNTIF($B1770:$J1770, "UNGRADABLE_QUALITY")</f>
        <v>0</v>
      </c>
      <c r="Q1770" s="4" t="n">
        <f aca="false">COUNTIF($B1770:$J1770, "UNGRADABLE_CONDITION")</f>
        <v>0</v>
      </c>
      <c r="R1770" s="4" t="n">
        <f aca="false">SUM(K1770:Q1770)</f>
        <v>3</v>
      </c>
      <c r="S1770" s="3"/>
      <c r="T1770" s="3"/>
    </row>
    <row r="1771" customFormat="false" ht="13.8" hidden="false" customHeight="false" outlineLevel="0" collapsed="false">
      <c r="A1771" s="3" t="s">
        <v>1794</v>
      </c>
      <c r="B1771" s="3" t="s">
        <v>20</v>
      </c>
      <c r="C1771" s="3" t="s">
        <v>19</v>
      </c>
      <c r="D1771" s="3"/>
      <c r="E1771" s="3"/>
      <c r="F1771" s="3"/>
      <c r="G1771" s="3" t="s">
        <v>19</v>
      </c>
      <c r="H1771" s="3"/>
      <c r="I1771" s="3"/>
      <c r="J1771" s="3"/>
      <c r="K1771" s="4" t="n">
        <f aca="false">COUNTIF($B1771:$J1771, "NORMAL")</f>
        <v>1</v>
      </c>
      <c r="L1771" s="4" t="n">
        <f aca="false">COUNTIF($B1771:$J1771, "NON_SPECIFIC")</f>
        <v>2</v>
      </c>
      <c r="M1771" s="4" t="n">
        <f aca="false">COUNTIF($B1771:$J1771, "EARLY")</f>
        <v>0</v>
      </c>
      <c r="N1771" s="4" t="n">
        <f aca="false">COUNTIF($B1771:$J1771, "ACTIVE")</f>
        <v>0</v>
      </c>
      <c r="O1771" s="4" t="n">
        <f aca="false">COUNTIF($B1771:$J1771, "LATE")</f>
        <v>0</v>
      </c>
      <c r="P1771" s="4" t="n">
        <f aca="false">COUNTIF($B1771:$J1771, "UNGRADABLE_QUALITY")</f>
        <v>0</v>
      </c>
      <c r="Q1771" s="4" t="n">
        <f aca="false">COUNTIF($B1771:$J1771, "UNGRADABLE_CONDITION")</f>
        <v>0</v>
      </c>
      <c r="R1771" s="4" t="n">
        <f aca="false">SUM(K1771:Q1771)</f>
        <v>3</v>
      </c>
      <c r="S1771" s="3"/>
      <c r="T1771" s="3"/>
    </row>
    <row r="1772" customFormat="false" ht="13.8" hidden="false" customHeight="false" outlineLevel="0" collapsed="false">
      <c r="A1772" s="3" t="s">
        <v>1795</v>
      </c>
      <c r="B1772" s="3" t="s">
        <v>20</v>
      </c>
      <c r="C1772" s="3" t="s">
        <v>20</v>
      </c>
      <c r="D1772" s="3"/>
      <c r="E1772" s="3"/>
      <c r="F1772" s="3"/>
      <c r="G1772" s="3" t="s">
        <v>20</v>
      </c>
      <c r="H1772" s="3"/>
      <c r="I1772" s="3"/>
      <c r="J1772" s="3"/>
      <c r="K1772" s="4" t="n">
        <f aca="false">COUNTIF($B1772:$J1772, "NORMAL")</f>
        <v>3</v>
      </c>
      <c r="L1772" s="4" t="n">
        <f aca="false">COUNTIF($B1772:$J1772, "NON_SPECIFIC")</f>
        <v>0</v>
      </c>
      <c r="M1772" s="4" t="n">
        <f aca="false">COUNTIF($B1772:$J1772, "EARLY")</f>
        <v>0</v>
      </c>
      <c r="N1772" s="4" t="n">
        <f aca="false">COUNTIF($B1772:$J1772, "ACTIVE")</f>
        <v>0</v>
      </c>
      <c r="O1772" s="4" t="n">
        <f aca="false">COUNTIF($B1772:$J1772, "LATE")</f>
        <v>0</v>
      </c>
      <c r="P1772" s="4" t="n">
        <f aca="false">COUNTIF($B1772:$J1772, "UNGRADABLE_QUALITY")</f>
        <v>0</v>
      </c>
      <c r="Q1772" s="4" t="n">
        <f aca="false">COUNTIF($B1772:$J1772, "UNGRADABLE_CONDITION")</f>
        <v>0</v>
      </c>
      <c r="R1772" s="4" t="n">
        <f aca="false">SUM(K1772:Q1772)</f>
        <v>3</v>
      </c>
      <c r="S1772" s="3"/>
      <c r="T1772" s="3"/>
    </row>
    <row r="1773" customFormat="false" ht="13.8" hidden="false" customHeight="false" outlineLevel="0" collapsed="false">
      <c r="A1773" s="3" t="s">
        <v>1796</v>
      </c>
      <c r="B1773" s="3" t="s">
        <v>19</v>
      </c>
      <c r="C1773" s="3" t="s">
        <v>22</v>
      </c>
      <c r="D1773" s="3"/>
      <c r="E1773" s="3"/>
      <c r="F1773" s="3"/>
      <c r="G1773" s="3" t="s">
        <v>22</v>
      </c>
      <c r="H1773" s="3"/>
      <c r="I1773" s="3"/>
      <c r="J1773" s="3"/>
      <c r="K1773" s="4" t="n">
        <f aca="false">COUNTIF($B1773:$J1773, "NORMAL")</f>
        <v>0</v>
      </c>
      <c r="L1773" s="4" t="n">
        <f aca="false">COUNTIF($B1773:$J1773, "NON_SPECIFIC")</f>
        <v>1</v>
      </c>
      <c r="M1773" s="4" t="n">
        <f aca="false">COUNTIF($B1773:$J1773, "EARLY")</f>
        <v>2</v>
      </c>
      <c r="N1773" s="4" t="n">
        <f aca="false">COUNTIF($B1773:$J1773, "ACTIVE")</f>
        <v>0</v>
      </c>
      <c r="O1773" s="4" t="n">
        <f aca="false">COUNTIF($B1773:$J1773, "LATE")</f>
        <v>0</v>
      </c>
      <c r="P1773" s="4" t="n">
        <f aca="false">COUNTIF($B1773:$J1773, "UNGRADABLE_QUALITY")</f>
        <v>0</v>
      </c>
      <c r="Q1773" s="4" t="n">
        <f aca="false">COUNTIF($B1773:$J1773, "UNGRADABLE_CONDITION")</f>
        <v>0</v>
      </c>
      <c r="R1773" s="4" t="n">
        <f aca="false">SUM(K1773:Q1773)</f>
        <v>3</v>
      </c>
      <c r="S1773" s="3"/>
      <c r="T1773" s="3"/>
    </row>
    <row r="1774" customFormat="false" ht="13.8" hidden="false" customHeight="false" outlineLevel="0" collapsed="false">
      <c r="A1774" s="3" t="s">
        <v>1797</v>
      </c>
      <c r="B1774" s="3" t="s">
        <v>19</v>
      </c>
      <c r="C1774" s="3"/>
      <c r="D1774" s="3" t="s">
        <v>19</v>
      </c>
      <c r="E1774" s="3"/>
      <c r="F1774" s="3"/>
      <c r="G1774" s="3"/>
      <c r="H1774" s="3"/>
      <c r="I1774" s="3" t="s">
        <v>19</v>
      </c>
      <c r="J1774" s="3"/>
      <c r="K1774" s="4" t="n">
        <f aca="false">COUNTIF($B1774:$J1774, "NORMAL")</f>
        <v>0</v>
      </c>
      <c r="L1774" s="4" t="n">
        <f aca="false">COUNTIF($B1774:$J1774, "NON_SPECIFIC")</f>
        <v>3</v>
      </c>
      <c r="M1774" s="4" t="n">
        <f aca="false">COUNTIF($B1774:$J1774, "EARLY")</f>
        <v>0</v>
      </c>
      <c r="N1774" s="4" t="n">
        <f aca="false">COUNTIF($B1774:$J1774, "ACTIVE")</f>
        <v>0</v>
      </c>
      <c r="O1774" s="4" t="n">
        <f aca="false">COUNTIF($B1774:$J1774, "LATE")</f>
        <v>0</v>
      </c>
      <c r="P1774" s="4" t="n">
        <f aca="false">COUNTIF($B1774:$J1774, "UNGRADABLE_QUALITY")</f>
        <v>0</v>
      </c>
      <c r="Q1774" s="4" t="n">
        <f aca="false">COUNTIF($B1774:$J1774, "UNGRADABLE_CONDITION")</f>
        <v>0</v>
      </c>
      <c r="R1774" s="4" t="n">
        <f aca="false">SUM(K1774:Q1774)</f>
        <v>3</v>
      </c>
      <c r="S1774" s="5"/>
      <c r="T1774" s="3"/>
    </row>
    <row r="1775" customFormat="false" ht="13.8" hidden="false" customHeight="false" outlineLevel="0" collapsed="false">
      <c r="A1775" s="3" t="s">
        <v>1798</v>
      </c>
      <c r="B1775" s="3" t="s">
        <v>19</v>
      </c>
      <c r="C1775" s="3" t="s">
        <v>19</v>
      </c>
      <c r="D1775" s="3"/>
      <c r="E1775" s="3"/>
      <c r="F1775" s="3"/>
      <c r="G1775" s="3" t="s">
        <v>19</v>
      </c>
      <c r="H1775" s="3"/>
      <c r="I1775" s="3"/>
      <c r="J1775" s="3"/>
      <c r="K1775" s="4" t="n">
        <f aca="false">COUNTIF($B1775:$J1775, "NORMAL")</f>
        <v>0</v>
      </c>
      <c r="L1775" s="4" t="n">
        <f aca="false">COUNTIF($B1775:$J1775, "NON_SPECIFIC")</f>
        <v>3</v>
      </c>
      <c r="M1775" s="4" t="n">
        <f aca="false">COUNTIF($B1775:$J1775, "EARLY")</f>
        <v>0</v>
      </c>
      <c r="N1775" s="4" t="n">
        <f aca="false">COUNTIF($B1775:$J1775, "ACTIVE")</f>
        <v>0</v>
      </c>
      <c r="O1775" s="4" t="n">
        <f aca="false">COUNTIF($B1775:$J1775, "LATE")</f>
        <v>0</v>
      </c>
      <c r="P1775" s="4" t="n">
        <f aca="false">COUNTIF($B1775:$J1775, "UNGRADABLE_QUALITY")</f>
        <v>0</v>
      </c>
      <c r="Q1775" s="4" t="n">
        <f aca="false">COUNTIF($B1775:$J1775, "UNGRADABLE_CONDITION")</f>
        <v>0</v>
      </c>
      <c r="R1775" s="4" t="n">
        <f aca="false">SUM(K1775:Q1775)</f>
        <v>3</v>
      </c>
      <c r="S1775" s="3"/>
      <c r="T1775" s="3"/>
    </row>
    <row r="1776" customFormat="false" ht="13.8" hidden="false" customHeight="false" outlineLevel="0" collapsed="false">
      <c r="A1776" s="3" t="s">
        <v>1799</v>
      </c>
      <c r="B1776" s="3" t="s">
        <v>28</v>
      </c>
      <c r="C1776" s="3" t="s">
        <v>68</v>
      </c>
      <c r="D1776" s="3"/>
      <c r="E1776" s="3"/>
      <c r="F1776" s="3"/>
      <c r="G1776" s="3" t="s">
        <v>28</v>
      </c>
      <c r="H1776" s="3"/>
      <c r="I1776" s="3"/>
      <c r="J1776" s="3"/>
      <c r="K1776" s="4" t="n">
        <f aca="false">COUNTIF($B1776:$J1776, "NORMAL")</f>
        <v>0</v>
      </c>
      <c r="L1776" s="4" t="n">
        <f aca="false">COUNTIF($B1776:$J1776, "NON_SPECIFIC")</f>
        <v>0</v>
      </c>
      <c r="M1776" s="4" t="n">
        <f aca="false">COUNTIF($B1776:$J1776, "EARLY")</f>
        <v>0</v>
      </c>
      <c r="N1776" s="4" t="n">
        <f aca="false">COUNTIF($B1776:$J1776, "ACTIVE")</f>
        <v>0</v>
      </c>
      <c r="O1776" s="4" t="n">
        <f aca="false">COUNTIF($B1776:$J1776, "LATE")</f>
        <v>2</v>
      </c>
      <c r="P1776" s="4" t="n">
        <f aca="false">COUNTIF($B1776:$J1776, "UNGRADABLE_QUALITY")</f>
        <v>0</v>
      </c>
      <c r="Q1776" s="4" t="n">
        <f aca="false">COUNTIF($B1776:$J1776, "UNGRADABLE_CONDITION")</f>
        <v>1</v>
      </c>
      <c r="R1776" s="4" t="n">
        <f aca="false">SUM(K1776:Q1776)</f>
        <v>3</v>
      </c>
      <c r="S1776" s="3"/>
      <c r="T1776" s="3"/>
    </row>
    <row r="1777" customFormat="false" ht="13.8" hidden="false" customHeight="false" outlineLevel="0" collapsed="false">
      <c r="A1777" s="3" t="s">
        <v>1800</v>
      </c>
      <c r="B1777" s="3" t="s">
        <v>20</v>
      </c>
      <c r="C1777" s="3"/>
      <c r="D1777" s="3" t="s">
        <v>19</v>
      </c>
      <c r="E1777" s="3"/>
      <c r="F1777" s="3"/>
      <c r="G1777" s="3"/>
      <c r="H1777" s="3"/>
      <c r="I1777" s="3" t="s">
        <v>19</v>
      </c>
      <c r="J1777" s="3"/>
      <c r="K1777" s="4" t="n">
        <f aca="false">COUNTIF($B1777:$J1777, "NORMAL")</f>
        <v>1</v>
      </c>
      <c r="L1777" s="4" t="n">
        <f aca="false">COUNTIF($B1777:$J1777, "NON_SPECIFIC")</f>
        <v>2</v>
      </c>
      <c r="M1777" s="4" t="n">
        <f aca="false">COUNTIF($B1777:$J1777, "EARLY")</f>
        <v>0</v>
      </c>
      <c r="N1777" s="4" t="n">
        <f aca="false">COUNTIF($B1777:$J1777, "ACTIVE")</f>
        <v>0</v>
      </c>
      <c r="O1777" s="4" t="n">
        <f aca="false">COUNTIF($B1777:$J1777, "LATE")</f>
        <v>0</v>
      </c>
      <c r="P1777" s="4" t="n">
        <f aca="false">COUNTIF($B1777:$J1777, "UNGRADABLE_QUALITY")</f>
        <v>0</v>
      </c>
      <c r="Q1777" s="4" t="n">
        <f aca="false">COUNTIF($B1777:$J1777, "UNGRADABLE_CONDITION")</f>
        <v>0</v>
      </c>
      <c r="R1777" s="4" t="n">
        <f aca="false">SUM(K1777:Q1777)</f>
        <v>3</v>
      </c>
      <c r="S1777" s="5"/>
      <c r="T1777" s="3"/>
    </row>
    <row r="1778" customFormat="false" ht="13.8" hidden="false" customHeight="false" outlineLevel="0" collapsed="false">
      <c r="A1778" s="3" t="s">
        <v>1801</v>
      </c>
      <c r="B1778" s="3" t="s">
        <v>19</v>
      </c>
      <c r="C1778" s="3" t="s">
        <v>19</v>
      </c>
      <c r="D1778" s="3"/>
      <c r="E1778" s="3"/>
      <c r="F1778" s="3"/>
      <c r="G1778" s="3" t="s">
        <v>20</v>
      </c>
      <c r="H1778" s="3"/>
      <c r="I1778" s="3"/>
      <c r="J1778" s="3"/>
      <c r="K1778" s="4" t="n">
        <f aca="false">COUNTIF($B1778:$J1778, "NORMAL")</f>
        <v>1</v>
      </c>
      <c r="L1778" s="4" t="n">
        <f aca="false">COUNTIF($B1778:$J1778, "NON_SPECIFIC")</f>
        <v>2</v>
      </c>
      <c r="M1778" s="4" t="n">
        <f aca="false">COUNTIF($B1778:$J1778, "EARLY")</f>
        <v>0</v>
      </c>
      <c r="N1778" s="4" t="n">
        <f aca="false">COUNTIF($B1778:$J1778, "ACTIVE")</f>
        <v>0</v>
      </c>
      <c r="O1778" s="4" t="n">
        <f aca="false">COUNTIF($B1778:$J1778, "LATE")</f>
        <v>0</v>
      </c>
      <c r="P1778" s="4" t="n">
        <f aca="false">COUNTIF($B1778:$J1778, "UNGRADABLE_QUALITY")</f>
        <v>0</v>
      </c>
      <c r="Q1778" s="4" t="n">
        <f aca="false">COUNTIF($B1778:$J1778, "UNGRADABLE_CONDITION")</f>
        <v>0</v>
      </c>
      <c r="R1778" s="4" t="n">
        <f aca="false">SUM(K1778:Q1778)</f>
        <v>3</v>
      </c>
      <c r="S1778" s="3"/>
      <c r="T1778" s="3"/>
    </row>
    <row r="1779" customFormat="false" ht="13.8" hidden="false" customHeight="false" outlineLevel="0" collapsed="false">
      <c r="A1779" s="3" t="s">
        <v>1802</v>
      </c>
      <c r="B1779" s="3" t="s">
        <v>20</v>
      </c>
      <c r="C1779" s="3" t="s">
        <v>20</v>
      </c>
      <c r="D1779" s="3"/>
      <c r="E1779" s="3"/>
      <c r="F1779" s="3"/>
      <c r="G1779" s="3" t="s">
        <v>20</v>
      </c>
      <c r="H1779" s="3"/>
      <c r="I1779" s="3"/>
      <c r="J1779" s="3"/>
      <c r="K1779" s="4" t="n">
        <f aca="false">COUNTIF($B1779:$J1779, "NORMAL")</f>
        <v>3</v>
      </c>
      <c r="L1779" s="4" t="n">
        <f aca="false">COUNTIF($B1779:$J1779, "NON_SPECIFIC")</f>
        <v>0</v>
      </c>
      <c r="M1779" s="4" t="n">
        <f aca="false">COUNTIF($B1779:$J1779, "EARLY")</f>
        <v>0</v>
      </c>
      <c r="N1779" s="4" t="n">
        <f aca="false">COUNTIF($B1779:$J1779, "ACTIVE")</f>
        <v>0</v>
      </c>
      <c r="O1779" s="4" t="n">
        <f aca="false">COUNTIF($B1779:$J1779, "LATE")</f>
        <v>0</v>
      </c>
      <c r="P1779" s="4" t="n">
        <f aca="false">COUNTIF($B1779:$J1779, "UNGRADABLE_QUALITY")</f>
        <v>0</v>
      </c>
      <c r="Q1779" s="4" t="n">
        <f aca="false">COUNTIF($B1779:$J1779, "UNGRADABLE_CONDITION")</f>
        <v>0</v>
      </c>
      <c r="R1779" s="4" t="n">
        <f aca="false">SUM(K1779:Q1779)</f>
        <v>3</v>
      </c>
      <c r="S1779" s="3"/>
      <c r="T1779" s="3"/>
    </row>
    <row r="1780" customFormat="false" ht="13.8" hidden="false" customHeight="false" outlineLevel="0" collapsed="false">
      <c r="A1780" s="3" t="s">
        <v>1803</v>
      </c>
      <c r="B1780" s="3" t="s">
        <v>19</v>
      </c>
      <c r="C1780" s="3" t="s">
        <v>19</v>
      </c>
      <c r="D1780" s="3"/>
      <c r="E1780" s="3"/>
      <c r="F1780" s="3"/>
      <c r="G1780" s="3" t="s">
        <v>19</v>
      </c>
      <c r="H1780" s="3"/>
      <c r="I1780" s="3"/>
      <c r="J1780" s="3"/>
      <c r="K1780" s="4" t="n">
        <f aca="false">COUNTIF($B1780:$J1780, "NORMAL")</f>
        <v>0</v>
      </c>
      <c r="L1780" s="4" t="n">
        <f aca="false">COUNTIF($B1780:$J1780, "NON_SPECIFIC")</f>
        <v>3</v>
      </c>
      <c r="M1780" s="4" t="n">
        <f aca="false">COUNTIF($B1780:$J1780, "EARLY")</f>
        <v>0</v>
      </c>
      <c r="N1780" s="4" t="n">
        <f aca="false">COUNTIF($B1780:$J1780, "ACTIVE")</f>
        <v>0</v>
      </c>
      <c r="O1780" s="4" t="n">
        <f aca="false">COUNTIF($B1780:$J1780, "LATE")</f>
        <v>0</v>
      </c>
      <c r="P1780" s="4" t="n">
        <f aca="false">COUNTIF($B1780:$J1780, "UNGRADABLE_QUALITY")</f>
        <v>0</v>
      </c>
      <c r="Q1780" s="4" t="n">
        <f aca="false">COUNTIF($B1780:$J1780, "UNGRADABLE_CONDITION")</f>
        <v>0</v>
      </c>
      <c r="R1780" s="4" t="n">
        <f aca="false">SUM(K1780:Q1780)</f>
        <v>3</v>
      </c>
      <c r="S1780" s="3"/>
      <c r="T1780" s="3"/>
    </row>
    <row r="1781" customFormat="false" ht="13.8" hidden="false" customHeight="false" outlineLevel="0" collapsed="false">
      <c r="A1781" s="3" t="s">
        <v>1804</v>
      </c>
      <c r="B1781" s="3" t="s">
        <v>28</v>
      </c>
      <c r="C1781" s="3"/>
      <c r="D1781" s="3" t="s">
        <v>28</v>
      </c>
      <c r="E1781" s="3"/>
      <c r="F1781" s="3"/>
      <c r="G1781" s="3"/>
      <c r="H1781" s="3"/>
      <c r="I1781" s="3" t="s">
        <v>28</v>
      </c>
      <c r="J1781" s="3"/>
      <c r="K1781" s="4" t="n">
        <f aca="false">COUNTIF($B1781:$J1781, "NORMAL")</f>
        <v>0</v>
      </c>
      <c r="L1781" s="4" t="n">
        <f aca="false">COUNTIF($B1781:$J1781, "NON_SPECIFIC")</f>
        <v>0</v>
      </c>
      <c r="M1781" s="4" t="n">
        <f aca="false">COUNTIF($B1781:$J1781, "EARLY")</f>
        <v>0</v>
      </c>
      <c r="N1781" s="4" t="n">
        <f aca="false">COUNTIF($B1781:$J1781, "ACTIVE")</f>
        <v>0</v>
      </c>
      <c r="O1781" s="4" t="n">
        <f aca="false">COUNTIF($B1781:$J1781, "LATE")</f>
        <v>3</v>
      </c>
      <c r="P1781" s="4" t="n">
        <f aca="false">COUNTIF($B1781:$J1781, "UNGRADABLE_QUALITY")</f>
        <v>0</v>
      </c>
      <c r="Q1781" s="4" t="n">
        <f aca="false">COUNTIF($B1781:$J1781, "UNGRADABLE_CONDITION")</f>
        <v>0</v>
      </c>
      <c r="R1781" s="4" t="n">
        <f aca="false">SUM(K1781:Q1781)</f>
        <v>3</v>
      </c>
      <c r="S1781" s="5"/>
      <c r="T1781" s="3"/>
    </row>
    <row r="1782" customFormat="false" ht="13.8" hidden="false" customHeight="false" outlineLevel="0" collapsed="false">
      <c r="A1782" s="3" t="s">
        <v>1805</v>
      </c>
      <c r="B1782" s="3" t="s">
        <v>19</v>
      </c>
      <c r="C1782" s="3" t="s">
        <v>19</v>
      </c>
      <c r="D1782" s="3"/>
      <c r="E1782" s="3"/>
      <c r="F1782" s="3"/>
      <c r="G1782" s="3" t="s">
        <v>22</v>
      </c>
      <c r="H1782" s="3"/>
      <c r="I1782" s="3"/>
      <c r="J1782" s="3"/>
      <c r="K1782" s="4" t="n">
        <f aca="false">COUNTIF($B1782:$J1782, "NORMAL")</f>
        <v>0</v>
      </c>
      <c r="L1782" s="4" t="n">
        <f aca="false">COUNTIF($B1782:$J1782, "NON_SPECIFIC")</f>
        <v>2</v>
      </c>
      <c r="M1782" s="4" t="n">
        <f aca="false">COUNTIF($B1782:$J1782, "EARLY")</f>
        <v>1</v>
      </c>
      <c r="N1782" s="4" t="n">
        <f aca="false">COUNTIF($B1782:$J1782, "ACTIVE")</f>
        <v>0</v>
      </c>
      <c r="O1782" s="4" t="n">
        <f aca="false">COUNTIF($B1782:$J1782, "LATE")</f>
        <v>0</v>
      </c>
      <c r="P1782" s="4" t="n">
        <f aca="false">COUNTIF($B1782:$J1782, "UNGRADABLE_QUALITY")</f>
        <v>0</v>
      </c>
      <c r="Q1782" s="4" t="n">
        <f aca="false">COUNTIF($B1782:$J1782, "UNGRADABLE_CONDITION")</f>
        <v>0</v>
      </c>
      <c r="R1782" s="4" t="n">
        <f aca="false">SUM(K1782:Q1782)</f>
        <v>3</v>
      </c>
      <c r="S1782" s="3"/>
      <c r="T1782" s="3"/>
    </row>
    <row r="1784" customFormat="false" ht="15.75" hidden="false" customHeight="true" outlineLevel="0" collapsed="false">
      <c r="R1784" s="6" t="s">
        <v>1806</v>
      </c>
      <c r="S1784" s="6" t="n">
        <f aca="false">MAX(R2:R1782)</f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7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784:S1784 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.5"/>
    <col collapsed="false" customWidth="true" hidden="false" outlineLevel="0" max="3" min="3" style="0" width="18"/>
    <col collapsed="false" customWidth="true" hidden="false" outlineLevel="0" max="4" min="4" style="0" width="15.26"/>
    <col collapsed="false" customWidth="true" hidden="false" outlineLevel="0" max="5" min="5" style="0" width="25"/>
    <col collapsed="false" customWidth="true" hidden="false" outlineLevel="0" max="6" min="6" style="0" width="22.24"/>
    <col collapsed="false" customWidth="true" hidden="false" outlineLevel="0" max="7" min="7" style="0" width="19.25"/>
    <col collapsed="false" customWidth="true" hidden="false" outlineLevel="0" max="8" min="8" style="0" width="38.63"/>
    <col collapsed="false" customWidth="true" hidden="false" outlineLevel="0" max="9" min="9" style="0" width="27"/>
    <col collapsed="false" customWidth="true" hidden="false" outlineLevel="0" max="11" min="11" style="0" width="38.13"/>
    <col collapsed="false" customWidth="true" hidden="false" outlineLevel="0" max="14" min="14" style="0" width="31.62"/>
    <col collapsed="false" customWidth="true" hidden="false" outlineLevel="0" max="17" min="17" style="0" width="28.5"/>
  </cols>
  <sheetData>
    <row r="1" customFormat="false" ht="15.75" hidden="false" customHeight="false" outlineLevel="0" collapsed="false">
      <c r="A1" s="1" t="s">
        <v>1807</v>
      </c>
      <c r="B1" s="2" t="s">
        <v>1808</v>
      </c>
      <c r="C1" s="2" t="s">
        <v>1809</v>
      </c>
      <c r="D1" s="2" t="s">
        <v>1810</v>
      </c>
      <c r="E1" s="2" t="s">
        <v>1811</v>
      </c>
      <c r="F1" s="2" t="s">
        <v>1812</v>
      </c>
      <c r="G1" s="2" t="s">
        <v>1813</v>
      </c>
      <c r="H1" s="2" t="s">
        <v>1814</v>
      </c>
      <c r="I1" s="2" t="s">
        <v>1815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customFormat="false" ht="15.75" hidden="false" customHeight="false" outlineLevel="0" collapsed="false">
      <c r="A2" s="8" t="str">
        <f aca="false">pattern_user_labels!$A2</f>
        <v>001c6b1b-7008-41fd-a938-165c411bc146</v>
      </c>
      <c r="B2" s="8" t="str">
        <f aca="false" t="array" ref="B2:B2">INDEX(pattern_user_labels!B2:J2,MATCH(MAX(COUNTIF(pattern_user_labels!B2:J2,pattern_user_labels!B2:J2)),COUNTIF(pattern_user_labels!B2:J2,pattern_user_labels!B2:J2),0))</f>
        <v>NORMAL</v>
      </c>
      <c r="C2" s="9" t="n">
        <f aca="false">pattern_user_labels!$R2</f>
        <v>3</v>
      </c>
      <c r="D2" s="9" t="n">
        <f aca="false">COUNTIF(pattern_user_labels!$B2:$J2, $B2)</f>
        <v>2</v>
      </c>
      <c r="E2" s="10" t="b">
        <f aca="false">$C2-$D2&lt;=1</f>
        <v>1</v>
      </c>
      <c r="F2" s="10" t="b">
        <f aca="false">$C2=$D2</f>
        <v>0</v>
      </c>
      <c r="G2" s="10" t="b">
        <f aca="false">D2&gt;=3</f>
        <v>0</v>
      </c>
      <c r="H2" s="10" t="b">
        <f aca="false">AND($E2,OR($B2="UNGRADABLE_QUALITY",$B2="UNGRADABLE_CONDITION"))</f>
        <v>0</v>
      </c>
      <c r="I2" s="10" t="str">
        <f aca="false">IF(AND($E2,NOT($H2)),$B2, "")</f>
        <v>NORMAL</v>
      </c>
    </row>
    <row r="3" customFormat="false" ht="15.75" hidden="false" customHeight="false" outlineLevel="0" collapsed="false">
      <c r="A3" s="8" t="str">
        <f aca="false">pattern_user_labels!$A3</f>
        <v>006e3108-a68e-4561-9e83-3f47b67e2ba6</v>
      </c>
      <c r="B3" s="8" t="str">
        <f aca="false" t="array" ref="B3:B3">INDEX(pattern_user_labels!B3:J3,MATCH(MAX(COUNTIF(pattern_user_labels!B3:J3,pattern_user_labels!B3:J3)),COUNTIF(pattern_user_labels!B3:J3,pattern_user_labels!B3:J3),0))</f>
        <v>NON_SPECIFIC</v>
      </c>
      <c r="C3" s="9" t="n">
        <f aca="false">pattern_user_labels!$R3</f>
        <v>3</v>
      </c>
      <c r="D3" s="9" t="n">
        <f aca="false">COUNTIF(pattern_user_labels!$B3:$J3, $B3)</f>
        <v>1</v>
      </c>
      <c r="E3" s="10" t="b">
        <f aca="false">$C3-$D3&lt;=1</f>
        <v>0</v>
      </c>
      <c r="F3" s="10" t="b">
        <f aca="false">$C3=$D3</f>
        <v>0</v>
      </c>
      <c r="G3" s="10" t="b">
        <f aca="false">D3&gt;=3</f>
        <v>0</v>
      </c>
      <c r="H3" s="10" t="b">
        <f aca="false">AND($E3,OR($B3="UNGRADABLE_QUALITY",$B3="UNGRADABLE_CONDITION"))</f>
        <v>0</v>
      </c>
      <c r="I3" s="10" t="str">
        <f aca="false">IF(AND($E3,NOT($H3)),$B3, "")</f>
        <v/>
      </c>
    </row>
    <row r="4" customFormat="false" ht="15.75" hidden="false" customHeight="false" outlineLevel="0" collapsed="false">
      <c r="A4" s="8" t="str">
        <f aca="false">pattern_user_labels!$A4</f>
        <v>0087355e-6762-4dba-adfa-a297c79df528</v>
      </c>
      <c r="B4" s="8" t="str">
        <f aca="false" t="array" ref="B4:B4">INDEX(pattern_user_labels!B4:J4,MATCH(MAX(COUNTIF(pattern_user_labels!B4:J4,pattern_user_labels!B4:J4)),COUNTIF(pattern_user_labels!B4:J4,pattern_user_labels!B4:J4),0))</f>
        <v>NON_SPECIFIC</v>
      </c>
      <c r="C4" s="9" t="n">
        <f aca="false">pattern_user_labels!$R4</f>
        <v>3</v>
      </c>
      <c r="D4" s="9" t="n">
        <f aca="false">COUNTIF(pattern_user_labels!$B4:$J4, $B4)</f>
        <v>2</v>
      </c>
      <c r="E4" s="10" t="b">
        <f aca="false">$C4-$D4&lt;=1</f>
        <v>1</v>
      </c>
      <c r="F4" s="10" t="b">
        <f aca="false">$C4=$D4</f>
        <v>0</v>
      </c>
      <c r="G4" s="10" t="b">
        <f aca="false">D4&gt;=3</f>
        <v>0</v>
      </c>
      <c r="H4" s="10" t="b">
        <f aca="false">AND($E4,OR($B4="UNGRADABLE_QUALITY",$B4="UNGRADABLE_CONDITION"))</f>
        <v>0</v>
      </c>
      <c r="I4" s="10" t="str">
        <f aca="false">IF(AND($E4,NOT($H4)),$B4, "")</f>
        <v>NON_SPECIFIC</v>
      </c>
      <c r="K4" s="2"/>
      <c r="L4" s="11"/>
    </row>
    <row r="5" customFormat="false" ht="15.75" hidden="false" customHeight="false" outlineLevel="0" collapsed="false">
      <c r="A5" s="8" t="str">
        <f aca="false">pattern_user_labels!$A5</f>
        <v>0091fdd2-c852-44fa-b21e-1e031fa6e4ca</v>
      </c>
      <c r="B5" s="8" t="str">
        <f aca="false" t="array" ref="B5:B5">INDEX(pattern_user_labels!B5:J5,MATCH(MAX(COUNTIF(pattern_user_labels!B5:J5,pattern_user_labels!B5:J5)),COUNTIF(pattern_user_labels!B5:J5,pattern_user_labels!B5:J5),0))</f>
        <v>NORMAL</v>
      </c>
      <c r="C5" s="9" t="n">
        <f aca="false">pattern_user_labels!$R5</f>
        <v>3</v>
      </c>
      <c r="D5" s="9" t="n">
        <f aca="false">COUNTIF(pattern_user_labels!$B5:$J5, $B5)</f>
        <v>2</v>
      </c>
      <c r="E5" s="10" t="b">
        <f aca="false">$C5-$D5&lt;=1</f>
        <v>1</v>
      </c>
      <c r="F5" s="10" t="b">
        <f aca="false">$C5=$D5</f>
        <v>0</v>
      </c>
      <c r="G5" s="10" t="b">
        <f aca="false">D5&gt;=3</f>
        <v>0</v>
      </c>
      <c r="H5" s="10" t="b">
        <f aca="false">AND($E5,OR($B5="UNGRADABLE_QUALITY",$B5="UNGRADABLE_CONDITION"))</f>
        <v>0</v>
      </c>
      <c r="I5" s="10" t="str">
        <f aca="false">IF(AND($E5,NOT($H5)),$B5, "")</f>
        <v>NORMAL</v>
      </c>
      <c r="K5" s="2"/>
      <c r="L5" s="11"/>
    </row>
    <row r="6" customFormat="false" ht="15.75" hidden="false" customHeight="false" outlineLevel="0" collapsed="false">
      <c r="A6" s="8" t="str">
        <f aca="false">pattern_user_labels!$A6</f>
        <v>00ed05b7-cfb7-494f-ba97-181c8cbc900b</v>
      </c>
      <c r="B6" s="8" t="str">
        <f aca="false" t="array" ref="B6:B6">INDEX(pattern_user_labels!B6:J6,MATCH(MAX(COUNTIF(pattern_user_labels!B6:J6,pattern_user_labels!B6:J6)),COUNTIF(pattern_user_labels!B6:J6,pattern_user_labels!B6:J6),0))</f>
        <v>NORMAL</v>
      </c>
      <c r="C6" s="9" t="n">
        <f aca="false">pattern_user_labels!$R6</f>
        <v>3</v>
      </c>
      <c r="D6" s="9" t="n">
        <f aca="false">COUNTIF(pattern_user_labels!$B6:$J6, $B6)</f>
        <v>2</v>
      </c>
      <c r="E6" s="10" t="b">
        <f aca="false">$C6-$D6&lt;=1</f>
        <v>1</v>
      </c>
      <c r="F6" s="10" t="b">
        <f aca="false">$C6=$D6</f>
        <v>0</v>
      </c>
      <c r="G6" s="10" t="b">
        <f aca="false">D6&gt;=3</f>
        <v>0</v>
      </c>
      <c r="H6" s="10" t="b">
        <f aca="false">AND($E6,OR($B6="UNGRADABLE_QUALITY",$B6="UNGRADABLE_CONDITION"))</f>
        <v>0</v>
      </c>
      <c r="I6" s="10" t="str">
        <f aca="false">IF(AND($E6,NOT($H6)),$B6, "")</f>
        <v>NORMAL</v>
      </c>
      <c r="K6" s="2"/>
      <c r="L6" s="7"/>
    </row>
    <row r="7" customFormat="false" ht="15.75" hidden="false" customHeight="false" outlineLevel="0" collapsed="false">
      <c r="A7" s="8" t="str">
        <f aca="false">pattern_user_labels!$A7</f>
        <v>00f0e1a9-f70f-483b-afb6-3b3ad2ae3667</v>
      </c>
      <c r="B7" s="8" t="str">
        <f aca="false" t="array" ref="B7:B7">INDEX(pattern_user_labels!B7:J7,MATCH(MAX(COUNTIF(pattern_user_labels!B7:J7,pattern_user_labels!B7:J7)),COUNTIF(pattern_user_labels!B7:J7,pattern_user_labels!B7:J7),0))</f>
        <v>UNGRADABLE_QUALITY</v>
      </c>
      <c r="C7" s="9" t="n">
        <f aca="false">pattern_user_labels!$R7</f>
        <v>3</v>
      </c>
      <c r="D7" s="9" t="n">
        <f aca="false">COUNTIF(pattern_user_labels!$B7:$J7, $B7)</f>
        <v>2</v>
      </c>
      <c r="E7" s="10" t="b">
        <f aca="false">$C7-$D7&lt;=1</f>
        <v>1</v>
      </c>
      <c r="F7" s="10" t="b">
        <f aca="false">$C7=$D7</f>
        <v>0</v>
      </c>
      <c r="G7" s="10" t="b">
        <f aca="false">D7&gt;=3</f>
        <v>0</v>
      </c>
      <c r="H7" s="10" t="b">
        <f aca="false">AND($E7,OR($B7="UNGRADABLE_QUALITY",$B7="UNGRADABLE_CONDITION"))</f>
        <v>1</v>
      </c>
      <c r="I7" s="10" t="str">
        <f aca="false">IF(AND($E7,NOT($H7)),$B7, "")</f>
        <v/>
      </c>
      <c r="K7" s="7"/>
      <c r="L7" s="7"/>
    </row>
    <row r="8" customFormat="false" ht="15.75" hidden="false" customHeight="false" outlineLevel="0" collapsed="false">
      <c r="A8" s="8" t="str">
        <f aca="false">pattern_user_labels!$A8</f>
        <v>0120840a-11e6-411e-b59c-33dd5f5bd6fc</v>
      </c>
      <c r="B8" s="8" t="str">
        <f aca="false" t="array" ref="B8:B8">INDEX(pattern_user_labels!B8:J8,MATCH(MAX(COUNTIF(pattern_user_labels!B8:J8,pattern_user_labels!B8:J8)),COUNTIF(pattern_user_labels!B8:J8,pattern_user_labels!B8:J8),0))</f>
        <v>NORMAL</v>
      </c>
      <c r="C8" s="9" t="n">
        <f aca="false">pattern_user_labels!$R8</f>
        <v>3</v>
      </c>
      <c r="D8" s="9" t="n">
        <f aca="false">COUNTIF(pattern_user_labels!$B8:$J8, $B8)</f>
        <v>1</v>
      </c>
      <c r="E8" s="10" t="b">
        <f aca="false">$C8-$D8&lt;=1</f>
        <v>0</v>
      </c>
      <c r="F8" s="10" t="b">
        <f aca="false">$C8=$D8</f>
        <v>0</v>
      </c>
      <c r="G8" s="10" t="b">
        <f aca="false">D8&gt;=3</f>
        <v>0</v>
      </c>
      <c r="H8" s="10" t="b">
        <f aca="false">AND($E8,OR($B8="UNGRADABLE_QUALITY",$B8="UNGRADABLE_CONDITION"))</f>
        <v>0</v>
      </c>
      <c r="I8" s="10" t="str">
        <f aca="false">IF(AND($E8,NOT($H8)),$B8, "")</f>
        <v/>
      </c>
      <c r="K8" s="7"/>
      <c r="L8" s="7"/>
    </row>
    <row r="9" customFormat="false" ht="15.75" hidden="false" customHeight="false" outlineLevel="0" collapsed="false">
      <c r="A9" s="8" t="str">
        <f aca="false">pattern_user_labels!$A9</f>
        <v>015c7f56-f185-4a10-8d9c-d6aa29e805f4</v>
      </c>
      <c r="B9" s="8" t="str">
        <f aca="false" t="array" ref="B9:B9">INDEX(pattern_user_labels!B9:J9,MATCH(MAX(COUNTIF(pattern_user_labels!B9:J9,pattern_user_labels!B9:J9)),COUNTIF(pattern_user_labels!B9:J9,pattern_user_labels!B9:J9),0))</f>
        <v>NON_SPECIFIC</v>
      </c>
      <c r="C9" s="9" t="n">
        <f aca="false">pattern_user_labels!$R9</f>
        <v>3</v>
      </c>
      <c r="D9" s="9" t="n">
        <f aca="false">COUNTIF(pattern_user_labels!$B9:$J9, $B9)</f>
        <v>2</v>
      </c>
      <c r="E9" s="10" t="b">
        <f aca="false">$C9-$D9&lt;=1</f>
        <v>1</v>
      </c>
      <c r="F9" s="10" t="b">
        <f aca="false">$C9=$D9</f>
        <v>0</v>
      </c>
      <c r="G9" s="10" t="b">
        <f aca="false">D9&gt;=3</f>
        <v>0</v>
      </c>
      <c r="H9" s="10" t="b">
        <f aca="false">AND($E9,OR($B9="UNGRADABLE_QUALITY",$B9="UNGRADABLE_CONDITION"))</f>
        <v>0</v>
      </c>
      <c r="I9" s="10" t="str">
        <f aca="false">IF(AND($E9,NOT($H9)),$B9, "")</f>
        <v>NON_SPECIFIC</v>
      </c>
      <c r="K9" s="7"/>
      <c r="L9" s="7"/>
    </row>
    <row r="10" customFormat="false" ht="15.75" hidden="false" customHeight="false" outlineLevel="0" collapsed="false">
      <c r="A10" s="8" t="str">
        <f aca="false">pattern_user_labels!$A10</f>
        <v>017d18dd-ada4-4ece-bd95-aa6c8ea68b26</v>
      </c>
      <c r="B10" s="8" t="str">
        <f aca="false" t="array" ref="B10:B10">INDEX(pattern_user_labels!B10:J10,MATCH(MAX(COUNTIF(pattern_user_labels!B10:J10,pattern_user_labels!B10:J10)),COUNTIF(pattern_user_labels!B10:J10,pattern_user_labels!B10:J10),0))</f>
        <v>EARLY</v>
      </c>
      <c r="C10" s="9" t="n">
        <f aca="false">pattern_user_labels!$R10</f>
        <v>3</v>
      </c>
      <c r="D10" s="9" t="n">
        <f aca="false">COUNTIF(pattern_user_labels!$B10:$J10, $B10)</f>
        <v>2</v>
      </c>
      <c r="E10" s="10" t="b">
        <f aca="false">$C10-$D10&lt;=1</f>
        <v>1</v>
      </c>
      <c r="F10" s="10" t="b">
        <f aca="false">$C10=$D10</f>
        <v>0</v>
      </c>
      <c r="G10" s="10" t="b">
        <f aca="false">D10&gt;=3</f>
        <v>0</v>
      </c>
      <c r="H10" s="10" t="b">
        <f aca="false">AND($E10,OR($B10="UNGRADABLE_QUALITY",$B10="UNGRADABLE_CONDITION"))</f>
        <v>0</v>
      </c>
      <c r="I10" s="10" t="str">
        <f aca="false">IF(AND($E10,NOT($H10)),$B10, "")</f>
        <v>EARLY</v>
      </c>
      <c r="K10" s="7"/>
      <c r="L10" s="7"/>
      <c r="N10" s="2"/>
      <c r="O10" s="12" t="s">
        <v>1816</v>
      </c>
      <c r="P10" s="12" t="s">
        <v>1817</v>
      </c>
      <c r="Q10" s="13"/>
    </row>
    <row r="11" customFormat="false" ht="15.75" hidden="false" customHeight="false" outlineLevel="0" collapsed="false">
      <c r="A11" s="8" t="str">
        <f aca="false">pattern_user_labels!$A11</f>
        <v>01c5e821-a4e9-4b30-b521-6bc42eeb7010</v>
      </c>
      <c r="B11" s="8" t="str">
        <f aca="false" t="array" ref="B11:B11">INDEX(pattern_user_labels!B11:J11,MATCH(MAX(COUNTIF(pattern_user_labels!B11:J11,pattern_user_labels!B11:J11)),COUNTIF(pattern_user_labels!B11:J11,pattern_user_labels!B11:J11),0))</f>
        <v>NON_SPECIFIC</v>
      </c>
      <c r="C11" s="9" t="n">
        <f aca="false">pattern_user_labels!$R11</f>
        <v>3</v>
      </c>
      <c r="D11" s="9" t="n">
        <f aca="false">COUNTIF(pattern_user_labels!$B11:$J11, $B11)</f>
        <v>2</v>
      </c>
      <c r="E11" s="10" t="b">
        <f aca="false">$C11-$D11&lt;=1</f>
        <v>1</v>
      </c>
      <c r="F11" s="10" t="b">
        <f aca="false">$C11=$D11</f>
        <v>0</v>
      </c>
      <c r="G11" s="10" t="b">
        <f aca="false">D11&gt;=3</f>
        <v>0</v>
      </c>
      <c r="H11" s="10" t="b">
        <f aca="false">AND($E11,OR($B11="UNGRADABLE_QUALITY",$B11="UNGRADABLE_CONDITION"))</f>
        <v>0</v>
      </c>
      <c r="I11" s="10" t="str">
        <f aca="false">IF(AND($E11,NOT($H11)),$B11, "")</f>
        <v>NON_SPECIFIC</v>
      </c>
      <c r="K11" s="2"/>
      <c r="L11" s="11"/>
      <c r="N11" s="2" t="s">
        <v>1818</v>
      </c>
      <c r="O11" s="2" t="n">
        <f aca="false">COUNTIFS($I2:$I1782, "NORMAL", $H2:$H1782, FALSE())</f>
        <v>450</v>
      </c>
      <c r="P11" s="2" t="n">
        <f aca="false">COUNTIFS($I2:$I1782, "NORMAL", $F2:$F1782, TRUE(), $H2:$H1782, FALSE())</f>
        <v>147</v>
      </c>
    </row>
    <row r="12" customFormat="false" ht="15.75" hidden="false" customHeight="false" outlineLevel="0" collapsed="false">
      <c r="A12" s="8" t="str">
        <f aca="false">pattern_user_labels!$A12</f>
        <v>01cb4aad-1ed3-4092-9d7a-6b397582a218</v>
      </c>
      <c r="B12" s="8" t="str">
        <f aca="false" t="array" ref="B12:B12">INDEX(pattern_user_labels!B12:J12,MATCH(MAX(COUNTIF(pattern_user_labels!B12:J12,pattern_user_labels!B12:J12)),COUNTIF(pattern_user_labels!B12:J12,pattern_user_labels!B12:J12),0))</f>
        <v>ACTIVE</v>
      </c>
      <c r="C12" s="9" t="n">
        <f aca="false">pattern_user_labels!$R12</f>
        <v>3</v>
      </c>
      <c r="D12" s="9" t="n">
        <f aca="false">COUNTIF(pattern_user_labels!$B12:$J12, $B12)</f>
        <v>3</v>
      </c>
      <c r="E12" s="10" t="b">
        <f aca="false">$C12-$D12&lt;=1</f>
        <v>1</v>
      </c>
      <c r="F12" s="10" t="b">
        <f aca="false">$C12=$D12</f>
        <v>1</v>
      </c>
      <c r="G12" s="10" t="b">
        <f aca="false">D12&gt;=3</f>
        <v>1</v>
      </c>
      <c r="H12" s="10" t="b">
        <f aca="false">AND($E12,OR($B12="UNGRADABLE_QUALITY",$B12="UNGRADABLE_CONDITION"))</f>
        <v>0</v>
      </c>
      <c r="I12" s="10" t="str">
        <f aca="false">IF(AND($E12,NOT($H12)),$B12, "")</f>
        <v>ACTIVE</v>
      </c>
      <c r="K12" s="2"/>
      <c r="L12" s="11"/>
      <c r="N12" s="2" t="s">
        <v>1819</v>
      </c>
      <c r="O12" s="2" t="n">
        <f aca="false">COUNTIFS($I2:$I1782, "NON_SPECIFIC", $H2:$H1782, FALSE())</f>
        <v>573</v>
      </c>
      <c r="P12" s="2" t="n">
        <f aca="false">COUNTIFS($I2:$I1782, "NON_SPECIFIC", $F2:$F1782, TRUE(), $H2:$H1782, FALSE())</f>
        <v>166</v>
      </c>
    </row>
    <row r="13" customFormat="false" ht="15.75" hidden="false" customHeight="false" outlineLevel="0" collapsed="false">
      <c r="A13" s="8" t="str">
        <f aca="false">pattern_user_labels!$A13</f>
        <v>01ed3294-0d31-45d5-8507-f45226310280</v>
      </c>
      <c r="B13" s="8" t="str">
        <f aca="false" t="array" ref="B13:B13">INDEX(pattern_user_labels!B13:J13,MATCH(MAX(COUNTIF(pattern_user_labels!B13:J13,pattern_user_labels!B13:J13)),COUNTIF(pattern_user_labels!B13:J13,pattern_user_labels!B13:J13),0))</f>
        <v>NON_SPECIFIC</v>
      </c>
      <c r="C13" s="9" t="n">
        <f aca="false">pattern_user_labels!$R13</f>
        <v>3</v>
      </c>
      <c r="D13" s="9" t="n">
        <f aca="false">COUNTIF(pattern_user_labels!$B13:$J13, $B13)</f>
        <v>2</v>
      </c>
      <c r="E13" s="10" t="b">
        <f aca="false">$C13-$D13&lt;=1</f>
        <v>1</v>
      </c>
      <c r="F13" s="10" t="b">
        <f aca="false">$C13=$D13</f>
        <v>0</v>
      </c>
      <c r="G13" s="10" t="b">
        <f aca="false">D13&gt;=3</f>
        <v>0</v>
      </c>
      <c r="H13" s="10" t="b">
        <f aca="false">AND($E13,OR($B13="UNGRADABLE_QUALITY",$B13="UNGRADABLE_CONDITION"))</f>
        <v>0</v>
      </c>
      <c r="I13" s="10" t="str">
        <f aca="false">IF(AND($E13,NOT($H13)),$B13, "")</f>
        <v>NON_SPECIFIC</v>
      </c>
      <c r="K13" s="2"/>
      <c r="L13" s="11"/>
      <c r="N13" s="2" t="s">
        <v>1820</v>
      </c>
      <c r="O13" s="2" t="n">
        <f aca="false">COUNTIFS($I2:$I1782, "EARLY", $H2:$H1782, FALSE())</f>
        <v>262</v>
      </c>
      <c r="P13" s="2" t="n">
        <f aca="false">COUNTIFS($I2:$I1782, "EARLY", $F2:$F1782, TRUE(), $H2:$H1782, FALSE())</f>
        <v>83</v>
      </c>
    </row>
    <row r="14" customFormat="false" ht="15.75" hidden="false" customHeight="false" outlineLevel="0" collapsed="false">
      <c r="A14" s="8" t="str">
        <f aca="false">pattern_user_labels!$A14</f>
        <v>01f4ac9f-661b-4622-96b5-fa5127506c5e</v>
      </c>
      <c r="B14" s="8" t="str">
        <f aca="false" t="array" ref="B14:B14">INDEX(pattern_user_labels!B14:J14,MATCH(MAX(COUNTIF(pattern_user_labels!B14:J14,pattern_user_labels!B14:J14)),COUNTIF(pattern_user_labels!B14:J14,pattern_user_labels!B14:J14),0))</f>
        <v>LATE</v>
      </c>
      <c r="C14" s="9" t="n">
        <f aca="false">pattern_user_labels!$R14</f>
        <v>4</v>
      </c>
      <c r="D14" s="9" t="n">
        <f aca="false">COUNTIF(pattern_user_labels!$B14:$J14, $B14)</f>
        <v>3</v>
      </c>
      <c r="E14" s="10" t="b">
        <f aca="false">$C14-$D14&lt;=1</f>
        <v>1</v>
      </c>
      <c r="F14" s="10" t="b">
        <f aca="false">$C14=$D14</f>
        <v>0</v>
      </c>
      <c r="G14" s="10" t="b">
        <f aca="false">D14&gt;=3</f>
        <v>1</v>
      </c>
      <c r="H14" s="10" t="b">
        <f aca="false">AND($E14,OR($B14="UNGRADABLE_QUALITY",$B14="UNGRADABLE_CONDITION"))</f>
        <v>0</v>
      </c>
      <c r="I14" s="10" t="str">
        <f aca="false">IF(AND($E14,NOT($H14)),$B14, "")</f>
        <v>LATE</v>
      </c>
      <c r="K14" s="2"/>
      <c r="L14" s="7"/>
      <c r="N14" s="2" t="s">
        <v>1821</v>
      </c>
      <c r="O14" s="2" t="n">
        <f aca="false">COUNTIFS($I2:$I1782, "ACTIVE", $H2:$H1782, FALSE())</f>
        <v>178</v>
      </c>
      <c r="P14" s="2" t="n">
        <f aca="false">COUNTIFS($I2:$I1782, "ACTIVE", $F2:$F1782, TRUE(), $H2:$H1782, FALSE())</f>
        <v>96</v>
      </c>
    </row>
    <row r="15" customFormat="false" ht="15.75" hidden="false" customHeight="false" outlineLevel="0" collapsed="false">
      <c r="A15" s="8" t="str">
        <f aca="false">pattern_user_labels!$A15</f>
        <v>024e77a9-3da3-4150-ac77-f57586b0fa4f</v>
      </c>
      <c r="B15" s="8" t="str">
        <f aca="false" t="array" ref="B15:B15">INDEX(pattern_user_labels!B15:J15,MATCH(MAX(COUNTIF(pattern_user_labels!B15:J15,pattern_user_labels!B15:J15)),COUNTIF(pattern_user_labels!B15:J15,pattern_user_labels!B15:J15),0))</f>
        <v>NON_SPECIFIC</v>
      </c>
      <c r="C15" s="9" t="n">
        <f aca="false">pattern_user_labels!$R15</f>
        <v>3</v>
      </c>
      <c r="D15" s="9" t="n">
        <f aca="false">COUNTIF(pattern_user_labels!$B15:$J15, $B15)</f>
        <v>1</v>
      </c>
      <c r="E15" s="10" t="b">
        <f aca="false">$C15-$D15&lt;=1</f>
        <v>0</v>
      </c>
      <c r="F15" s="10" t="b">
        <f aca="false">$C15=$D15</f>
        <v>0</v>
      </c>
      <c r="G15" s="10" t="b">
        <f aca="false">D15&gt;=3</f>
        <v>0</v>
      </c>
      <c r="H15" s="10" t="b">
        <f aca="false">AND($E15,OR($B15="UNGRADABLE_QUALITY",$B15="UNGRADABLE_CONDITION"))</f>
        <v>0</v>
      </c>
      <c r="I15" s="10" t="str">
        <f aca="false">IF(AND($E15,NOT($H15)),$B15, "")</f>
        <v/>
      </c>
      <c r="N15" s="2" t="s">
        <v>1822</v>
      </c>
      <c r="O15" s="2" t="n">
        <f aca="false">COUNTIFS($I2:$I1782, "LATE", $H2:$H1782, FALSE())</f>
        <v>74</v>
      </c>
      <c r="P15" s="2" t="n">
        <f aca="false">COUNTIFS($I2:$I1782, "LATE", $F2:$F1782, TRUE(), $H2:$H1782, FALSE())</f>
        <v>40</v>
      </c>
    </row>
    <row r="16" customFormat="false" ht="15.75" hidden="false" customHeight="false" outlineLevel="0" collapsed="false">
      <c r="A16" s="8" t="str">
        <f aca="false">pattern_user_labels!$A16</f>
        <v>026fff0f-a898-4b7d-aa81-dc0445e82851</v>
      </c>
      <c r="B16" s="8" t="str">
        <f aca="false" t="array" ref="B16:B16">INDEX(pattern_user_labels!B16:J16,MATCH(MAX(COUNTIF(pattern_user_labels!B16:J16,pattern_user_labels!B16:J16)),COUNTIF(pattern_user_labels!B16:J16,pattern_user_labels!B16:J16),0))</f>
        <v>EARLY</v>
      </c>
      <c r="C16" s="9" t="n">
        <f aca="false">pattern_user_labels!$R16</f>
        <v>3</v>
      </c>
      <c r="D16" s="9" t="n">
        <f aca="false">COUNTIF(pattern_user_labels!$B16:$J16, $B16)</f>
        <v>2</v>
      </c>
      <c r="E16" s="10" t="b">
        <f aca="false">$C16-$D16&lt;=1</f>
        <v>1</v>
      </c>
      <c r="F16" s="10" t="b">
        <f aca="false">$C16=$D16</f>
        <v>0</v>
      </c>
      <c r="G16" s="10" t="b">
        <f aca="false">D16&gt;=3</f>
        <v>0</v>
      </c>
      <c r="H16" s="10" t="b">
        <f aca="false">AND($E16,OR($B16="UNGRADABLE_QUALITY",$B16="UNGRADABLE_CONDITION"))</f>
        <v>0</v>
      </c>
      <c r="I16" s="10" t="str">
        <f aca="false">IF(AND($E16,NOT($H16)),$B16, "")</f>
        <v>EARLY</v>
      </c>
      <c r="O16" s="10" t="n">
        <f aca="false">SUM(O11:O15)</f>
        <v>1537</v>
      </c>
      <c r="P16" s="10" t="n">
        <f aca="false">SUM(P11:P15)</f>
        <v>532</v>
      </c>
    </row>
    <row r="17" customFormat="false" ht="15.75" hidden="false" customHeight="false" outlineLevel="0" collapsed="false">
      <c r="A17" s="8" t="str">
        <f aca="false">pattern_user_labels!$A17</f>
        <v>0291f7c3-ee2f-4e85-871f-89983efc9f15</v>
      </c>
      <c r="B17" s="8" t="str">
        <f aca="false" t="array" ref="B17:B17">INDEX(pattern_user_labels!B17:J17,MATCH(MAX(COUNTIF(pattern_user_labels!B17:J17,pattern_user_labels!B17:J17)),COUNTIF(pattern_user_labels!B17:J17,pattern_user_labels!B17:J17),0))</f>
        <v>EARLY</v>
      </c>
      <c r="C17" s="9" t="n">
        <f aca="false">pattern_user_labels!$R17</f>
        <v>3</v>
      </c>
      <c r="D17" s="9" t="n">
        <f aca="false">COUNTIF(pattern_user_labels!$B17:$J17, $B17)</f>
        <v>1</v>
      </c>
      <c r="E17" s="10" t="b">
        <f aca="false">$C17-$D17&lt;=1</f>
        <v>0</v>
      </c>
      <c r="F17" s="10" t="b">
        <f aca="false">$C17=$D17</f>
        <v>0</v>
      </c>
      <c r="G17" s="10" t="b">
        <f aca="false">D17&gt;=3</f>
        <v>0</v>
      </c>
      <c r="H17" s="10" t="b">
        <f aca="false">AND($E17,OR($B17="UNGRADABLE_QUALITY",$B17="UNGRADABLE_CONDITION"))</f>
        <v>0</v>
      </c>
      <c r="I17" s="10" t="str">
        <f aca="false">IF(AND($E17,NOT($H17)),$B17, "")</f>
        <v/>
      </c>
      <c r="K17" s="7"/>
      <c r="L17" s="7"/>
    </row>
    <row r="18" customFormat="false" ht="15.75" hidden="false" customHeight="false" outlineLevel="0" collapsed="false">
      <c r="A18" s="8" t="str">
        <f aca="false">pattern_user_labels!$A18</f>
        <v>02a2a0a9-e36a-498a-a0fb-c801495c440f</v>
      </c>
      <c r="B18" s="8" t="str">
        <f aca="false" t="array" ref="B18:B18">INDEX(pattern_user_labels!B18:J18,MATCH(MAX(COUNTIF(pattern_user_labels!B18:J18,pattern_user_labels!B18:J18)),COUNTIF(pattern_user_labels!B18:J18,pattern_user_labels!B18:J18),0))</f>
        <v>NORMAL</v>
      </c>
      <c r="C18" s="9" t="n">
        <f aca="false">pattern_user_labels!$R18</f>
        <v>3</v>
      </c>
      <c r="D18" s="9" t="n">
        <f aca="false">COUNTIF(pattern_user_labels!$B18:$J18, $B18)</f>
        <v>2</v>
      </c>
      <c r="E18" s="10" t="b">
        <f aca="false">$C18-$D18&lt;=1</f>
        <v>1</v>
      </c>
      <c r="F18" s="10" t="b">
        <f aca="false">$C18=$D18</f>
        <v>0</v>
      </c>
      <c r="G18" s="10" t="b">
        <f aca="false">D18&gt;=3</f>
        <v>0</v>
      </c>
      <c r="H18" s="10" t="b">
        <f aca="false">AND($E18,OR($B18="UNGRADABLE_QUALITY",$B18="UNGRADABLE_CONDITION"))</f>
        <v>0</v>
      </c>
      <c r="I18" s="10" t="str">
        <f aca="false">IF(AND($E18,NOT($H18)),$B18, "")</f>
        <v>NORMAL</v>
      </c>
      <c r="N18" s="2" t="s">
        <v>1823</v>
      </c>
      <c r="O18" s="2" t="n">
        <f aca="false">COUNTIFS($B$2:$B$1782, "UNGRADABLE_QUALITY", $E$2:$E1782, TRUE())</f>
        <v>31</v>
      </c>
      <c r="P18" s="2" t="n">
        <f aca="false">COUNTIFS($B$2:$B$1782, "UNGRADABLE_QUALITY", $F$2:$F$1782, TRUE())</f>
        <v>9</v>
      </c>
    </row>
    <row r="19" customFormat="false" ht="15.75" hidden="false" customHeight="false" outlineLevel="0" collapsed="false">
      <c r="A19" s="8" t="str">
        <f aca="false">pattern_user_labels!$A19</f>
        <v>03100d4c-25e3-43ed-a148-6b70158b956a</v>
      </c>
      <c r="B19" s="8" t="str">
        <f aca="false" t="array" ref="B19:B19">INDEX(pattern_user_labels!B19:J19,MATCH(MAX(COUNTIF(pattern_user_labels!B19:J19,pattern_user_labels!B19:J19)),COUNTIF(pattern_user_labels!B19:J19,pattern_user_labels!B19:J19),0))</f>
        <v>NON_SPECIFIC</v>
      </c>
      <c r="C19" s="9" t="n">
        <f aca="false">pattern_user_labels!$R19</f>
        <v>3</v>
      </c>
      <c r="D19" s="9" t="n">
        <f aca="false">COUNTIF(pattern_user_labels!$B19:$J19, $B19)</f>
        <v>3</v>
      </c>
      <c r="E19" s="10" t="b">
        <f aca="false">$C19-$D19&lt;=1</f>
        <v>1</v>
      </c>
      <c r="F19" s="10" t="b">
        <f aca="false">$C19=$D19</f>
        <v>1</v>
      </c>
      <c r="G19" s="10" t="b">
        <f aca="false">D19&gt;=3</f>
        <v>1</v>
      </c>
      <c r="H19" s="10" t="b">
        <f aca="false">AND($E19,OR($B19="UNGRADABLE_QUALITY",$B19="UNGRADABLE_CONDITION"))</f>
        <v>0</v>
      </c>
      <c r="I19" s="10" t="str">
        <f aca="false">IF(AND($E19,NOT($H19)),$B19, "")</f>
        <v>NON_SPECIFIC</v>
      </c>
      <c r="K19" s="2"/>
      <c r="L19" s="11"/>
      <c r="N19" s="2" t="s">
        <v>1824</v>
      </c>
      <c r="O19" s="2" t="n">
        <f aca="false">COUNTIFS($B$2:$B$1782, "UNGRADABLE_CONDITION", $E$2:$E1783, TRUE())</f>
        <v>0</v>
      </c>
      <c r="P19" s="2" t="n">
        <f aca="false">COUNTIFS($B$2:$B$1782, "UNGRADABLE_CONDITION", $F$2:$F$1782, TRUE())</f>
        <v>0</v>
      </c>
    </row>
    <row r="20" customFormat="false" ht="15.75" hidden="false" customHeight="false" outlineLevel="0" collapsed="false">
      <c r="A20" s="8" t="str">
        <f aca="false">pattern_user_labels!$A20</f>
        <v>03710002-269f-45f5-b2a0-208ea5a23a41</v>
      </c>
      <c r="B20" s="8" t="str">
        <f aca="false" t="array" ref="B20:B20">INDEX(pattern_user_labels!B20:J20,MATCH(MAX(COUNTIF(pattern_user_labels!B20:J20,pattern_user_labels!B20:J20)),COUNTIF(pattern_user_labels!B20:J20,pattern_user_labels!B20:J20),0))</f>
        <v>NORMAL</v>
      </c>
      <c r="C20" s="9" t="n">
        <f aca="false">pattern_user_labels!$R20</f>
        <v>3</v>
      </c>
      <c r="D20" s="9" t="n">
        <f aca="false">COUNTIF(pattern_user_labels!$B20:$J20, $B20)</f>
        <v>2</v>
      </c>
      <c r="E20" s="10" t="b">
        <f aca="false">$C20-$D20&lt;=1</f>
        <v>1</v>
      </c>
      <c r="F20" s="10" t="b">
        <f aca="false">$C20=$D20</f>
        <v>0</v>
      </c>
      <c r="G20" s="10" t="b">
        <f aca="false">D20&gt;=3</f>
        <v>0</v>
      </c>
      <c r="H20" s="10" t="b">
        <f aca="false">AND($E20,OR($B20="UNGRADABLE_QUALITY",$B20="UNGRADABLE_CONDITION"))</f>
        <v>0</v>
      </c>
      <c r="I20" s="10" t="str">
        <f aca="false">IF(AND($E20,NOT($H20)),$B20, "")</f>
        <v>NORMAL</v>
      </c>
      <c r="K20" s="2"/>
      <c r="L20" s="11"/>
    </row>
    <row r="21" customFormat="false" ht="15.75" hidden="false" customHeight="false" outlineLevel="0" collapsed="false">
      <c r="A21" s="8" t="str">
        <f aca="false">pattern_user_labels!$A21</f>
        <v>03c5e2a0-6071-4f15-85f8-4e735fc91768</v>
      </c>
      <c r="B21" s="8" t="str">
        <f aca="false" t="array" ref="B21:B21">INDEX(pattern_user_labels!B21:J21,MATCH(MAX(COUNTIF(pattern_user_labels!B21:J21,pattern_user_labels!B21:J21)),COUNTIF(pattern_user_labels!B21:J21,pattern_user_labels!B21:J21),0))</f>
        <v>ACTIVE</v>
      </c>
      <c r="C21" s="9" t="n">
        <f aca="false">pattern_user_labels!$R21</f>
        <v>4</v>
      </c>
      <c r="D21" s="9" t="n">
        <f aca="false">COUNTIF(pattern_user_labels!$B21:$J21, $B21)</f>
        <v>3</v>
      </c>
      <c r="E21" s="10" t="b">
        <f aca="false">$C21-$D21&lt;=1</f>
        <v>1</v>
      </c>
      <c r="F21" s="10" t="b">
        <f aca="false">$C21=$D21</f>
        <v>0</v>
      </c>
      <c r="G21" s="10" t="b">
        <f aca="false">D21&gt;=3</f>
        <v>1</v>
      </c>
      <c r="H21" s="10" t="b">
        <f aca="false">AND($E21,OR($B21="UNGRADABLE_QUALITY",$B21="UNGRADABLE_CONDITION"))</f>
        <v>0</v>
      </c>
      <c r="I21" s="10" t="str">
        <f aca="false">IF(AND($E21,NOT($H21)),$B21, "")</f>
        <v>ACTIVE</v>
      </c>
      <c r="K21" s="2"/>
      <c r="L21" s="11"/>
    </row>
    <row r="22" customFormat="false" ht="15.75" hidden="false" customHeight="false" outlineLevel="0" collapsed="false">
      <c r="A22" s="8" t="str">
        <f aca="false">pattern_user_labels!$A22</f>
        <v>040ec119-6ab0-48bf-a691-3e611436d70c</v>
      </c>
      <c r="B22" s="8" t="str">
        <f aca="false" t="array" ref="B22:B22">INDEX(pattern_user_labels!B22:J22,MATCH(MAX(COUNTIF(pattern_user_labels!B22:J22,pattern_user_labels!B22:J22)),COUNTIF(pattern_user_labels!B22:J22,pattern_user_labels!B22:J22),0))</f>
        <v>NORMAL</v>
      </c>
      <c r="C22" s="9" t="n">
        <f aca="false">pattern_user_labels!$R22</f>
        <v>3</v>
      </c>
      <c r="D22" s="9" t="n">
        <f aca="false">COUNTIF(pattern_user_labels!$B22:$J22, $B22)</f>
        <v>2</v>
      </c>
      <c r="E22" s="10" t="b">
        <f aca="false">$C22-$D22&lt;=1</f>
        <v>1</v>
      </c>
      <c r="F22" s="10" t="b">
        <f aca="false">$C22=$D22</f>
        <v>0</v>
      </c>
      <c r="G22" s="10" t="b">
        <f aca="false">D22&gt;=3</f>
        <v>0</v>
      </c>
      <c r="H22" s="10" t="b">
        <f aca="false">AND($E22,OR($B22="UNGRADABLE_QUALITY",$B22="UNGRADABLE_CONDITION"))</f>
        <v>0</v>
      </c>
      <c r="I22" s="10" t="str">
        <f aca="false">IF(AND($E22,NOT($H22)),$B22, "")</f>
        <v>NORMAL</v>
      </c>
    </row>
    <row r="23" customFormat="false" ht="15.75" hidden="false" customHeight="false" outlineLevel="0" collapsed="false">
      <c r="A23" s="8" t="str">
        <f aca="false">pattern_user_labels!$A23</f>
        <v>041f37d0-1d8d-4a4f-ab67-844a8921b005</v>
      </c>
      <c r="B23" s="8" t="str">
        <f aca="false" t="array" ref="B23:B23">INDEX(pattern_user_labels!B23:J23,MATCH(MAX(COUNTIF(pattern_user_labels!B23:J23,pattern_user_labels!B23:J23)),COUNTIF(pattern_user_labels!B23:J23,pattern_user_labels!B23:J23),0))</f>
        <v>EARLY</v>
      </c>
      <c r="C23" s="9" t="n">
        <f aca="false">pattern_user_labels!$R23</f>
        <v>3</v>
      </c>
      <c r="D23" s="9" t="n">
        <f aca="false">COUNTIF(pattern_user_labels!$B23:$J23, $B23)</f>
        <v>2</v>
      </c>
      <c r="E23" s="10" t="b">
        <f aca="false">$C23-$D23&lt;=1</f>
        <v>1</v>
      </c>
      <c r="F23" s="10" t="b">
        <f aca="false">$C23=$D23</f>
        <v>0</v>
      </c>
      <c r="G23" s="10" t="b">
        <f aca="false">D23&gt;=3</f>
        <v>0</v>
      </c>
      <c r="H23" s="10" t="b">
        <f aca="false">AND($E23,OR($B23="UNGRADABLE_QUALITY",$B23="UNGRADABLE_CONDITION"))</f>
        <v>0</v>
      </c>
      <c r="I23" s="10" t="str">
        <f aca="false">IF(AND($E23,NOT($H23)),$B23, "")</f>
        <v>EARLY</v>
      </c>
    </row>
    <row r="24" customFormat="false" ht="15.75" hidden="false" customHeight="false" outlineLevel="0" collapsed="false">
      <c r="A24" s="8" t="str">
        <f aca="false">pattern_user_labels!$A24</f>
        <v>0438f448-874c-437d-a324-4f39a9b1c297</v>
      </c>
      <c r="B24" s="8" t="str">
        <f aca="false" t="array" ref="B24:B24">INDEX(pattern_user_labels!B24:J24,MATCH(MAX(COUNTIF(pattern_user_labels!B24:J24,pattern_user_labels!B24:J24)),COUNTIF(pattern_user_labels!B24:J24,pattern_user_labels!B24:J24),0))</f>
        <v>NON_SPECIFIC</v>
      </c>
      <c r="C24" s="9" t="n">
        <f aca="false">pattern_user_labels!$R24</f>
        <v>3</v>
      </c>
      <c r="D24" s="9" t="n">
        <f aca="false">COUNTIF(pattern_user_labels!$B24:$J24, $B24)</f>
        <v>2</v>
      </c>
      <c r="E24" s="10" t="b">
        <f aca="false">$C24-$D24&lt;=1</f>
        <v>1</v>
      </c>
      <c r="F24" s="10" t="b">
        <f aca="false">$C24=$D24</f>
        <v>0</v>
      </c>
      <c r="G24" s="10" t="b">
        <f aca="false">D24&gt;=3</f>
        <v>0</v>
      </c>
      <c r="H24" s="10" t="b">
        <f aca="false">AND($E24,OR($B24="UNGRADABLE_QUALITY",$B24="UNGRADABLE_CONDITION"))</f>
        <v>0</v>
      </c>
      <c r="I24" s="10" t="str">
        <f aca="false">IF(AND($E24,NOT($H24)),$B24, "")</f>
        <v>NON_SPECIFIC</v>
      </c>
    </row>
    <row r="25" customFormat="false" ht="15.75" hidden="false" customHeight="false" outlineLevel="0" collapsed="false">
      <c r="A25" s="8" t="str">
        <f aca="false">pattern_user_labels!$A25</f>
        <v>046fc4de-13bf-4771-b8ee-fd743bcc93d0</v>
      </c>
      <c r="B25" s="8" t="str">
        <f aca="false" t="array" ref="B25:B25">INDEX(pattern_user_labels!B25:J25,MATCH(MAX(COUNTIF(pattern_user_labels!B25:J25,pattern_user_labels!B25:J25)),COUNTIF(pattern_user_labels!B25:J25,pattern_user_labels!B25:J25),0))</f>
        <v>NORMAL</v>
      </c>
      <c r="C25" s="9" t="n">
        <f aca="false">pattern_user_labels!$R25</f>
        <v>3</v>
      </c>
      <c r="D25" s="9" t="n">
        <f aca="false">COUNTIF(pattern_user_labels!$B25:$J25, $B25)</f>
        <v>3</v>
      </c>
      <c r="E25" s="10" t="b">
        <f aca="false">$C25-$D25&lt;=1</f>
        <v>1</v>
      </c>
      <c r="F25" s="10" t="b">
        <f aca="false">$C25=$D25</f>
        <v>1</v>
      </c>
      <c r="G25" s="10" t="b">
        <f aca="false">D25&gt;=3</f>
        <v>1</v>
      </c>
      <c r="H25" s="10" t="b">
        <f aca="false">AND($E25,OR($B25="UNGRADABLE_QUALITY",$B25="UNGRADABLE_CONDITION"))</f>
        <v>0</v>
      </c>
      <c r="I25" s="10" t="str">
        <f aca="false">IF(AND($E25,NOT($H25)),$B25, "")</f>
        <v>NORMAL</v>
      </c>
    </row>
    <row r="26" customFormat="false" ht="15.75" hidden="false" customHeight="false" outlineLevel="0" collapsed="false">
      <c r="A26" s="8" t="str">
        <f aca="false">pattern_user_labels!$A26</f>
        <v>04b9c081-c03a-4925-8e10-16132cde7252</v>
      </c>
      <c r="B26" s="8" t="str">
        <f aca="false" t="array" ref="B26:B26">INDEX(pattern_user_labels!B26:J26,MATCH(MAX(COUNTIF(pattern_user_labels!B26:J26,pattern_user_labels!B26:J26)),COUNTIF(pattern_user_labels!B26:J26,pattern_user_labels!B26:J26),0))</f>
        <v>NON_SPECIFIC</v>
      </c>
      <c r="C26" s="9" t="n">
        <f aca="false">pattern_user_labels!$R26</f>
        <v>3</v>
      </c>
      <c r="D26" s="9" t="n">
        <f aca="false">COUNTIF(pattern_user_labels!$B26:$J26, $B26)</f>
        <v>3</v>
      </c>
      <c r="E26" s="10" t="b">
        <f aca="false">$C26-$D26&lt;=1</f>
        <v>1</v>
      </c>
      <c r="F26" s="10" t="b">
        <f aca="false">$C26=$D26</f>
        <v>1</v>
      </c>
      <c r="G26" s="10" t="b">
        <f aca="false">D26&gt;=3</f>
        <v>1</v>
      </c>
      <c r="H26" s="10" t="b">
        <f aca="false">AND($E26,OR($B26="UNGRADABLE_QUALITY",$B26="UNGRADABLE_CONDITION"))</f>
        <v>0</v>
      </c>
      <c r="I26" s="10" t="str">
        <f aca="false">IF(AND($E26,NOT($H26)),$B26, "")</f>
        <v>NON_SPECIFIC</v>
      </c>
    </row>
    <row r="27" customFormat="false" ht="15.75" hidden="false" customHeight="false" outlineLevel="0" collapsed="false">
      <c r="A27" s="8" t="str">
        <f aca="false">pattern_user_labels!$A27</f>
        <v>04c3cea6-2f2e-443a-b20c-03c8ee5486af</v>
      </c>
      <c r="B27" s="8" t="str">
        <f aca="false" t="array" ref="B27:B27">INDEX(pattern_user_labels!B27:J27,MATCH(MAX(COUNTIF(pattern_user_labels!B27:J27,pattern_user_labels!B27:J27)),COUNTIF(pattern_user_labels!B27:J27,pattern_user_labels!B27:J27),0))</f>
        <v>EARLY</v>
      </c>
      <c r="C27" s="9" t="n">
        <f aca="false">pattern_user_labels!$R27</f>
        <v>3</v>
      </c>
      <c r="D27" s="9" t="n">
        <f aca="false">COUNTIF(pattern_user_labels!$B27:$J27, $B27)</f>
        <v>2</v>
      </c>
      <c r="E27" s="10" t="b">
        <f aca="false">$C27-$D27&lt;=1</f>
        <v>1</v>
      </c>
      <c r="F27" s="10" t="b">
        <f aca="false">$C27=$D27</f>
        <v>0</v>
      </c>
      <c r="G27" s="10" t="b">
        <f aca="false">D27&gt;=3</f>
        <v>0</v>
      </c>
      <c r="H27" s="10" t="b">
        <f aca="false">AND($E27,OR($B27="UNGRADABLE_QUALITY",$B27="UNGRADABLE_CONDITION"))</f>
        <v>0</v>
      </c>
      <c r="I27" s="10" t="str">
        <f aca="false">IF(AND($E27,NOT($H27)),$B27, "")</f>
        <v>EARLY</v>
      </c>
    </row>
    <row r="28" customFormat="false" ht="15.75" hidden="false" customHeight="false" outlineLevel="0" collapsed="false">
      <c r="A28" s="8" t="str">
        <f aca="false">pattern_user_labels!$A28</f>
        <v>04d556fe-5055-43a9-b897-7dc3da9db7d1</v>
      </c>
      <c r="B28" s="8" t="str">
        <f aca="false" t="array" ref="B28:B28">INDEX(pattern_user_labels!B28:J28,MATCH(MAX(COUNTIF(pattern_user_labels!B28:J28,pattern_user_labels!B28:J28)),COUNTIF(pattern_user_labels!B28:J28,pattern_user_labels!B28:J28),0))</f>
        <v>ACTIVE</v>
      </c>
      <c r="C28" s="9" t="n">
        <f aca="false">pattern_user_labels!$R28</f>
        <v>3</v>
      </c>
      <c r="D28" s="9" t="n">
        <f aca="false">COUNTIF(pattern_user_labels!$B28:$J28, $B28)</f>
        <v>3</v>
      </c>
      <c r="E28" s="10" t="b">
        <f aca="false">$C28-$D28&lt;=1</f>
        <v>1</v>
      </c>
      <c r="F28" s="10" t="b">
        <f aca="false">$C28=$D28</f>
        <v>1</v>
      </c>
      <c r="G28" s="10" t="b">
        <f aca="false">D28&gt;=3</f>
        <v>1</v>
      </c>
      <c r="H28" s="10" t="b">
        <f aca="false">AND($E28,OR($B28="UNGRADABLE_QUALITY",$B28="UNGRADABLE_CONDITION"))</f>
        <v>0</v>
      </c>
      <c r="I28" s="10" t="str">
        <f aca="false">IF(AND($E28,NOT($H28)),$B28, "")</f>
        <v>ACTIVE</v>
      </c>
    </row>
    <row r="29" customFormat="false" ht="15.75" hidden="false" customHeight="false" outlineLevel="0" collapsed="false">
      <c r="A29" s="8" t="str">
        <f aca="false">pattern_user_labels!$A29</f>
        <v>0504828f-57bb-4ab5-b442-e873c36d4199</v>
      </c>
      <c r="B29" s="8" t="str">
        <f aca="false" t="array" ref="B29:B29">INDEX(pattern_user_labels!B29:J29,MATCH(MAX(COUNTIF(pattern_user_labels!B29:J29,pattern_user_labels!B29:J29)),COUNTIF(pattern_user_labels!B29:J29,pattern_user_labels!B29:J29),0))</f>
        <v>NON_SPECIFIC</v>
      </c>
      <c r="C29" s="9" t="n">
        <f aca="false">pattern_user_labels!$R29</f>
        <v>3</v>
      </c>
      <c r="D29" s="9" t="n">
        <f aca="false">COUNTIF(pattern_user_labels!$B29:$J29, $B29)</f>
        <v>2</v>
      </c>
      <c r="E29" s="10" t="b">
        <f aca="false">$C29-$D29&lt;=1</f>
        <v>1</v>
      </c>
      <c r="F29" s="10" t="b">
        <f aca="false">$C29=$D29</f>
        <v>0</v>
      </c>
      <c r="G29" s="10" t="b">
        <f aca="false">D29&gt;=3</f>
        <v>0</v>
      </c>
      <c r="H29" s="10" t="b">
        <f aca="false">AND($E29,OR($B29="UNGRADABLE_QUALITY",$B29="UNGRADABLE_CONDITION"))</f>
        <v>0</v>
      </c>
      <c r="I29" s="10" t="str">
        <f aca="false">IF(AND($E29,NOT($H29)),$B29, "")</f>
        <v>NON_SPECIFIC</v>
      </c>
    </row>
    <row r="30" customFormat="false" ht="15.75" hidden="false" customHeight="false" outlineLevel="0" collapsed="false">
      <c r="A30" s="8" t="str">
        <f aca="false">pattern_user_labels!$A30</f>
        <v>050d44bc-57b3-4658-b9a3-6d52593bd4d8</v>
      </c>
      <c r="B30" s="8" t="str">
        <f aca="false" t="array" ref="B30:B30">INDEX(pattern_user_labels!B30:J30,MATCH(MAX(COUNTIF(pattern_user_labels!B30:J30,pattern_user_labels!B30:J30)),COUNTIF(pattern_user_labels!B30:J30,pattern_user_labels!B30:J30),0))</f>
        <v>ACTIVE</v>
      </c>
      <c r="C30" s="9" t="n">
        <f aca="false">pattern_user_labels!$R30</f>
        <v>3</v>
      </c>
      <c r="D30" s="9" t="n">
        <f aca="false">COUNTIF(pattern_user_labels!$B30:$J30, $B30)</f>
        <v>2</v>
      </c>
      <c r="E30" s="10" t="b">
        <f aca="false">$C30-$D30&lt;=1</f>
        <v>1</v>
      </c>
      <c r="F30" s="10" t="b">
        <f aca="false">$C30=$D30</f>
        <v>0</v>
      </c>
      <c r="G30" s="10" t="b">
        <f aca="false">D30&gt;=3</f>
        <v>0</v>
      </c>
      <c r="H30" s="10" t="b">
        <f aca="false">AND($E30,OR($B30="UNGRADABLE_QUALITY",$B30="UNGRADABLE_CONDITION"))</f>
        <v>0</v>
      </c>
      <c r="I30" s="10" t="str">
        <f aca="false">IF(AND($E30,NOT($H30)),$B30, "")</f>
        <v>ACTIVE</v>
      </c>
    </row>
    <row r="31" customFormat="false" ht="15.75" hidden="false" customHeight="false" outlineLevel="0" collapsed="false">
      <c r="A31" s="8" t="str">
        <f aca="false">pattern_user_labels!$A31</f>
        <v>05766d7d-4069-4f46-bb55-cd2cb471aa2a</v>
      </c>
      <c r="B31" s="8" t="str">
        <f aca="false" t="array" ref="B31:B31">INDEX(pattern_user_labels!B31:J31,MATCH(MAX(COUNTIF(pattern_user_labels!B31:J31,pattern_user_labels!B31:J31)),COUNTIF(pattern_user_labels!B31:J31,pattern_user_labels!B31:J31),0))</f>
        <v>ACTIVE</v>
      </c>
      <c r="C31" s="9" t="n">
        <f aca="false">pattern_user_labels!$R31</f>
        <v>3</v>
      </c>
      <c r="D31" s="9" t="n">
        <f aca="false">COUNTIF(pattern_user_labels!$B31:$J31, $B31)</f>
        <v>2</v>
      </c>
      <c r="E31" s="10" t="b">
        <f aca="false">$C31-$D31&lt;=1</f>
        <v>1</v>
      </c>
      <c r="F31" s="10" t="b">
        <f aca="false">$C31=$D31</f>
        <v>0</v>
      </c>
      <c r="G31" s="10" t="b">
        <f aca="false">D31&gt;=3</f>
        <v>0</v>
      </c>
      <c r="H31" s="10" t="b">
        <f aca="false">AND($E31,OR($B31="UNGRADABLE_QUALITY",$B31="UNGRADABLE_CONDITION"))</f>
        <v>0</v>
      </c>
      <c r="I31" s="10" t="str">
        <f aca="false">IF(AND($E31,NOT($H31)),$B31, "")</f>
        <v>ACTIVE</v>
      </c>
    </row>
    <row r="32" customFormat="false" ht="15.75" hidden="false" customHeight="false" outlineLevel="0" collapsed="false">
      <c r="A32" s="8" t="str">
        <f aca="false">pattern_user_labels!$A32</f>
        <v>05a6ef06-b31c-43d9-af27-46bd39786083</v>
      </c>
      <c r="B32" s="8" t="str">
        <f aca="false" t="array" ref="B32:B32">INDEX(pattern_user_labels!B32:J32,MATCH(MAX(COUNTIF(pattern_user_labels!B32:J32,pattern_user_labels!B32:J32)),COUNTIF(pattern_user_labels!B32:J32,pattern_user_labels!B32:J32),0))</f>
        <v>ACTIVE</v>
      </c>
      <c r="C32" s="9" t="n">
        <f aca="false">pattern_user_labels!$R32</f>
        <v>3</v>
      </c>
      <c r="D32" s="9" t="n">
        <f aca="false">COUNTIF(pattern_user_labels!$B32:$J32, $B32)</f>
        <v>3</v>
      </c>
      <c r="E32" s="10" t="b">
        <f aca="false">$C32-$D32&lt;=1</f>
        <v>1</v>
      </c>
      <c r="F32" s="10" t="b">
        <f aca="false">$C32=$D32</f>
        <v>1</v>
      </c>
      <c r="G32" s="10" t="b">
        <f aca="false">D32&gt;=3</f>
        <v>1</v>
      </c>
      <c r="H32" s="10" t="b">
        <f aca="false">AND($E32,OR($B32="UNGRADABLE_QUALITY",$B32="UNGRADABLE_CONDITION"))</f>
        <v>0</v>
      </c>
      <c r="I32" s="10" t="str">
        <f aca="false">IF(AND($E32,NOT($H32)),$B32, "")</f>
        <v>ACTIVE</v>
      </c>
    </row>
    <row r="33" customFormat="false" ht="15.75" hidden="false" customHeight="false" outlineLevel="0" collapsed="false">
      <c r="A33" s="8" t="str">
        <f aca="false">pattern_user_labels!$A33</f>
        <v>05ec1b1f-5326-41ad-8dd4-4ef1db3fb385</v>
      </c>
      <c r="B33" s="8" t="str">
        <f aca="false" t="array" ref="B33:B33">INDEX(pattern_user_labels!B33:J33,MATCH(MAX(COUNTIF(pattern_user_labels!B33:J33,pattern_user_labels!B33:J33)),COUNTIF(pattern_user_labels!B33:J33,pattern_user_labels!B33:J33),0))</f>
        <v>NORMAL</v>
      </c>
      <c r="C33" s="9" t="n">
        <f aca="false">pattern_user_labels!$R33</f>
        <v>3</v>
      </c>
      <c r="D33" s="9" t="n">
        <f aca="false">COUNTIF(pattern_user_labels!$B33:$J33, $B33)</f>
        <v>3</v>
      </c>
      <c r="E33" s="10" t="b">
        <f aca="false">$C33-$D33&lt;=1</f>
        <v>1</v>
      </c>
      <c r="F33" s="10" t="b">
        <f aca="false">$C33=$D33</f>
        <v>1</v>
      </c>
      <c r="G33" s="10" t="b">
        <f aca="false">D33&gt;=3</f>
        <v>1</v>
      </c>
      <c r="H33" s="10" t="b">
        <f aca="false">AND($E33,OR($B33="UNGRADABLE_QUALITY",$B33="UNGRADABLE_CONDITION"))</f>
        <v>0</v>
      </c>
      <c r="I33" s="10" t="str">
        <f aca="false">IF(AND($E33,NOT($H33)),$B33, "")</f>
        <v>NORMAL</v>
      </c>
    </row>
    <row r="34" customFormat="false" ht="15.75" hidden="false" customHeight="false" outlineLevel="0" collapsed="false">
      <c r="A34" s="8" t="str">
        <f aca="false">pattern_user_labels!$A34</f>
        <v>05edd127-07a2-44b6-bd54-1c72af9eca7f</v>
      </c>
      <c r="B34" s="8" t="str">
        <f aca="false" t="array" ref="B34:B34">INDEX(pattern_user_labels!B34:J34,MATCH(MAX(COUNTIF(pattern_user_labels!B34:J34,pattern_user_labels!B34:J34)),COUNTIF(pattern_user_labels!B34:J34,pattern_user_labels!B34:J34),0))</f>
        <v>NON_SPECIFIC</v>
      </c>
      <c r="C34" s="9" t="n">
        <f aca="false">pattern_user_labels!$R34</f>
        <v>3</v>
      </c>
      <c r="D34" s="9" t="n">
        <f aca="false">COUNTIF(pattern_user_labels!$B34:$J34, $B34)</f>
        <v>2</v>
      </c>
      <c r="E34" s="10" t="b">
        <f aca="false">$C34-$D34&lt;=1</f>
        <v>1</v>
      </c>
      <c r="F34" s="10" t="b">
        <f aca="false">$C34=$D34</f>
        <v>0</v>
      </c>
      <c r="G34" s="10" t="b">
        <f aca="false">D34&gt;=3</f>
        <v>0</v>
      </c>
      <c r="H34" s="10" t="b">
        <f aca="false">AND($E34,OR($B34="UNGRADABLE_QUALITY",$B34="UNGRADABLE_CONDITION"))</f>
        <v>0</v>
      </c>
      <c r="I34" s="10" t="str">
        <f aca="false">IF(AND($E34,NOT($H34)),$B34, "")</f>
        <v>NON_SPECIFIC</v>
      </c>
    </row>
    <row r="35" customFormat="false" ht="15.75" hidden="false" customHeight="false" outlineLevel="0" collapsed="false">
      <c r="A35" s="8" t="str">
        <f aca="false">pattern_user_labels!$A35</f>
        <v>060d0206-d2e6-4ace-bab3-4f1a07bd56c2</v>
      </c>
      <c r="B35" s="8" t="str">
        <f aca="false" t="array" ref="B35:B35">INDEX(pattern_user_labels!B35:J35,MATCH(MAX(COUNTIF(pattern_user_labels!B35:J35,pattern_user_labels!B35:J35)),COUNTIF(pattern_user_labels!B35:J35,pattern_user_labels!B35:J35),0))</f>
        <v>NON_SPECIFIC</v>
      </c>
      <c r="C35" s="9" t="n">
        <f aca="false">pattern_user_labels!$R35</f>
        <v>3</v>
      </c>
      <c r="D35" s="9" t="n">
        <f aca="false">COUNTIF(pattern_user_labels!$B35:$J35, $B35)</f>
        <v>2</v>
      </c>
      <c r="E35" s="10" t="b">
        <f aca="false">$C35-$D35&lt;=1</f>
        <v>1</v>
      </c>
      <c r="F35" s="10" t="b">
        <f aca="false">$C35=$D35</f>
        <v>0</v>
      </c>
      <c r="G35" s="10" t="b">
        <f aca="false">D35&gt;=3</f>
        <v>0</v>
      </c>
      <c r="H35" s="10" t="b">
        <f aca="false">AND($E35,OR($B35="UNGRADABLE_QUALITY",$B35="UNGRADABLE_CONDITION"))</f>
        <v>0</v>
      </c>
      <c r="I35" s="10" t="str">
        <f aca="false">IF(AND($E35,NOT($H35)),$B35, "")</f>
        <v>NON_SPECIFIC</v>
      </c>
    </row>
    <row r="36" customFormat="false" ht="15.75" hidden="false" customHeight="false" outlineLevel="0" collapsed="false">
      <c r="A36" s="8" t="str">
        <f aca="false">pattern_user_labels!$A36</f>
        <v>0647ed7a-955c-4490-9e2c-28a0bf8e4304</v>
      </c>
      <c r="B36" s="8" t="str">
        <f aca="false" t="array" ref="B36:B36">INDEX(pattern_user_labels!B36:J36,MATCH(MAX(COUNTIF(pattern_user_labels!B36:J36,pattern_user_labels!B36:J36)),COUNTIF(pattern_user_labels!B36:J36,pattern_user_labels!B36:J36),0))</f>
        <v>NON_SPECIFIC</v>
      </c>
      <c r="C36" s="9" t="n">
        <f aca="false">pattern_user_labels!$R36</f>
        <v>3</v>
      </c>
      <c r="D36" s="9" t="n">
        <f aca="false">COUNTIF(pattern_user_labels!$B36:$J36, $B36)</f>
        <v>2</v>
      </c>
      <c r="E36" s="10" t="b">
        <f aca="false">$C36-$D36&lt;=1</f>
        <v>1</v>
      </c>
      <c r="F36" s="10" t="b">
        <f aca="false">$C36=$D36</f>
        <v>0</v>
      </c>
      <c r="G36" s="10" t="b">
        <f aca="false">D36&gt;=3</f>
        <v>0</v>
      </c>
      <c r="H36" s="10" t="b">
        <f aca="false">AND($E36,OR($B36="UNGRADABLE_QUALITY",$B36="UNGRADABLE_CONDITION"))</f>
        <v>0</v>
      </c>
      <c r="I36" s="10" t="str">
        <f aca="false">IF(AND($E36,NOT($H36)),$B36, "")</f>
        <v>NON_SPECIFIC</v>
      </c>
    </row>
    <row r="37" customFormat="false" ht="15.75" hidden="false" customHeight="false" outlineLevel="0" collapsed="false">
      <c r="A37" s="8" t="str">
        <f aca="false">pattern_user_labels!$A37</f>
        <v>0648a1a7-c011-4298-827c-094eaf29a46a</v>
      </c>
      <c r="B37" s="8" t="str">
        <f aca="false" t="array" ref="B37:B37">INDEX(pattern_user_labels!B37:J37,MATCH(MAX(COUNTIF(pattern_user_labels!B37:J37,pattern_user_labels!B37:J37)),COUNTIF(pattern_user_labels!B37:J37,pattern_user_labels!B37:J37),0))</f>
        <v>ACTIVE</v>
      </c>
      <c r="C37" s="9" t="n">
        <f aca="false">pattern_user_labels!$R37</f>
        <v>3</v>
      </c>
      <c r="D37" s="9" t="n">
        <f aca="false">COUNTIF(pattern_user_labels!$B37:$J37, $B37)</f>
        <v>1</v>
      </c>
      <c r="E37" s="10" t="b">
        <f aca="false">$C37-$D37&lt;=1</f>
        <v>0</v>
      </c>
      <c r="F37" s="10" t="b">
        <f aca="false">$C37=$D37</f>
        <v>0</v>
      </c>
      <c r="G37" s="10" t="b">
        <f aca="false">D37&gt;=3</f>
        <v>0</v>
      </c>
      <c r="H37" s="10" t="b">
        <f aca="false">AND($E37,OR($B37="UNGRADABLE_QUALITY",$B37="UNGRADABLE_CONDITION"))</f>
        <v>0</v>
      </c>
      <c r="I37" s="10" t="str">
        <f aca="false">IF(AND($E37,NOT($H37)),$B37, "")</f>
        <v/>
      </c>
    </row>
    <row r="38" customFormat="false" ht="15.75" hidden="false" customHeight="false" outlineLevel="0" collapsed="false">
      <c r="A38" s="8" t="str">
        <f aca="false">pattern_user_labels!$A38</f>
        <v>06a96245-6957-48b0-9fdd-3b5e2410ea43</v>
      </c>
      <c r="B38" s="8" t="str">
        <f aca="false" t="array" ref="B38:B38">INDEX(pattern_user_labels!B38:J38,MATCH(MAX(COUNTIF(pattern_user_labels!B38:J38,pattern_user_labels!B38:J38)),COUNTIF(pattern_user_labels!B38:J38,pattern_user_labels!B38:J38),0))</f>
        <v>ACTIVE</v>
      </c>
      <c r="C38" s="9" t="n">
        <f aca="false">pattern_user_labels!$R38</f>
        <v>4</v>
      </c>
      <c r="D38" s="9" t="n">
        <f aca="false">COUNTIF(pattern_user_labels!$B38:$J38, $B38)</f>
        <v>3</v>
      </c>
      <c r="E38" s="10" t="b">
        <f aca="false">$C38-$D38&lt;=1</f>
        <v>1</v>
      </c>
      <c r="F38" s="10" t="b">
        <f aca="false">$C38=$D38</f>
        <v>0</v>
      </c>
      <c r="G38" s="10" t="b">
        <f aca="false">D38&gt;=3</f>
        <v>1</v>
      </c>
      <c r="H38" s="10" t="b">
        <f aca="false">AND($E38,OR($B38="UNGRADABLE_QUALITY",$B38="UNGRADABLE_CONDITION"))</f>
        <v>0</v>
      </c>
      <c r="I38" s="10" t="str">
        <f aca="false">IF(AND($E38,NOT($H38)),$B38, "")</f>
        <v>ACTIVE</v>
      </c>
    </row>
    <row r="39" customFormat="false" ht="15.75" hidden="false" customHeight="false" outlineLevel="0" collapsed="false">
      <c r="A39" s="8" t="str">
        <f aca="false">pattern_user_labels!$A39</f>
        <v>06df244b-fa9f-40f8-8868-fb73e6bba7ca</v>
      </c>
      <c r="B39" s="8" t="str">
        <f aca="false" t="array" ref="B39:B39">INDEX(pattern_user_labels!B39:J39,MATCH(MAX(COUNTIF(pattern_user_labels!B39:J39,pattern_user_labels!B39:J39)),COUNTIF(pattern_user_labels!B39:J39,pattern_user_labels!B39:J39),0))</f>
        <v>NORMAL</v>
      </c>
      <c r="C39" s="9" t="n">
        <f aca="false">pattern_user_labels!$R39</f>
        <v>3</v>
      </c>
      <c r="D39" s="9" t="n">
        <f aca="false">COUNTIF(pattern_user_labels!$B39:$J39, $B39)</f>
        <v>2</v>
      </c>
      <c r="E39" s="10" t="b">
        <f aca="false">$C39-$D39&lt;=1</f>
        <v>1</v>
      </c>
      <c r="F39" s="10" t="b">
        <f aca="false">$C39=$D39</f>
        <v>0</v>
      </c>
      <c r="G39" s="10" t="b">
        <f aca="false">D39&gt;=3</f>
        <v>0</v>
      </c>
      <c r="H39" s="10" t="b">
        <f aca="false">AND($E39,OR($B39="UNGRADABLE_QUALITY",$B39="UNGRADABLE_CONDITION"))</f>
        <v>0</v>
      </c>
      <c r="I39" s="10" t="str">
        <f aca="false">IF(AND($E39,NOT($H39)),$B39, "")</f>
        <v>NORMAL</v>
      </c>
    </row>
    <row r="40" customFormat="false" ht="15.75" hidden="false" customHeight="false" outlineLevel="0" collapsed="false">
      <c r="A40" s="8" t="str">
        <f aca="false">pattern_user_labels!$A40</f>
        <v>06fe4b2d-bf67-47f4-a5cc-3d3b69f4f243</v>
      </c>
      <c r="B40" s="8" t="str">
        <f aca="false" t="array" ref="B40:B40">INDEX(pattern_user_labels!B40:J40,MATCH(MAX(COUNTIF(pattern_user_labels!B40:J40,pattern_user_labels!B40:J40)),COUNTIF(pattern_user_labels!B40:J40,pattern_user_labels!B40:J40),0))</f>
        <v>NON_SPECIFIC</v>
      </c>
      <c r="C40" s="9" t="n">
        <f aca="false">pattern_user_labels!$R40</f>
        <v>3</v>
      </c>
      <c r="D40" s="9" t="n">
        <f aca="false">COUNTIF(pattern_user_labels!$B40:$J40, $B40)</f>
        <v>2</v>
      </c>
      <c r="E40" s="10" t="b">
        <f aca="false">$C40-$D40&lt;=1</f>
        <v>1</v>
      </c>
      <c r="F40" s="10" t="b">
        <f aca="false">$C40=$D40</f>
        <v>0</v>
      </c>
      <c r="G40" s="10" t="b">
        <f aca="false">D40&gt;=3</f>
        <v>0</v>
      </c>
      <c r="H40" s="10" t="b">
        <f aca="false">AND($E40,OR($B40="UNGRADABLE_QUALITY",$B40="UNGRADABLE_CONDITION"))</f>
        <v>0</v>
      </c>
      <c r="I40" s="10" t="str">
        <f aca="false">IF(AND($E40,NOT($H40)),$B40, "")</f>
        <v>NON_SPECIFIC</v>
      </c>
    </row>
    <row r="41" customFormat="false" ht="15.75" hidden="false" customHeight="false" outlineLevel="0" collapsed="false">
      <c r="A41" s="8" t="str">
        <f aca="false">pattern_user_labels!$A41</f>
        <v>07509865-1776-497a-913c-f0adacbe319e</v>
      </c>
      <c r="B41" s="8" t="str">
        <f aca="false" t="array" ref="B41:B41">INDEX(pattern_user_labels!B41:J41,MATCH(MAX(COUNTIF(pattern_user_labels!B41:J41,pattern_user_labels!B41:J41)),COUNTIF(pattern_user_labels!B41:J41,pattern_user_labels!B41:J41),0))</f>
        <v>NON_SPECIFIC</v>
      </c>
      <c r="C41" s="9" t="n">
        <f aca="false">pattern_user_labels!$R41</f>
        <v>3</v>
      </c>
      <c r="D41" s="9" t="n">
        <f aca="false">COUNTIF(pattern_user_labels!$B41:$J41, $B41)</f>
        <v>2</v>
      </c>
      <c r="E41" s="10" t="b">
        <f aca="false">$C41-$D41&lt;=1</f>
        <v>1</v>
      </c>
      <c r="F41" s="10" t="b">
        <f aca="false">$C41=$D41</f>
        <v>0</v>
      </c>
      <c r="G41" s="10" t="b">
        <f aca="false">D41&gt;=3</f>
        <v>0</v>
      </c>
      <c r="H41" s="10" t="b">
        <f aca="false">AND($E41,OR($B41="UNGRADABLE_QUALITY",$B41="UNGRADABLE_CONDITION"))</f>
        <v>0</v>
      </c>
      <c r="I41" s="10" t="str">
        <f aca="false">IF(AND($E41,NOT($H41)),$B41, "")</f>
        <v>NON_SPECIFIC</v>
      </c>
    </row>
    <row r="42" customFormat="false" ht="15.75" hidden="false" customHeight="false" outlineLevel="0" collapsed="false">
      <c r="A42" s="8" t="str">
        <f aca="false">pattern_user_labels!$A42</f>
        <v>07b0b980-4984-43bb-8850-a36a0b59e48b</v>
      </c>
      <c r="B42" s="8" t="str">
        <f aca="false" t="array" ref="B42:B42">INDEX(pattern_user_labels!B42:J42,MATCH(MAX(COUNTIF(pattern_user_labels!B42:J42,pattern_user_labels!B42:J42)),COUNTIF(pattern_user_labels!B42:J42,pattern_user_labels!B42:J42),0))</f>
        <v>NORMAL</v>
      </c>
      <c r="C42" s="9" t="n">
        <f aca="false">pattern_user_labels!$R42</f>
        <v>3</v>
      </c>
      <c r="D42" s="9" t="n">
        <f aca="false">COUNTIF(pattern_user_labels!$B42:$J42, $B42)</f>
        <v>2</v>
      </c>
      <c r="E42" s="10" t="b">
        <f aca="false">$C42-$D42&lt;=1</f>
        <v>1</v>
      </c>
      <c r="F42" s="10" t="b">
        <f aca="false">$C42=$D42</f>
        <v>0</v>
      </c>
      <c r="G42" s="10" t="b">
        <f aca="false">D42&gt;=3</f>
        <v>0</v>
      </c>
      <c r="H42" s="10" t="b">
        <f aca="false">AND($E42,OR($B42="UNGRADABLE_QUALITY",$B42="UNGRADABLE_CONDITION"))</f>
        <v>0</v>
      </c>
      <c r="I42" s="10" t="str">
        <f aca="false">IF(AND($E42,NOT($H42)),$B42, "")</f>
        <v>NORMAL</v>
      </c>
    </row>
    <row r="43" customFormat="false" ht="15.75" hidden="false" customHeight="false" outlineLevel="0" collapsed="false">
      <c r="A43" s="8" t="str">
        <f aca="false">pattern_user_labels!$A43</f>
        <v>07c66245-75e4-4dc7-a594-097a08bf16d1</v>
      </c>
      <c r="B43" s="8" t="str">
        <f aca="false" t="array" ref="B43:B43">INDEX(pattern_user_labels!B43:J43,MATCH(MAX(COUNTIF(pattern_user_labels!B43:J43,pattern_user_labels!B43:J43)),COUNTIF(pattern_user_labels!B43:J43,pattern_user_labels!B43:J43),0))</f>
        <v>NORMAL</v>
      </c>
      <c r="C43" s="9" t="n">
        <f aca="false">pattern_user_labels!$R43</f>
        <v>3</v>
      </c>
      <c r="D43" s="9" t="n">
        <f aca="false">COUNTIF(pattern_user_labels!$B43:$J43, $B43)</f>
        <v>3</v>
      </c>
      <c r="E43" s="10" t="b">
        <f aca="false">$C43-$D43&lt;=1</f>
        <v>1</v>
      </c>
      <c r="F43" s="10" t="b">
        <f aca="false">$C43=$D43</f>
        <v>1</v>
      </c>
      <c r="G43" s="10" t="b">
        <f aca="false">D43&gt;=3</f>
        <v>1</v>
      </c>
      <c r="H43" s="10" t="b">
        <f aca="false">AND($E43,OR($B43="UNGRADABLE_QUALITY",$B43="UNGRADABLE_CONDITION"))</f>
        <v>0</v>
      </c>
      <c r="I43" s="10" t="str">
        <f aca="false">IF(AND($E43,NOT($H43)),$B43, "")</f>
        <v>NORMAL</v>
      </c>
    </row>
    <row r="44" customFormat="false" ht="15.75" hidden="false" customHeight="false" outlineLevel="0" collapsed="false">
      <c r="A44" s="8" t="str">
        <f aca="false">pattern_user_labels!$A44</f>
        <v>0876e070-2454-4851-9750-9262825955dd</v>
      </c>
      <c r="B44" s="8" t="str">
        <f aca="false" t="array" ref="B44:B44">INDEX(pattern_user_labels!B44:J44,MATCH(MAX(COUNTIF(pattern_user_labels!B44:J44,pattern_user_labels!B44:J44)),COUNTIF(pattern_user_labels!B44:J44,pattern_user_labels!B44:J44),0))</f>
        <v>ACTIVE</v>
      </c>
      <c r="C44" s="9" t="n">
        <f aca="false">pattern_user_labels!$R44</f>
        <v>3</v>
      </c>
      <c r="D44" s="9" t="n">
        <f aca="false">COUNTIF(pattern_user_labels!$B44:$J44, $B44)</f>
        <v>3</v>
      </c>
      <c r="E44" s="10" t="b">
        <f aca="false">$C44-$D44&lt;=1</f>
        <v>1</v>
      </c>
      <c r="F44" s="10" t="b">
        <f aca="false">$C44=$D44</f>
        <v>1</v>
      </c>
      <c r="G44" s="10" t="b">
        <f aca="false">D44&gt;=3</f>
        <v>1</v>
      </c>
      <c r="H44" s="10" t="b">
        <f aca="false">AND($E44,OR($B44="UNGRADABLE_QUALITY",$B44="UNGRADABLE_CONDITION"))</f>
        <v>0</v>
      </c>
      <c r="I44" s="10" t="str">
        <f aca="false">IF(AND($E44,NOT($H44)),$B44, "")</f>
        <v>ACTIVE</v>
      </c>
    </row>
    <row r="45" customFormat="false" ht="15.75" hidden="false" customHeight="false" outlineLevel="0" collapsed="false">
      <c r="A45" s="8" t="str">
        <f aca="false">pattern_user_labels!$A45</f>
        <v>0888eb67-d330-454f-ad68-fefa392d3778</v>
      </c>
      <c r="B45" s="8" t="str">
        <f aca="false" t="array" ref="B45:B45">INDEX(pattern_user_labels!B45:J45,MATCH(MAX(COUNTIF(pattern_user_labels!B45:J45,pattern_user_labels!B45:J45)),COUNTIF(pattern_user_labels!B45:J45,pattern_user_labels!B45:J45),0))</f>
        <v>NORMAL</v>
      </c>
      <c r="C45" s="9" t="n">
        <f aca="false">pattern_user_labels!$R45</f>
        <v>3</v>
      </c>
      <c r="D45" s="9" t="n">
        <f aca="false">COUNTIF(pattern_user_labels!$B45:$J45, $B45)</f>
        <v>1</v>
      </c>
      <c r="E45" s="10" t="b">
        <f aca="false">$C45-$D45&lt;=1</f>
        <v>0</v>
      </c>
      <c r="F45" s="10" t="b">
        <f aca="false">$C45=$D45</f>
        <v>0</v>
      </c>
      <c r="G45" s="10" t="b">
        <f aca="false">D45&gt;=3</f>
        <v>0</v>
      </c>
      <c r="H45" s="10" t="b">
        <f aca="false">AND($E45,OR($B45="UNGRADABLE_QUALITY",$B45="UNGRADABLE_CONDITION"))</f>
        <v>0</v>
      </c>
      <c r="I45" s="10" t="str">
        <f aca="false">IF(AND($E45,NOT($H45)),$B45, "")</f>
        <v/>
      </c>
    </row>
    <row r="46" customFormat="false" ht="15.75" hidden="false" customHeight="false" outlineLevel="0" collapsed="false">
      <c r="A46" s="8" t="str">
        <f aca="false">pattern_user_labels!$A46</f>
        <v>08dd59aa-eb2d-4f2b-8bfd-f8de60f45004</v>
      </c>
      <c r="B46" s="8" t="str">
        <f aca="false" t="array" ref="B46:B46">INDEX(pattern_user_labels!B46:J46,MATCH(MAX(COUNTIF(pattern_user_labels!B46:J46,pattern_user_labels!B46:J46)),COUNTIF(pattern_user_labels!B46:J46,pattern_user_labels!B46:J46),0))</f>
        <v>NORMAL</v>
      </c>
      <c r="C46" s="9" t="n">
        <f aca="false">pattern_user_labels!$R46</f>
        <v>3</v>
      </c>
      <c r="D46" s="9" t="n">
        <f aca="false">COUNTIF(pattern_user_labels!$B46:$J46, $B46)</f>
        <v>2</v>
      </c>
      <c r="E46" s="10" t="b">
        <f aca="false">$C46-$D46&lt;=1</f>
        <v>1</v>
      </c>
      <c r="F46" s="10" t="b">
        <f aca="false">$C46=$D46</f>
        <v>0</v>
      </c>
      <c r="G46" s="10" t="b">
        <f aca="false">D46&gt;=3</f>
        <v>0</v>
      </c>
      <c r="H46" s="10" t="b">
        <f aca="false">AND($E46,OR($B46="UNGRADABLE_QUALITY",$B46="UNGRADABLE_CONDITION"))</f>
        <v>0</v>
      </c>
      <c r="I46" s="10" t="str">
        <f aca="false">IF(AND($E46,NOT($H46)),$B46, "")</f>
        <v>NORMAL</v>
      </c>
    </row>
    <row r="47" customFormat="false" ht="15.75" hidden="false" customHeight="false" outlineLevel="0" collapsed="false">
      <c r="A47" s="8" t="str">
        <f aca="false">pattern_user_labels!$A47</f>
        <v>08fbce6c-e568-4da7-b373-a3fbaf3afc2e</v>
      </c>
      <c r="B47" s="8" t="str">
        <f aca="false" t="array" ref="B47:B47">INDEX(pattern_user_labels!B47:J47,MATCH(MAX(COUNTIF(pattern_user_labels!B47:J47,pattern_user_labels!B47:J47)),COUNTIF(pattern_user_labels!B47:J47,pattern_user_labels!B47:J47),0))</f>
        <v>NORMAL</v>
      </c>
      <c r="C47" s="9" t="n">
        <f aca="false">pattern_user_labels!$R47</f>
        <v>3</v>
      </c>
      <c r="D47" s="9" t="n">
        <f aca="false">COUNTIF(pattern_user_labels!$B47:$J47, $B47)</f>
        <v>2</v>
      </c>
      <c r="E47" s="10" t="b">
        <f aca="false">$C47-$D47&lt;=1</f>
        <v>1</v>
      </c>
      <c r="F47" s="10" t="b">
        <f aca="false">$C47=$D47</f>
        <v>0</v>
      </c>
      <c r="G47" s="10" t="b">
        <f aca="false">D47&gt;=3</f>
        <v>0</v>
      </c>
      <c r="H47" s="10" t="b">
        <f aca="false">AND($E47,OR($B47="UNGRADABLE_QUALITY",$B47="UNGRADABLE_CONDITION"))</f>
        <v>0</v>
      </c>
      <c r="I47" s="10" t="str">
        <f aca="false">IF(AND($E47,NOT($H47)),$B47, "")</f>
        <v>NORMAL</v>
      </c>
    </row>
    <row r="48" customFormat="false" ht="15.75" hidden="false" customHeight="false" outlineLevel="0" collapsed="false">
      <c r="A48" s="8" t="str">
        <f aca="false">pattern_user_labels!$A48</f>
        <v>09c7c05a-87e0-4866-8b23-f5fffdd5361e</v>
      </c>
      <c r="B48" s="8" t="str">
        <f aca="false" t="array" ref="B48:B48">INDEX(pattern_user_labels!B48:J48,MATCH(MAX(COUNTIF(pattern_user_labels!B48:J48,pattern_user_labels!B48:J48)),COUNTIF(pattern_user_labels!B48:J48,pattern_user_labels!B48:J48),0))</f>
        <v>NON_SPECIFIC</v>
      </c>
      <c r="C48" s="9" t="n">
        <f aca="false">pattern_user_labels!$R48</f>
        <v>3</v>
      </c>
      <c r="D48" s="9" t="n">
        <f aca="false">COUNTIF(pattern_user_labels!$B48:$J48, $B48)</f>
        <v>1</v>
      </c>
      <c r="E48" s="10" t="b">
        <f aca="false">$C48-$D48&lt;=1</f>
        <v>0</v>
      </c>
      <c r="F48" s="10" t="b">
        <f aca="false">$C48=$D48</f>
        <v>0</v>
      </c>
      <c r="G48" s="10" t="b">
        <f aca="false">D48&gt;=3</f>
        <v>0</v>
      </c>
      <c r="H48" s="10" t="b">
        <f aca="false">AND($E48,OR($B48="UNGRADABLE_QUALITY",$B48="UNGRADABLE_CONDITION"))</f>
        <v>0</v>
      </c>
      <c r="I48" s="10" t="str">
        <f aca="false">IF(AND($E48,NOT($H48)),$B48, "")</f>
        <v/>
      </c>
    </row>
    <row r="49" customFormat="false" ht="15.75" hidden="false" customHeight="false" outlineLevel="0" collapsed="false">
      <c r="A49" s="8" t="str">
        <f aca="false">pattern_user_labels!$A49</f>
        <v>09fbd8ab-3aba-4096-9209-1ca136d14c55</v>
      </c>
      <c r="B49" s="8" t="str">
        <f aca="false" t="array" ref="B49:B49">INDEX(pattern_user_labels!B49:J49,MATCH(MAX(COUNTIF(pattern_user_labels!B49:J49,pattern_user_labels!B49:J49)),COUNTIF(pattern_user_labels!B49:J49,pattern_user_labels!B49:J49),0))</f>
        <v>NON_SPECIFIC</v>
      </c>
      <c r="C49" s="9" t="n">
        <f aca="false">pattern_user_labels!$R49</f>
        <v>3</v>
      </c>
      <c r="D49" s="9" t="n">
        <f aca="false">COUNTIF(pattern_user_labels!$B49:$J49, $B49)</f>
        <v>2</v>
      </c>
      <c r="E49" s="10" t="b">
        <f aca="false">$C49-$D49&lt;=1</f>
        <v>1</v>
      </c>
      <c r="F49" s="10" t="b">
        <f aca="false">$C49=$D49</f>
        <v>0</v>
      </c>
      <c r="G49" s="10" t="b">
        <f aca="false">D49&gt;=3</f>
        <v>0</v>
      </c>
      <c r="H49" s="10" t="b">
        <f aca="false">AND($E49,OR($B49="UNGRADABLE_QUALITY",$B49="UNGRADABLE_CONDITION"))</f>
        <v>0</v>
      </c>
      <c r="I49" s="10" t="str">
        <f aca="false">IF(AND($E49,NOT($H49)),$B49, "")</f>
        <v>NON_SPECIFIC</v>
      </c>
    </row>
    <row r="50" customFormat="false" ht="15.75" hidden="false" customHeight="false" outlineLevel="0" collapsed="false">
      <c r="A50" s="8" t="str">
        <f aca="false">pattern_user_labels!$A50</f>
        <v>0aa6a95c-6904-4af2-9b92-3d05fce05de4</v>
      </c>
      <c r="B50" s="8" t="str">
        <f aca="false" t="array" ref="B50:B50">INDEX(pattern_user_labels!B50:J50,MATCH(MAX(COUNTIF(pattern_user_labels!B50:J50,pattern_user_labels!B50:J50)),COUNTIF(pattern_user_labels!B50:J50,pattern_user_labels!B50:J50),0))</f>
        <v>EARLY</v>
      </c>
      <c r="C50" s="9" t="n">
        <f aca="false">pattern_user_labels!$R50</f>
        <v>3</v>
      </c>
      <c r="D50" s="9" t="n">
        <f aca="false">COUNTIF(pattern_user_labels!$B50:$J50, $B50)</f>
        <v>3</v>
      </c>
      <c r="E50" s="10" t="b">
        <f aca="false">$C50-$D50&lt;=1</f>
        <v>1</v>
      </c>
      <c r="F50" s="10" t="b">
        <f aca="false">$C50=$D50</f>
        <v>1</v>
      </c>
      <c r="G50" s="10" t="b">
        <f aca="false">D50&gt;=3</f>
        <v>1</v>
      </c>
      <c r="H50" s="10" t="b">
        <f aca="false">AND($E50,OR($B50="UNGRADABLE_QUALITY",$B50="UNGRADABLE_CONDITION"))</f>
        <v>0</v>
      </c>
      <c r="I50" s="10" t="str">
        <f aca="false">IF(AND($E50,NOT($H50)),$B50, "")</f>
        <v>EARLY</v>
      </c>
    </row>
    <row r="51" customFormat="false" ht="15.75" hidden="false" customHeight="false" outlineLevel="0" collapsed="false">
      <c r="A51" s="8" t="str">
        <f aca="false">pattern_user_labels!$A51</f>
        <v>0af2d8b6-5ef4-4705-a618-7c69b9d096a3</v>
      </c>
      <c r="B51" s="8" t="str">
        <f aca="false" t="array" ref="B51:B51">INDEX(pattern_user_labels!B51:J51,MATCH(MAX(COUNTIF(pattern_user_labels!B51:J51,pattern_user_labels!B51:J51)),COUNTIF(pattern_user_labels!B51:J51,pattern_user_labels!B51:J51),0))</f>
        <v>NON_SPECIFIC</v>
      </c>
      <c r="C51" s="9" t="n">
        <f aca="false">pattern_user_labels!$R51</f>
        <v>3</v>
      </c>
      <c r="D51" s="9" t="n">
        <f aca="false">COUNTIF(pattern_user_labels!$B51:$J51, $B51)</f>
        <v>2</v>
      </c>
      <c r="E51" s="10" t="b">
        <f aca="false">$C51-$D51&lt;=1</f>
        <v>1</v>
      </c>
      <c r="F51" s="10" t="b">
        <f aca="false">$C51=$D51</f>
        <v>0</v>
      </c>
      <c r="G51" s="10" t="b">
        <f aca="false">D51&gt;=3</f>
        <v>0</v>
      </c>
      <c r="H51" s="10" t="b">
        <f aca="false">AND($E51,OR($B51="UNGRADABLE_QUALITY",$B51="UNGRADABLE_CONDITION"))</f>
        <v>0</v>
      </c>
      <c r="I51" s="10" t="str">
        <f aca="false">IF(AND($E51,NOT($H51)),$B51, "")</f>
        <v>NON_SPECIFIC</v>
      </c>
    </row>
    <row r="52" customFormat="false" ht="15.75" hidden="false" customHeight="false" outlineLevel="0" collapsed="false">
      <c r="A52" s="8" t="str">
        <f aca="false">pattern_user_labels!$A52</f>
        <v>0b22ce9f-0559-49cf-9c91-0833d4b91863</v>
      </c>
      <c r="B52" s="8" t="str">
        <f aca="false" t="array" ref="B52:B52">INDEX(pattern_user_labels!B52:J52,MATCH(MAX(COUNTIF(pattern_user_labels!B52:J52,pattern_user_labels!B52:J52)),COUNTIF(pattern_user_labels!B52:J52,pattern_user_labels!B52:J52),0))</f>
        <v>NORMAL</v>
      </c>
      <c r="C52" s="9" t="n">
        <f aca="false">pattern_user_labels!$R52</f>
        <v>3</v>
      </c>
      <c r="D52" s="9" t="n">
        <f aca="false">COUNTIF(pattern_user_labels!$B52:$J52, $B52)</f>
        <v>2</v>
      </c>
      <c r="E52" s="10" t="b">
        <f aca="false">$C52-$D52&lt;=1</f>
        <v>1</v>
      </c>
      <c r="F52" s="10" t="b">
        <f aca="false">$C52=$D52</f>
        <v>0</v>
      </c>
      <c r="G52" s="10" t="b">
        <f aca="false">D52&gt;=3</f>
        <v>0</v>
      </c>
      <c r="H52" s="10" t="b">
        <f aca="false">AND($E52,OR($B52="UNGRADABLE_QUALITY",$B52="UNGRADABLE_CONDITION"))</f>
        <v>0</v>
      </c>
      <c r="I52" s="10" t="str">
        <f aca="false">IF(AND($E52,NOT($H52)),$B52, "")</f>
        <v>NORMAL</v>
      </c>
    </row>
    <row r="53" customFormat="false" ht="15.75" hidden="false" customHeight="false" outlineLevel="0" collapsed="false">
      <c r="A53" s="8" t="str">
        <f aca="false">pattern_user_labels!$A53</f>
        <v>0b27866f-ce45-4681-ab01-041f68ea267f</v>
      </c>
      <c r="B53" s="8" t="str">
        <f aca="false" t="array" ref="B53:B53">INDEX(pattern_user_labels!B53:J53,MATCH(MAX(COUNTIF(pattern_user_labels!B53:J53,pattern_user_labels!B53:J53)),COUNTIF(pattern_user_labels!B53:J53,pattern_user_labels!B53:J53),0))</f>
        <v>NON_SPECIFIC</v>
      </c>
      <c r="C53" s="9" t="n">
        <f aca="false">pattern_user_labels!$R53</f>
        <v>3</v>
      </c>
      <c r="D53" s="9" t="n">
        <f aca="false">COUNTIF(pattern_user_labels!$B53:$J53, $B53)</f>
        <v>2</v>
      </c>
      <c r="E53" s="10" t="b">
        <f aca="false">$C53-$D53&lt;=1</f>
        <v>1</v>
      </c>
      <c r="F53" s="10" t="b">
        <f aca="false">$C53=$D53</f>
        <v>0</v>
      </c>
      <c r="G53" s="10" t="b">
        <f aca="false">D53&gt;=3</f>
        <v>0</v>
      </c>
      <c r="H53" s="10" t="b">
        <f aca="false">AND($E53,OR($B53="UNGRADABLE_QUALITY",$B53="UNGRADABLE_CONDITION"))</f>
        <v>0</v>
      </c>
      <c r="I53" s="10" t="str">
        <f aca="false">IF(AND($E53,NOT($H53)),$B53, "")</f>
        <v>NON_SPECIFIC</v>
      </c>
    </row>
    <row r="54" customFormat="false" ht="15.75" hidden="false" customHeight="false" outlineLevel="0" collapsed="false">
      <c r="A54" s="8" t="str">
        <f aca="false">pattern_user_labels!$A54</f>
        <v>0be59c4a-3a7b-42fd-a74f-7e641ab8bec7</v>
      </c>
      <c r="B54" s="8" t="str">
        <f aca="false" t="array" ref="B54:B54">INDEX(pattern_user_labels!B54:J54,MATCH(MAX(COUNTIF(pattern_user_labels!B54:J54,pattern_user_labels!B54:J54)),COUNTIF(pattern_user_labels!B54:J54,pattern_user_labels!B54:J54),0))</f>
        <v>NON_SPECIFIC</v>
      </c>
      <c r="C54" s="9" t="n">
        <f aca="false">pattern_user_labels!$R54</f>
        <v>3</v>
      </c>
      <c r="D54" s="9" t="n">
        <f aca="false">COUNTIF(pattern_user_labels!$B54:$J54, $B54)</f>
        <v>2</v>
      </c>
      <c r="E54" s="10" t="b">
        <f aca="false">$C54-$D54&lt;=1</f>
        <v>1</v>
      </c>
      <c r="F54" s="10" t="b">
        <f aca="false">$C54=$D54</f>
        <v>0</v>
      </c>
      <c r="G54" s="10" t="b">
        <f aca="false">D54&gt;=3</f>
        <v>0</v>
      </c>
      <c r="H54" s="10" t="b">
        <f aca="false">AND($E54,OR($B54="UNGRADABLE_QUALITY",$B54="UNGRADABLE_CONDITION"))</f>
        <v>0</v>
      </c>
      <c r="I54" s="10" t="str">
        <f aca="false">IF(AND($E54,NOT($H54)),$B54, "")</f>
        <v>NON_SPECIFIC</v>
      </c>
    </row>
    <row r="55" customFormat="false" ht="15.75" hidden="false" customHeight="false" outlineLevel="0" collapsed="false">
      <c r="A55" s="8" t="str">
        <f aca="false">pattern_user_labels!$A55</f>
        <v>0c39d249-f4ec-46a8-8e75-67a9ca50e4b6</v>
      </c>
      <c r="B55" s="8" t="str">
        <f aca="false" t="array" ref="B55:B55">INDEX(pattern_user_labels!B55:J55,MATCH(MAX(COUNTIF(pattern_user_labels!B55:J55,pattern_user_labels!B55:J55)),COUNTIF(pattern_user_labels!B55:J55,pattern_user_labels!B55:J55),0))</f>
        <v>NON_SPECIFIC</v>
      </c>
      <c r="C55" s="9" t="n">
        <f aca="false">pattern_user_labels!$R55</f>
        <v>3</v>
      </c>
      <c r="D55" s="9" t="n">
        <f aca="false">COUNTIF(pattern_user_labels!$B55:$J55, $B55)</f>
        <v>3</v>
      </c>
      <c r="E55" s="10" t="b">
        <f aca="false">$C55-$D55&lt;=1</f>
        <v>1</v>
      </c>
      <c r="F55" s="10" t="b">
        <f aca="false">$C55=$D55</f>
        <v>1</v>
      </c>
      <c r="G55" s="10" t="b">
        <f aca="false">D55&gt;=3</f>
        <v>1</v>
      </c>
      <c r="H55" s="10" t="b">
        <f aca="false">AND($E55,OR($B55="UNGRADABLE_QUALITY",$B55="UNGRADABLE_CONDITION"))</f>
        <v>0</v>
      </c>
      <c r="I55" s="10" t="str">
        <f aca="false">IF(AND($E55,NOT($H55)),$B55, "")</f>
        <v>NON_SPECIFIC</v>
      </c>
    </row>
    <row r="56" customFormat="false" ht="15.75" hidden="false" customHeight="false" outlineLevel="0" collapsed="false">
      <c r="A56" s="8" t="str">
        <f aca="false">pattern_user_labels!$A56</f>
        <v>0c7ff113-355d-4917-ab0f-699ee66d77d8</v>
      </c>
      <c r="B56" s="8" t="str">
        <f aca="false" t="array" ref="B56:B56">INDEX(pattern_user_labels!B56:J56,MATCH(MAX(COUNTIF(pattern_user_labels!B56:J56,pattern_user_labels!B56:J56)),COUNTIF(pattern_user_labels!B56:J56,pattern_user_labels!B56:J56),0))</f>
        <v>NON_SPECIFIC</v>
      </c>
      <c r="C56" s="9" t="n">
        <f aca="false">pattern_user_labels!$R56</f>
        <v>3</v>
      </c>
      <c r="D56" s="9" t="n">
        <f aca="false">COUNTIF(pattern_user_labels!$B56:$J56, $B56)</f>
        <v>2</v>
      </c>
      <c r="E56" s="10" t="b">
        <f aca="false">$C56-$D56&lt;=1</f>
        <v>1</v>
      </c>
      <c r="F56" s="10" t="b">
        <f aca="false">$C56=$D56</f>
        <v>0</v>
      </c>
      <c r="G56" s="10" t="b">
        <f aca="false">D56&gt;=3</f>
        <v>0</v>
      </c>
      <c r="H56" s="10" t="b">
        <f aca="false">AND($E56,OR($B56="UNGRADABLE_QUALITY",$B56="UNGRADABLE_CONDITION"))</f>
        <v>0</v>
      </c>
      <c r="I56" s="10" t="str">
        <f aca="false">IF(AND($E56,NOT($H56)),$B56, "")</f>
        <v>NON_SPECIFIC</v>
      </c>
    </row>
    <row r="57" customFormat="false" ht="15.75" hidden="false" customHeight="false" outlineLevel="0" collapsed="false">
      <c r="A57" s="8" t="str">
        <f aca="false">pattern_user_labels!$A57</f>
        <v>0ca1eeac-546b-40ee-aa60-963822558eca</v>
      </c>
      <c r="B57" s="8" t="str">
        <f aca="false" t="array" ref="B57:B57">INDEX(pattern_user_labels!B57:J57,MATCH(MAX(COUNTIF(pattern_user_labels!B57:J57,pattern_user_labels!B57:J57)),COUNTIF(pattern_user_labels!B57:J57,pattern_user_labels!B57:J57),0))</f>
        <v>NON_SPECIFIC</v>
      </c>
      <c r="C57" s="9" t="n">
        <f aca="false">pattern_user_labels!$R57</f>
        <v>3</v>
      </c>
      <c r="D57" s="9" t="n">
        <f aca="false">COUNTIF(pattern_user_labels!$B57:$J57, $B57)</f>
        <v>2</v>
      </c>
      <c r="E57" s="10" t="b">
        <f aca="false">$C57-$D57&lt;=1</f>
        <v>1</v>
      </c>
      <c r="F57" s="10" t="b">
        <f aca="false">$C57=$D57</f>
        <v>0</v>
      </c>
      <c r="G57" s="10" t="b">
        <f aca="false">D57&gt;=3</f>
        <v>0</v>
      </c>
      <c r="H57" s="10" t="b">
        <f aca="false">AND($E57,OR($B57="UNGRADABLE_QUALITY",$B57="UNGRADABLE_CONDITION"))</f>
        <v>0</v>
      </c>
      <c r="I57" s="10" t="str">
        <f aca="false">IF(AND($E57,NOT($H57)),$B57, "")</f>
        <v>NON_SPECIFIC</v>
      </c>
    </row>
    <row r="58" customFormat="false" ht="15.75" hidden="false" customHeight="false" outlineLevel="0" collapsed="false">
      <c r="A58" s="8" t="str">
        <f aca="false">pattern_user_labels!$A58</f>
        <v>0d0721af-4b7a-4bf6-95a5-8f1edd8eadbe</v>
      </c>
      <c r="B58" s="8" t="str">
        <f aca="false" t="array" ref="B58:B58">INDEX(pattern_user_labels!B58:J58,MATCH(MAX(COUNTIF(pattern_user_labels!B58:J58,pattern_user_labels!B58:J58)),COUNTIF(pattern_user_labels!B58:J58,pattern_user_labels!B58:J58),0))</f>
        <v>NORMAL</v>
      </c>
      <c r="C58" s="9" t="n">
        <f aca="false">pattern_user_labels!$R58</f>
        <v>3</v>
      </c>
      <c r="D58" s="9" t="n">
        <f aca="false">COUNTIF(pattern_user_labels!$B58:$J58, $B58)</f>
        <v>2</v>
      </c>
      <c r="E58" s="10" t="b">
        <f aca="false">$C58-$D58&lt;=1</f>
        <v>1</v>
      </c>
      <c r="F58" s="10" t="b">
        <f aca="false">$C58=$D58</f>
        <v>0</v>
      </c>
      <c r="G58" s="10" t="b">
        <f aca="false">D58&gt;=3</f>
        <v>0</v>
      </c>
      <c r="H58" s="10" t="b">
        <f aca="false">AND($E58,OR($B58="UNGRADABLE_QUALITY",$B58="UNGRADABLE_CONDITION"))</f>
        <v>0</v>
      </c>
      <c r="I58" s="10" t="str">
        <f aca="false">IF(AND($E58,NOT($H58)),$B58, "")</f>
        <v>NORMAL</v>
      </c>
    </row>
    <row r="59" customFormat="false" ht="15.75" hidden="false" customHeight="false" outlineLevel="0" collapsed="false">
      <c r="A59" s="8" t="str">
        <f aca="false">pattern_user_labels!$A59</f>
        <v>0d4e6b2f-85d7-4642-9e2e-162637539465</v>
      </c>
      <c r="B59" s="8" t="str">
        <f aca="false" t="array" ref="B59:B59">INDEX(pattern_user_labels!B59:J59,MATCH(MAX(COUNTIF(pattern_user_labels!B59:J59,pattern_user_labels!B59:J59)),COUNTIF(pattern_user_labels!B59:J59,pattern_user_labels!B59:J59),0))</f>
        <v>EARLY</v>
      </c>
      <c r="C59" s="9" t="n">
        <f aca="false">pattern_user_labels!$R59</f>
        <v>3</v>
      </c>
      <c r="D59" s="9" t="n">
        <f aca="false">COUNTIF(pattern_user_labels!$B59:$J59, $B59)</f>
        <v>2</v>
      </c>
      <c r="E59" s="10" t="b">
        <f aca="false">$C59-$D59&lt;=1</f>
        <v>1</v>
      </c>
      <c r="F59" s="10" t="b">
        <f aca="false">$C59=$D59</f>
        <v>0</v>
      </c>
      <c r="G59" s="10" t="b">
        <f aca="false">D59&gt;=3</f>
        <v>0</v>
      </c>
      <c r="H59" s="10" t="b">
        <f aca="false">AND($E59,OR($B59="UNGRADABLE_QUALITY",$B59="UNGRADABLE_CONDITION"))</f>
        <v>0</v>
      </c>
      <c r="I59" s="10" t="str">
        <f aca="false">IF(AND($E59,NOT($H59)),$B59, "")</f>
        <v>EARLY</v>
      </c>
    </row>
    <row r="60" customFormat="false" ht="15.75" hidden="false" customHeight="false" outlineLevel="0" collapsed="false">
      <c r="A60" s="8" t="str">
        <f aca="false">pattern_user_labels!$A60</f>
        <v>0d593a53-76c4-41dd-a1a6-69939785757c</v>
      </c>
      <c r="B60" s="8" t="str">
        <f aca="false" t="array" ref="B60:B60">INDEX(pattern_user_labels!B60:J60,MATCH(MAX(COUNTIF(pattern_user_labels!B60:J60,pattern_user_labels!B60:J60)),COUNTIF(pattern_user_labels!B60:J60,pattern_user_labels!B60:J60),0))</f>
        <v>NON_SPECIFIC</v>
      </c>
      <c r="C60" s="9" t="n">
        <f aca="false">pattern_user_labels!$R60</f>
        <v>3</v>
      </c>
      <c r="D60" s="9" t="n">
        <f aca="false">COUNTIF(pattern_user_labels!$B60:$J60, $B60)</f>
        <v>3</v>
      </c>
      <c r="E60" s="10" t="b">
        <f aca="false">$C60-$D60&lt;=1</f>
        <v>1</v>
      </c>
      <c r="F60" s="10" t="b">
        <f aca="false">$C60=$D60</f>
        <v>1</v>
      </c>
      <c r="G60" s="10" t="b">
        <f aca="false">D60&gt;=3</f>
        <v>1</v>
      </c>
      <c r="H60" s="10" t="b">
        <f aca="false">AND($E60,OR($B60="UNGRADABLE_QUALITY",$B60="UNGRADABLE_CONDITION"))</f>
        <v>0</v>
      </c>
      <c r="I60" s="10" t="str">
        <f aca="false">IF(AND($E60,NOT($H60)),$B60, "")</f>
        <v>NON_SPECIFIC</v>
      </c>
    </row>
    <row r="61" customFormat="false" ht="15.75" hidden="false" customHeight="false" outlineLevel="0" collapsed="false">
      <c r="A61" s="8" t="str">
        <f aca="false">pattern_user_labels!$A61</f>
        <v>0d952afd-f5a9-4301-a625-368b847ebef3</v>
      </c>
      <c r="B61" s="8" t="str">
        <f aca="false" t="array" ref="B61:B61">INDEX(pattern_user_labels!B61:J61,MATCH(MAX(COUNTIF(pattern_user_labels!B61:J61,pattern_user_labels!B61:J61)),COUNTIF(pattern_user_labels!B61:J61,pattern_user_labels!B61:J61),0))</f>
        <v>NON_SPECIFIC</v>
      </c>
      <c r="C61" s="9" t="n">
        <f aca="false">pattern_user_labels!$R61</f>
        <v>3</v>
      </c>
      <c r="D61" s="9" t="n">
        <f aca="false">COUNTIF(pattern_user_labels!$B61:$J61, $B61)</f>
        <v>3</v>
      </c>
      <c r="E61" s="10" t="b">
        <f aca="false">$C61-$D61&lt;=1</f>
        <v>1</v>
      </c>
      <c r="F61" s="10" t="b">
        <f aca="false">$C61=$D61</f>
        <v>1</v>
      </c>
      <c r="G61" s="10" t="b">
        <f aca="false">D61&gt;=3</f>
        <v>1</v>
      </c>
      <c r="H61" s="10" t="b">
        <f aca="false">AND($E61,OR($B61="UNGRADABLE_QUALITY",$B61="UNGRADABLE_CONDITION"))</f>
        <v>0</v>
      </c>
      <c r="I61" s="10" t="str">
        <f aca="false">IF(AND($E61,NOT($H61)),$B61, "")</f>
        <v>NON_SPECIFIC</v>
      </c>
    </row>
    <row r="62" customFormat="false" ht="15.75" hidden="false" customHeight="false" outlineLevel="0" collapsed="false">
      <c r="A62" s="8" t="str">
        <f aca="false">pattern_user_labels!$A62</f>
        <v>0dcb22a0-ce9c-4d6b-80d3-1fb09a2d1a89</v>
      </c>
      <c r="B62" s="8" t="str">
        <f aca="false" t="array" ref="B62:B62">INDEX(pattern_user_labels!B62:J62,MATCH(MAX(COUNTIF(pattern_user_labels!B62:J62,pattern_user_labels!B62:J62)),COUNTIF(pattern_user_labels!B62:J62,pattern_user_labels!B62:J62),0))</f>
        <v>NON_SPECIFIC</v>
      </c>
      <c r="C62" s="9" t="n">
        <f aca="false">pattern_user_labels!$R62</f>
        <v>3</v>
      </c>
      <c r="D62" s="9" t="n">
        <f aca="false">COUNTIF(pattern_user_labels!$B62:$J62, $B62)</f>
        <v>2</v>
      </c>
      <c r="E62" s="10" t="b">
        <f aca="false">$C62-$D62&lt;=1</f>
        <v>1</v>
      </c>
      <c r="F62" s="10" t="b">
        <f aca="false">$C62=$D62</f>
        <v>0</v>
      </c>
      <c r="G62" s="10" t="b">
        <f aca="false">D62&gt;=3</f>
        <v>0</v>
      </c>
      <c r="H62" s="10" t="b">
        <f aca="false">AND($E62,OR($B62="UNGRADABLE_QUALITY",$B62="UNGRADABLE_CONDITION"))</f>
        <v>0</v>
      </c>
      <c r="I62" s="10" t="str">
        <f aca="false">IF(AND($E62,NOT($H62)),$B62, "")</f>
        <v>NON_SPECIFIC</v>
      </c>
    </row>
    <row r="63" customFormat="false" ht="15.75" hidden="false" customHeight="false" outlineLevel="0" collapsed="false">
      <c r="A63" s="8" t="str">
        <f aca="false">pattern_user_labels!$A63</f>
        <v>0def88fb-07b7-4d05-b2a0-067a2f7a64c8</v>
      </c>
      <c r="B63" s="8" t="str">
        <f aca="false" t="array" ref="B63:B63">INDEX(pattern_user_labels!B63:J63,MATCH(MAX(COUNTIF(pattern_user_labels!B63:J63,pattern_user_labels!B63:J63)),COUNTIF(pattern_user_labels!B63:J63,pattern_user_labels!B63:J63),0))</f>
        <v>NON_SPECIFIC</v>
      </c>
      <c r="C63" s="9" t="n">
        <f aca="false">pattern_user_labels!$R63</f>
        <v>3</v>
      </c>
      <c r="D63" s="9" t="n">
        <f aca="false">COUNTIF(pattern_user_labels!$B63:$J63, $B63)</f>
        <v>2</v>
      </c>
      <c r="E63" s="10" t="b">
        <f aca="false">$C63-$D63&lt;=1</f>
        <v>1</v>
      </c>
      <c r="F63" s="10" t="b">
        <f aca="false">$C63=$D63</f>
        <v>0</v>
      </c>
      <c r="G63" s="10" t="b">
        <f aca="false">D63&gt;=3</f>
        <v>0</v>
      </c>
      <c r="H63" s="10" t="b">
        <f aca="false">AND($E63,OR($B63="UNGRADABLE_QUALITY",$B63="UNGRADABLE_CONDITION"))</f>
        <v>0</v>
      </c>
      <c r="I63" s="10" t="str">
        <f aca="false">IF(AND($E63,NOT($H63)),$B63, "")</f>
        <v>NON_SPECIFIC</v>
      </c>
    </row>
    <row r="64" customFormat="false" ht="15.75" hidden="false" customHeight="false" outlineLevel="0" collapsed="false">
      <c r="A64" s="8" t="str">
        <f aca="false">pattern_user_labels!$A64</f>
        <v>0e328d8b-af1b-4bf5-9015-787f92811442</v>
      </c>
      <c r="B64" s="8" t="str">
        <f aca="false" t="array" ref="B64:B64">INDEX(pattern_user_labels!B64:J64,MATCH(MAX(COUNTIF(pattern_user_labels!B64:J64,pattern_user_labels!B64:J64)),COUNTIF(pattern_user_labels!B64:J64,pattern_user_labels!B64:J64),0))</f>
        <v>ACTIVE</v>
      </c>
      <c r="C64" s="9" t="n">
        <f aca="false">pattern_user_labels!$R64</f>
        <v>3</v>
      </c>
      <c r="D64" s="9" t="n">
        <f aca="false">COUNTIF(pattern_user_labels!$B64:$J64, $B64)</f>
        <v>2</v>
      </c>
      <c r="E64" s="10" t="b">
        <f aca="false">$C64-$D64&lt;=1</f>
        <v>1</v>
      </c>
      <c r="F64" s="10" t="b">
        <f aca="false">$C64=$D64</f>
        <v>0</v>
      </c>
      <c r="G64" s="10" t="b">
        <f aca="false">D64&gt;=3</f>
        <v>0</v>
      </c>
      <c r="H64" s="10" t="b">
        <f aca="false">AND($E64,OR($B64="UNGRADABLE_QUALITY",$B64="UNGRADABLE_CONDITION"))</f>
        <v>0</v>
      </c>
      <c r="I64" s="10" t="str">
        <f aca="false">IF(AND($E64,NOT($H64)),$B64, "")</f>
        <v>ACTIVE</v>
      </c>
    </row>
    <row r="65" customFormat="false" ht="15.75" hidden="false" customHeight="false" outlineLevel="0" collapsed="false">
      <c r="A65" s="8" t="str">
        <f aca="false">pattern_user_labels!$A65</f>
        <v>0e891931-20eb-46f2-bb7d-9740c48b9253</v>
      </c>
      <c r="B65" s="8" t="str">
        <f aca="false" t="array" ref="B65:B65">INDEX(pattern_user_labels!B65:J65,MATCH(MAX(COUNTIF(pattern_user_labels!B65:J65,pattern_user_labels!B65:J65)),COUNTIF(pattern_user_labels!B65:J65,pattern_user_labels!B65:J65),0))</f>
        <v>NON_SPECIFIC</v>
      </c>
      <c r="C65" s="9" t="n">
        <f aca="false">pattern_user_labels!$R65</f>
        <v>3</v>
      </c>
      <c r="D65" s="9" t="n">
        <f aca="false">COUNTIF(pattern_user_labels!$B65:$J65, $B65)</f>
        <v>3</v>
      </c>
      <c r="E65" s="10" t="b">
        <f aca="false">$C65-$D65&lt;=1</f>
        <v>1</v>
      </c>
      <c r="F65" s="10" t="b">
        <f aca="false">$C65=$D65</f>
        <v>1</v>
      </c>
      <c r="G65" s="10" t="b">
        <f aca="false">D65&gt;=3</f>
        <v>1</v>
      </c>
      <c r="H65" s="10" t="b">
        <f aca="false">AND($E65,OR($B65="UNGRADABLE_QUALITY",$B65="UNGRADABLE_CONDITION"))</f>
        <v>0</v>
      </c>
      <c r="I65" s="10" t="str">
        <f aca="false">IF(AND($E65,NOT($H65)),$B65, "")</f>
        <v>NON_SPECIFIC</v>
      </c>
    </row>
    <row r="66" customFormat="false" ht="15.75" hidden="false" customHeight="false" outlineLevel="0" collapsed="false">
      <c r="A66" s="8" t="str">
        <f aca="false">pattern_user_labels!$A66</f>
        <v>0e9e7ea5-0ca2-4b63-88b3-7ce607bc9e82</v>
      </c>
      <c r="B66" s="8" t="str">
        <f aca="false" t="array" ref="B66:B66">INDEX(pattern_user_labels!B66:J66,MATCH(MAX(COUNTIF(pattern_user_labels!B66:J66,pattern_user_labels!B66:J66)),COUNTIF(pattern_user_labels!B66:J66,pattern_user_labels!B66:J66),0))</f>
        <v>NON_SPECIFIC</v>
      </c>
      <c r="C66" s="9" t="n">
        <f aca="false">pattern_user_labels!$R66</f>
        <v>3</v>
      </c>
      <c r="D66" s="9" t="n">
        <f aca="false">COUNTIF(pattern_user_labels!$B66:$J66, $B66)</f>
        <v>1</v>
      </c>
      <c r="E66" s="10" t="b">
        <f aca="false">$C66-$D66&lt;=1</f>
        <v>0</v>
      </c>
      <c r="F66" s="10" t="b">
        <f aca="false">$C66=$D66</f>
        <v>0</v>
      </c>
      <c r="G66" s="10" t="b">
        <f aca="false">D66&gt;=3</f>
        <v>0</v>
      </c>
      <c r="H66" s="10" t="b">
        <f aca="false">AND($E66,OR($B66="UNGRADABLE_QUALITY",$B66="UNGRADABLE_CONDITION"))</f>
        <v>0</v>
      </c>
      <c r="I66" s="10" t="str">
        <f aca="false">IF(AND($E66,NOT($H66)),$B66, "")</f>
        <v/>
      </c>
    </row>
    <row r="67" customFormat="false" ht="15.75" hidden="false" customHeight="false" outlineLevel="0" collapsed="false">
      <c r="A67" s="8" t="str">
        <f aca="false">pattern_user_labels!$A67</f>
        <v>0ecdd34e-c099-48b2-a438-06ac77543ab9</v>
      </c>
      <c r="B67" s="8" t="str">
        <f aca="false" t="array" ref="B67:B67">INDEX(pattern_user_labels!B67:J67,MATCH(MAX(COUNTIF(pattern_user_labels!B67:J67,pattern_user_labels!B67:J67)),COUNTIF(pattern_user_labels!B67:J67,pattern_user_labels!B67:J67),0))</f>
        <v>NORMAL</v>
      </c>
      <c r="C67" s="9" t="n">
        <f aca="false">pattern_user_labels!$R67</f>
        <v>3</v>
      </c>
      <c r="D67" s="9" t="n">
        <f aca="false">COUNTIF(pattern_user_labels!$B67:$J67, $B67)</f>
        <v>3</v>
      </c>
      <c r="E67" s="10" t="b">
        <f aca="false">$C67-$D67&lt;=1</f>
        <v>1</v>
      </c>
      <c r="F67" s="10" t="b">
        <f aca="false">$C67=$D67</f>
        <v>1</v>
      </c>
      <c r="G67" s="10" t="b">
        <f aca="false">D67&gt;=3</f>
        <v>1</v>
      </c>
      <c r="H67" s="10" t="b">
        <f aca="false">AND($E67,OR($B67="UNGRADABLE_QUALITY",$B67="UNGRADABLE_CONDITION"))</f>
        <v>0</v>
      </c>
      <c r="I67" s="10" t="str">
        <f aca="false">IF(AND($E67,NOT($H67)),$B67, "")</f>
        <v>NORMAL</v>
      </c>
    </row>
    <row r="68" customFormat="false" ht="15.75" hidden="false" customHeight="false" outlineLevel="0" collapsed="false">
      <c r="A68" s="8" t="str">
        <f aca="false">pattern_user_labels!$A68</f>
        <v>0ede897a-8ca0-4d1f-bbb9-7c21d353b3b9</v>
      </c>
      <c r="B68" s="8" t="str">
        <f aca="false" t="array" ref="B68:B68">INDEX(pattern_user_labels!B68:J68,MATCH(MAX(COUNTIF(pattern_user_labels!B68:J68,pattern_user_labels!B68:J68)),COUNTIF(pattern_user_labels!B68:J68,pattern_user_labels!B68:J68),0))</f>
        <v>NORMAL</v>
      </c>
      <c r="C68" s="9" t="n">
        <f aca="false">pattern_user_labels!$R68</f>
        <v>3</v>
      </c>
      <c r="D68" s="9" t="n">
        <f aca="false">COUNTIF(pattern_user_labels!$B68:$J68, $B68)</f>
        <v>2</v>
      </c>
      <c r="E68" s="10" t="b">
        <f aca="false">$C68-$D68&lt;=1</f>
        <v>1</v>
      </c>
      <c r="F68" s="10" t="b">
        <f aca="false">$C68=$D68</f>
        <v>0</v>
      </c>
      <c r="G68" s="10" t="b">
        <f aca="false">D68&gt;=3</f>
        <v>0</v>
      </c>
      <c r="H68" s="10" t="b">
        <f aca="false">AND($E68,OR($B68="UNGRADABLE_QUALITY",$B68="UNGRADABLE_CONDITION"))</f>
        <v>0</v>
      </c>
      <c r="I68" s="10" t="str">
        <f aca="false">IF(AND($E68,NOT($H68)),$B68, "")</f>
        <v>NORMAL</v>
      </c>
    </row>
    <row r="69" customFormat="false" ht="15.75" hidden="false" customHeight="false" outlineLevel="0" collapsed="false">
      <c r="A69" s="8" t="str">
        <f aca="false">pattern_user_labels!$A69</f>
        <v>0f04d140-c887-438e-928a-45da7a90cfdc</v>
      </c>
      <c r="B69" s="8" t="str">
        <f aca="false" t="array" ref="B69:B69">INDEX(pattern_user_labels!B69:J69,MATCH(MAX(COUNTIF(pattern_user_labels!B69:J69,pattern_user_labels!B69:J69)),COUNTIF(pattern_user_labels!B69:J69,pattern_user_labels!B69:J69),0))</f>
        <v>NORMAL</v>
      </c>
      <c r="C69" s="9" t="n">
        <f aca="false">pattern_user_labels!$R69</f>
        <v>3</v>
      </c>
      <c r="D69" s="9" t="n">
        <f aca="false">COUNTIF(pattern_user_labels!$B69:$J69, $B69)</f>
        <v>2</v>
      </c>
      <c r="E69" s="10" t="b">
        <f aca="false">$C69-$D69&lt;=1</f>
        <v>1</v>
      </c>
      <c r="F69" s="10" t="b">
        <f aca="false">$C69=$D69</f>
        <v>0</v>
      </c>
      <c r="G69" s="10" t="b">
        <f aca="false">D69&gt;=3</f>
        <v>0</v>
      </c>
      <c r="H69" s="10" t="b">
        <f aca="false">AND($E69,OR($B69="UNGRADABLE_QUALITY",$B69="UNGRADABLE_CONDITION"))</f>
        <v>0</v>
      </c>
      <c r="I69" s="10" t="str">
        <f aca="false">IF(AND($E69,NOT($H69)),$B69, "")</f>
        <v>NORMAL</v>
      </c>
    </row>
    <row r="70" customFormat="false" ht="15.75" hidden="false" customHeight="false" outlineLevel="0" collapsed="false">
      <c r="A70" s="8" t="str">
        <f aca="false">pattern_user_labels!$A70</f>
        <v>0f3654d3-26f6-4ab4-b738-0879862fb096</v>
      </c>
      <c r="B70" s="8" t="str">
        <f aca="false" t="array" ref="B70:B70">INDEX(pattern_user_labels!B70:J70,MATCH(MAX(COUNTIF(pattern_user_labels!B70:J70,pattern_user_labels!B70:J70)),COUNTIF(pattern_user_labels!B70:J70,pattern_user_labels!B70:J70),0))</f>
        <v>NORMAL</v>
      </c>
      <c r="C70" s="9" t="n">
        <f aca="false">pattern_user_labels!$R70</f>
        <v>3</v>
      </c>
      <c r="D70" s="9" t="n">
        <f aca="false">COUNTIF(pattern_user_labels!$B70:$J70, $B70)</f>
        <v>2</v>
      </c>
      <c r="E70" s="10" t="b">
        <f aca="false">$C70-$D70&lt;=1</f>
        <v>1</v>
      </c>
      <c r="F70" s="10" t="b">
        <f aca="false">$C70=$D70</f>
        <v>0</v>
      </c>
      <c r="G70" s="10" t="b">
        <f aca="false">D70&gt;=3</f>
        <v>0</v>
      </c>
      <c r="H70" s="10" t="b">
        <f aca="false">AND($E70,OR($B70="UNGRADABLE_QUALITY",$B70="UNGRADABLE_CONDITION"))</f>
        <v>0</v>
      </c>
      <c r="I70" s="10" t="str">
        <f aca="false">IF(AND($E70,NOT($H70)),$B70, "")</f>
        <v>NORMAL</v>
      </c>
    </row>
    <row r="71" customFormat="false" ht="15.75" hidden="false" customHeight="false" outlineLevel="0" collapsed="false">
      <c r="A71" s="8" t="str">
        <f aca="false">pattern_user_labels!$A71</f>
        <v>0fa2af39-2eee-4e11-a81e-3804acd322b1</v>
      </c>
      <c r="B71" s="8" t="str">
        <f aca="false" t="array" ref="B71:B71">INDEX(pattern_user_labels!B71:J71,MATCH(MAX(COUNTIF(pattern_user_labels!B71:J71,pattern_user_labels!B71:J71)),COUNTIF(pattern_user_labels!B71:J71,pattern_user_labels!B71:J71),0))</f>
        <v>EARLY</v>
      </c>
      <c r="C71" s="9" t="n">
        <f aca="false">pattern_user_labels!$R71</f>
        <v>3</v>
      </c>
      <c r="D71" s="9" t="n">
        <f aca="false">COUNTIF(pattern_user_labels!$B71:$J71, $B71)</f>
        <v>2</v>
      </c>
      <c r="E71" s="10" t="b">
        <f aca="false">$C71-$D71&lt;=1</f>
        <v>1</v>
      </c>
      <c r="F71" s="10" t="b">
        <f aca="false">$C71=$D71</f>
        <v>0</v>
      </c>
      <c r="G71" s="10" t="b">
        <f aca="false">D71&gt;=3</f>
        <v>0</v>
      </c>
      <c r="H71" s="10" t="b">
        <f aca="false">AND($E71,OR($B71="UNGRADABLE_QUALITY",$B71="UNGRADABLE_CONDITION"))</f>
        <v>0</v>
      </c>
      <c r="I71" s="10" t="str">
        <f aca="false">IF(AND($E71,NOT($H71)),$B71, "")</f>
        <v>EARLY</v>
      </c>
    </row>
    <row r="72" customFormat="false" ht="15.75" hidden="false" customHeight="false" outlineLevel="0" collapsed="false">
      <c r="A72" s="8" t="str">
        <f aca="false">pattern_user_labels!$A72</f>
        <v>101cf47e-e953-437b-88a3-6e86e4ff6b8d</v>
      </c>
      <c r="B72" s="8" t="str">
        <f aca="false" t="array" ref="B72:B72">INDEX(pattern_user_labels!B72:J72,MATCH(MAX(COUNTIF(pattern_user_labels!B72:J72,pattern_user_labels!B72:J72)),COUNTIF(pattern_user_labels!B72:J72,pattern_user_labels!B72:J72),0))</f>
        <v>NORMAL</v>
      </c>
      <c r="C72" s="9" t="n">
        <f aca="false">pattern_user_labels!$R72</f>
        <v>3</v>
      </c>
      <c r="D72" s="9" t="n">
        <f aca="false">COUNTIF(pattern_user_labels!$B72:$J72, $B72)</f>
        <v>2</v>
      </c>
      <c r="E72" s="10" t="b">
        <f aca="false">$C72-$D72&lt;=1</f>
        <v>1</v>
      </c>
      <c r="F72" s="10" t="b">
        <f aca="false">$C72=$D72</f>
        <v>0</v>
      </c>
      <c r="G72" s="10" t="b">
        <f aca="false">D72&gt;=3</f>
        <v>0</v>
      </c>
      <c r="H72" s="10" t="b">
        <f aca="false">AND($E72,OR($B72="UNGRADABLE_QUALITY",$B72="UNGRADABLE_CONDITION"))</f>
        <v>0</v>
      </c>
      <c r="I72" s="10" t="str">
        <f aca="false">IF(AND($E72,NOT($H72)),$B72, "")</f>
        <v>NORMAL</v>
      </c>
    </row>
    <row r="73" customFormat="false" ht="15.75" hidden="false" customHeight="false" outlineLevel="0" collapsed="false">
      <c r="A73" s="8" t="str">
        <f aca="false">pattern_user_labels!$A73</f>
        <v>1033f5c2-89d8-4bae-99d3-a76dc34b0081</v>
      </c>
      <c r="B73" s="8" t="str">
        <f aca="false" t="array" ref="B73:B73">INDEX(pattern_user_labels!B73:J73,MATCH(MAX(COUNTIF(pattern_user_labels!B73:J73,pattern_user_labels!B73:J73)),COUNTIF(pattern_user_labels!B73:J73,pattern_user_labels!B73:J73),0))</f>
        <v>NON_SPECIFIC</v>
      </c>
      <c r="C73" s="9" t="n">
        <f aca="false">pattern_user_labels!$R73</f>
        <v>3</v>
      </c>
      <c r="D73" s="9" t="n">
        <f aca="false">COUNTIF(pattern_user_labels!$B73:$J73, $B73)</f>
        <v>2</v>
      </c>
      <c r="E73" s="10" t="b">
        <f aca="false">$C73-$D73&lt;=1</f>
        <v>1</v>
      </c>
      <c r="F73" s="10" t="b">
        <f aca="false">$C73=$D73</f>
        <v>0</v>
      </c>
      <c r="G73" s="10" t="b">
        <f aca="false">D73&gt;=3</f>
        <v>0</v>
      </c>
      <c r="H73" s="10" t="b">
        <f aca="false">AND($E73,OR($B73="UNGRADABLE_QUALITY",$B73="UNGRADABLE_CONDITION"))</f>
        <v>0</v>
      </c>
      <c r="I73" s="10" t="str">
        <f aca="false">IF(AND($E73,NOT($H73)),$B73, "")</f>
        <v>NON_SPECIFIC</v>
      </c>
    </row>
    <row r="74" customFormat="false" ht="15.75" hidden="false" customHeight="false" outlineLevel="0" collapsed="false">
      <c r="A74" s="8" t="str">
        <f aca="false">pattern_user_labels!$A74</f>
        <v>10dbc040-d3f2-49e2-9416-b3108988d142</v>
      </c>
      <c r="B74" s="8" t="str">
        <f aca="false" t="array" ref="B74:B74">INDEX(pattern_user_labels!B74:J74,MATCH(MAX(COUNTIF(pattern_user_labels!B74:J74,pattern_user_labels!B74:J74)),COUNTIF(pattern_user_labels!B74:J74,pattern_user_labels!B74:J74),0))</f>
        <v>NON_SPECIFIC</v>
      </c>
      <c r="C74" s="9" t="n">
        <f aca="false">pattern_user_labels!$R74</f>
        <v>3</v>
      </c>
      <c r="D74" s="9" t="n">
        <f aca="false">COUNTIF(pattern_user_labels!$B74:$J74, $B74)</f>
        <v>2</v>
      </c>
      <c r="E74" s="10" t="b">
        <f aca="false">$C74-$D74&lt;=1</f>
        <v>1</v>
      </c>
      <c r="F74" s="10" t="b">
        <f aca="false">$C74=$D74</f>
        <v>0</v>
      </c>
      <c r="G74" s="10" t="b">
        <f aca="false">D74&gt;=3</f>
        <v>0</v>
      </c>
      <c r="H74" s="10" t="b">
        <f aca="false">AND($E74,OR($B74="UNGRADABLE_QUALITY",$B74="UNGRADABLE_CONDITION"))</f>
        <v>0</v>
      </c>
      <c r="I74" s="10" t="str">
        <f aca="false">IF(AND($E74,NOT($H74)),$B74, "")</f>
        <v>NON_SPECIFIC</v>
      </c>
    </row>
    <row r="75" customFormat="false" ht="15.75" hidden="false" customHeight="false" outlineLevel="0" collapsed="false">
      <c r="A75" s="8" t="str">
        <f aca="false">pattern_user_labels!$A75</f>
        <v>10f4e808-52f4-441f-adbb-54fb84e7fb38</v>
      </c>
      <c r="B75" s="8" t="str">
        <f aca="false" t="array" ref="B75:B75">INDEX(pattern_user_labels!B75:J75,MATCH(MAX(COUNTIF(pattern_user_labels!B75:J75,pattern_user_labels!B75:J75)),COUNTIF(pattern_user_labels!B75:J75,pattern_user_labels!B75:J75),0))</f>
        <v>EARLY</v>
      </c>
      <c r="C75" s="9" t="n">
        <f aca="false">pattern_user_labels!$R75</f>
        <v>3</v>
      </c>
      <c r="D75" s="9" t="n">
        <f aca="false">COUNTIF(pattern_user_labels!$B75:$J75, $B75)</f>
        <v>2</v>
      </c>
      <c r="E75" s="10" t="b">
        <f aca="false">$C75-$D75&lt;=1</f>
        <v>1</v>
      </c>
      <c r="F75" s="10" t="b">
        <f aca="false">$C75=$D75</f>
        <v>0</v>
      </c>
      <c r="G75" s="10" t="b">
        <f aca="false">D75&gt;=3</f>
        <v>0</v>
      </c>
      <c r="H75" s="10" t="b">
        <f aca="false">AND($E75,OR($B75="UNGRADABLE_QUALITY",$B75="UNGRADABLE_CONDITION"))</f>
        <v>0</v>
      </c>
      <c r="I75" s="10" t="str">
        <f aca="false">IF(AND($E75,NOT($H75)),$B75, "")</f>
        <v>EARLY</v>
      </c>
    </row>
    <row r="76" customFormat="false" ht="15.75" hidden="false" customHeight="false" outlineLevel="0" collapsed="false">
      <c r="A76" s="8" t="str">
        <f aca="false">pattern_user_labels!$A76</f>
        <v>10f7af42-79b4-47ec-9769-0740f9e2605e</v>
      </c>
      <c r="B76" s="8" t="str">
        <f aca="false" t="array" ref="B76:B76">INDEX(pattern_user_labels!B76:J76,MATCH(MAX(COUNTIF(pattern_user_labels!B76:J76,pattern_user_labels!B76:J76)),COUNTIF(pattern_user_labels!B76:J76,pattern_user_labels!B76:J76),0))</f>
        <v>NON_SPECIFIC</v>
      </c>
      <c r="C76" s="9" t="n">
        <f aca="false">pattern_user_labels!$R76</f>
        <v>3</v>
      </c>
      <c r="D76" s="9" t="n">
        <f aca="false">COUNTIF(pattern_user_labels!$B76:$J76, $B76)</f>
        <v>2</v>
      </c>
      <c r="E76" s="10" t="b">
        <f aca="false">$C76-$D76&lt;=1</f>
        <v>1</v>
      </c>
      <c r="F76" s="10" t="b">
        <f aca="false">$C76=$D76</f>
        <v>0</v>
      </c>
      <c r="G76" s="10" t="b">
        <f aca="false">D76&gt;=3</f>
        <v>0</v>
      </c>
      <c r="H76" s="10" t="b">
        <f aca="false">AND($E76,OR($B76="UNGRADABLE_QUALITY",$B76="UNGRADABLE_CONDITION"))</f>
        <v>0</v>
      </c>
      <c r="I76" s="10" t="str">
        <f aca="false">IF(AND($E76,NOT($H76)),$B76, "")</f>
        <v>NON_SPECIFIC</v>
      </c>
    </row>
    <row r="77" customFormat="false" ht="15.75" hidden="false" customHeight="false" outlineLevel="0" collapsed="false">
      <c r="A77" s="8" t="str">
        <f aca="false">pattern_user_labels!$A77</f>
        <v>112d8ae6-9f9c-4dcc-993a-d9edce29959b</v>
      </c>
      <c r="B77" s="8" t="str">
        <f aca="false" t="array" ref="B77:B77">INDEX(pattern_user_labels!B77:J77,MATCH(MAX(COUNTIF(pattern_user_labels!B77:J77,pattern_user_labels!B77:J77)),COUNTIF(pattern_user_labels!B77:J77,pattern_user_labels!B77:J77),0))</f>
        <v>NORMAL</v>
      </c>
      <c r="C77" s="9" t="n">
        <f aca="false">pattern_user_labels!$R77</f>
        <v>3</v>
      </c>
      <c r="D77" s="9" t="n">
        <f aca="false">COUNTIF(pattern_user_labels!$B77:$J77, $B77)</f>
        <v>2</v>
      </c>
      <c r="E77" s="10" t="b">
        <f aca="false">$C77-$D77&lt;=1</f>
        <v>1</v>
      </c>
      <c r="F77" s="10" t="b">
        <f aca="false">$C77=$D77</f>
        <v>0</v>
      </c>
      <c r="G77" s="10" t="b">
        <f aca="false">D77&gt;=3</f>
        <v>0</v>
      </c>
      <c r="H77" s="10" t="b">
        <f aca="false">AND($E77,OR($B77="UNGRADABLE_QUALITY",$B77="UNGRADABLE_CONDITION"))</f>
        <v>0</v>
      </c>
      <c r="I77" s="10" t="str">
        <f aca="false">IF(AND($E77,NOT($H77)),$B77, "")</f>
        <v>NORMAL</v>
      </c>
    </row>
    <row r="78" customFormat="false" ht="15.75" hidden="false" customHeight="false" outlineLevel="0" collapsed="false">
      <c r="A78" s="8" t="str">
        <f aca="false">pattern_user_labels!$A78</f>
        <v>115907cb-a2e5-4cb4-8af3-aef8d3b8022e</v>
      </c>
      <c r="B78" s="8" t="str">
        <f aca="false" t="array" ref="B78:B78">INDEX(pattern_user_labels!B78:J78,MATCH(MAX(COUNTIF(pattern_user_labels!B78:J78,pattern_user_labels!B78:J78)),COUNTIF(pattern_user_labels!B78:J78,pattern_user_labels!B78:J78),0))</f>
        <v>LATE</v>
      </c>
      <c r="C78" s="9" t="n">
        <f aca="false">pattern_user_labels!$R78</f>
        <v>3</v>
      </c>
      <c r="D78" s="9" t="n">
        <f aca="false">COUNTIF(pattern_user_labels!$B78:$J78, $B78)</f>
        <v>2</v>
      </c>
      <c r="E78" s="10" t="b">
        <f aca="false">$C78-$D78&lt;=1</f>
        <v>1</v>
      </c>
      <c r="F78" s="10" t="b">
        <f aca="false">$C78=$D78</f>
        <v>0</v>
      </c>
      <c r="G78" s="10" t="b">
        <f aca="false">D78&gt;=3</f>
        <v>0</v>
      </c>
      <c r="H78" s="10" t="b">
        <f aca="false">AND($E78,OR($B78="UNGRADABLE_QUALITY",$B78="UNGRADABLE_CONDITION"))</f>
        <v>0</v>
      </c>
      <c r="I78" s="10" t="str">
        <f aca="false">IF(AND($E78,NOT($H78)),$B78, "")</f>
        <v>LATE</v>
      </c>
    </row>
    <row r="79" customFormat="false" ht="15.75" hidden="false" customHeight="false" outlineLevel="0" collapsed="false">
      <c r="A79" s="8" t="str">
        <f aca="false">pattern_user_labels!$A79</f>
        <v>117eaf42-7be7-4b24-93a7-d77c50038013</v>
      </c>
      <c r="B79" s="8" t="str">
        <f aca="false" t="array" ref="B79:B79">INDEX(pattern_user_labels!B79:J79,MATCH(MAX(COUNTIF(pattern_user_labels!B79:J79,pattern_user_labels!B79:J79)),COUNTIF(pattern_user_labels!B79:J79,pattern_user_labels!B79:J79),0))</f>
        <v>EARLY</v>
      </c>
      <c r="C79" s="9" t="n">
        <f aca="false">pattern_user_labels!$R79</f>
        <v>3</v>
      </c>
      <c r="D79" s="9" t="n">
        <f aca="false">COUNTIF(pattern_user_labels!$B79:$J79, $B79)</f>
        <v>2</v>
      </c>
      <c r="E79" s="10" t="b">
        <f aca="false">$C79-$D79&lt;=1</f>
        <v>1</v>
      </c>
      <c r="F79" s="10" t="b">
        <f aca="false">$C79=$D79</f>
        <v>0</v>
      </c>
      <c r="G79" s="10" t="b">
        <f aca="false">D79&gt;=3</f>
        <v>0</v>
      </c>
      <c r="H79" s="10" t="b">
        <f aca="false">AND($E79,OR($B79="UNGRADABLE_QUALITY",$B79="UNGRADABLE_CONDITION"))</f>
        <v>0</v>
      </c>
      <c r="I79" s="10" t="str">
        <f aca="false">IF(AND($E79,NOT($H79)),$B79, "")</f>
        <v>EARLY</v>
      </c>
    </row>
    <row r="80" customFormat="false" ht="15.75" hidden="false" customHeight="false" outlineLevel="0" collapsed="false">
      <c r="A80" s="8" t="str">
        <f aca="false">pattern_user_labels!$A80</f>
        <v>11bc002a-fe98-4e90-83bd-7e41374ade6b</v>
      </c>
      <c r="B80" s="8" t="str">
        <f aca="false" t="array" ref="B80:B80">INDEX(pattern_user_labels!B80:J80,MATCH(MAX(COUNTIF(pattern_user_labels!B80:J80,pattern_user_labels!B80:J80)),COUNTIF(pattern_user_labels!B80:J80,pattern_user_labels!B80:J80),0))</f>
        <v>NON_SPECIFIC</v>
      </c>
      <c r="C80" s="9" t="n">
        <f aca="false">pattern_user_labels!$R80</f>
        <v>3</v>
      </c>
      <c r="D80" s="9" t="n">
        <f aca="false">COUNTIF(pattern_user_labels!$B80:$J80, $B80)</f>
        <v>2</v>
      </c>
      <c r="E80" s="10" t="b">
        <f aca="false">$C80-$D80&lt;=1</f>
        <v>1</v>
      </c>
      <c r="F80" s="10" t="b">
        <f aca="false">$C80=$D80</f>
        <v>0</v>
      </c>
      <c r="G80" s="10" t="b">
        <f aca="false">D80&gt;=3</f>
        <v>0</v>
      </c>
      <c r="H80" s="10" t="b">
        <f aca="false">AND($E80,OR($B80="UNGRADABLE_QUALITY",$B80="UNGRADABLE_CONDITION"))</f>
        <v>0</v>
      </c>
      <c r="I80" s="10" t="str">
        <f aca="false">IF(AND($E80,NOT($H80)),$B80, "")</f>
        <v>NON_SPECIFIC</v>
      </c>
    </row>
    <row r="81" customFormat="false" ht="15.75" hidden="false" customHeight="false" outlineLevel="0" collapsed="false">
      <c r="A81" s="8" t="str">
        <f aca="false">pattern_user_labels!$A81</f>
        <v>122ae218-8190-42c3-802c-4f37387d46c7</v>
      </c>
      <c r="B81" s="8" t="str">
        <f aca="false" t="array" ref="B81:B81">INDEX(pattern_user_labels!B81:J81,MATCH(MAX(COUNTIF(pattern_user_labels!B81:J81,pattern_user_labels!B81:J81)),COUNTIF(pattern_user_labels!B81:J81,pattern_user_labels!B81:J81),0))</f>
        <v>NORMAL</v>
      </c>
      <c r="C81" s="9" t="n">
        <f aca="false">pattern_user_labels!$R81</f>
        <v>3</v>
      </c>
      <c r="D81" s="9" t="n">
        <f aca="false">COUNTIF(pattern_user_labels!$B81:$J81, $B81)</f>
        <v>2</v>
      </c>
      <c r="E81" s="10" t="b">
        <f aca="false">$C81-$D81&lt;=1</f>
        <v>1</v>
      </c>
      <c r="F81" s="10" t="b">
        <f aca="false">$C81=$D81</f>
        <v>0</v>
      </c>
      <c r="G81" s="10" t="b">
        <f aca="false">D81&gt;=3</f>
        <v>0</v>
      </c>
      <c r="H81" s="10" t="b">
        <f aca="false">AND($E81,OR($B81="UNGRADABLE_QUALITY",$B81="UNGRADABLE_CONDITION"))</f>
        <v>0</v>
      </c>
      <c r="I81" s="10" t="str">
        <f aca="false">IF(AND($E81,NOT($H81)),$B81, "")</f>
        <v>NORMAL</v>
      </c>
    </row>
    <row r="82" customFormat="false" ht="15.75" hidden="false" customHeight="false" outlineLevel="0" collapsed="false">
      <c r="A82" s="8" t="str">
        <f aca="false">pattern_user_labels!$A82</f>
        <v>124055a4-04c1-44eb-a9e2-536d247c335c</v>
      </c>
      <c r="B82" s="8" t="str">
        <f aca="false" t="array" ref="B82:B82">INDEX(pattern_user_labels!B82:J82,MATCH(MAX(COUNTIF(pattern_user_labels!B82:J82,pattern_user_labels!B82:J82)),COUNTIF(pattern_user_labels!B82:J82,pattern_user_labels!B82:J82),0))</f>
        <v>NORMAL</v>
      </c>
      <c r="C82" s="9" t="n">
        <f aca="false">pattern_user_labels!$R82</f>
        <v>3</v>
      </c>
      <c r="D82" s="9" t="n">
        <f aca="false">COUNTIF(pattern_user_labels!$B82:$J82, $B82)</f>
        <v>3</v>
      </c>
      <c r="E82" s="10" t="b">
        <f aca="false">$C82-$D82&lt;=1</f>
        <v>1</v>
      </c>
      <c r="F82" s="10" t="b">
        <f aca="false">$C82=$D82</f>
        <v>1</v>
      </c>
      <c r="G82" s="10" t="b">
        <f aca="false">D82&gt;=3</f>
        <v>1</v>
      </c>
      <c r="H82" s="10" t="b">
        <f aca="false">AND($E82,OR($B82="UNGRADABLE_QUALITY",$B82="UNGRADABLE_CONDITION"))</f>
        <v>0</v>
      </c>
      <c r="I82" s="10" t="str">
        <f aca="false">IF(AND($E82,NOT($H82)),$B82, "")</f>
        <v>NORMAL</v>
      </c>
    </row>
    <row r="83" customFormat="false" ht="15.75" hidden="false" customHeight="false" outlineLevel="0" collapsed="false">
      <c r="A83" s="8" t="str">
        <f aca="false">pattern_user_labels!$A83</f>
        <v>1276c0eb-1d83-4942-80f1-f3ae34e4f622</v>
      </c>
      <c r="B83" s="8" t="str">
        <f aca="false" t="array" ref="B83:B83">INDEX(pattern_user_labels!B83:J83,MATCH(MAX(COUNTIF(pattern_user_labels!B83:J83,pattern_user_labels!B83:J83)),COUNTIF(pattern_user_labels!B83:J83,pattern_user_labels!B83:J83),0))</f>
        <v>NORMAL</v>
      </c>
      <c r="C83" s="9" t="n">
        <f aca="false">pattern_user_labels!$R83</f>
        <v>3</v>
      </c>
      <c r="D83" s="9" t="n">
        <f aca="false">COUNTIF(pattern_user_labels!$B83:$J83, $B83)</f>
        <v>2</v>
      </c>
      <c r="E83" s="10" t="b">
        <f aca="false">$C83-$D83&lt;=1</f>
        <v>1</v>
      </c>
      <c r="F83" s="10" t="b">
        <f aca="false">$C83=$D83</f>
        <v>0</v>
      </c>
      <c r="G83" s="10" t="b">
        <f aca="false">D83&gt;=3</f>
        <v>0</v>
      </c>
      <c r="H83" s="10" t="b">
        <f aca="false">AND($E83,OR($B83="UNGRADABLE_QUALITY",$B83="UNGRADABLE_CONDITION"))</f>
        <v>0</v>
      </c>
      <c r="I83" s="10" t="str">
        <f aca="false">IF(AND($E83,NOT($H83)),$B83, "")</f>
        <v>NORMAL</v>
      </c>
    </row>
    <row r="84" customFormat="false" ht="15.75" hidden="false" customHeight="false" outlineLevel="0" collapsed="false">
      <c r="A84" s="8" t="str">
        <f aca="false">pattern_user_labels!$A84</f>
        <v>128cd80a-273f-43bb-b63a-f0e4d732071e</v>
      </c>
      <c r="B84" s="8" t="str">
        <f aca="false" t="array" ref="B84:B84">INDEX(pattern_user_labels!B84:J84,MATCH(MAX(COUNTIF(pattern_user_labels!B84:J84,pattern_user_labels!B84:J84)),COUNTIF(pattern_user_labels!B84:J84,pattern_user_labels!B84:J84),0))</f>
        <v>NON_SPECIFIC</v>
      </c>
      <c r="C84" s="9" t="n">
        <f aca="false">pattern_user_labels!$R84</f>
        <v>3</v>
      </c>
      <c r="D84" s="9" t="n">
        <f aca="false">COUNTIF(pattern_user_labels!$B84:$J84, $B84)</f>
        <v>2</v>
      </c>
      <c r="E84" s="10" t="b">
        <f aca="false">$C84-$D84&lt;=1</f>
        <v>1</v>
      </c>
      <c r="F84" s="10" t="b">
        <f aca="false">$C84=$D84</f>
        <v>0</v>
      </c>
      <c r="G84" s="10" t="b">
        <f aca="false">D84&gt;=3</f>
        <v>0</v>
      </c>
      <c r="H84" s="10" t="b">
        <f aca="false">AND($E84,OR($B84="UNGRADABLE_QUALITY",$B84="UNGRADABLE_CONDITION"))</f>
        <v>0</v>
      </c>
      <c r="I84" s="10" t="str">
        <f aca="false">IF(AND($E84,NOT($H84)),$B84, "")</f>
        <v>NON_SPECIFIC</v>
      </c>
    </row>
    <row r="85" customFormat="false" ht="15.75" hidden="false" customHeight="false" outlineLevel="0" collapsed="false">
      <c r="A85" s="8" t="str">
        <f aca="false">pattern_user_labels!$A85</f>
        <v>12b2da3f-c6e1-4fa1-9a07-4f70850cf394</v>
      </c>
      <c r="B85" s="8" t="str">
        <f aca="false" t="array" ref="B85:B85">INDEX(pattern_user_labels!B85:J85,MATCH(MAX(COUNTIF(pattern_user_labels!B85:J85,pattern_user_labels!B85:J85)),COUNTIF(pattern_user_labels!B85:J85,pattern_user_labels!B85:J85),0))</f>
        <v>EARLY</v>
      </c>
      <c r="C85" s="9" t="n">
        <f aca="false">pattern_user_labels!$R85</f>
        <v>3</v>
      </c>
      <c r="D85" s="9" t="n">
        <f aca="false">COUNTIF(pattern_user_labels!$B85:$J85, $B85)</f>
        <v>2</v>
      </c>
      <c r="E85" s="10" t="b">
        <f aca="false">$C85-$D85&lt;=1</f>
        <v>1</v>
      </c>
      <c r="F85" s="10" t="b">
        <f aca="false">$C85=$D85</f>
        <v>0</v>
      </c>
      <c r="G85" s="10" t="b">
        <f aca="false">D85&gt;=3</f>
        <v>0</v>
      </c>
      <c r="H85" s="10" t="b">
        <f aca="false">AND($E85,OR($B85="UNGRADABLE_QUALITY",$B85="UNGRADABLE_CONDITION"))</f>
        <v>0</v>
      </c>
      <c r="I85" s="10" t="str">
        <f aca="false">IF(AND($E85,NOT($H85)),$B85, "")</f>
        <v>EARLY</v>
      </c>
    </row>
    <row r="86" customFormat="false" ht="15.75" hidden="false" customHeight="false" outlineLevel="0" collapsed="false">
      <c r="A86" s="8" t="str">
        <f aca="false">pattern_user_labels!$A86</f>
        <v>12f9ecf0-d232-476d-b22b-ab51dae28575</v>
      </c>
      <c r="B86" s="8" t="str">
        <f aca="false" t="array" ref="B86:B86">INDEX(pattern_user_labels!B86:J86,MATCH(MAX(COUNTIF(pattern_user_labels!B86:J86,pattern_user_labels!B86:J86)),COUNTIF(pattern_user_labels!B86:J86,pattern_user_labels!B86:J86),0))</f>
        <v>NORMAL</v>
      </c>
      <c r="C86" s="9" t="n">
        <f aca="false">pattern_user_labels!$R86</f>
        <v>3</v>
      </c>
      <c r="D86" s="9" t="n">
        <f aca="false">COUNTIF(pattern_user_labels!$B86:$J86, $B86)</f>
        <v>2</v>
      </c>
      <c r="E86" s="10" t="b">
        <f aca="false">$C86-$D86&lt;=1</f>
        <v>1</v>
      </c>
      <c r="F86" s="10" t="b">
        <f aca="false">$C86=$D86</f>
        <v>0</v>
      </c>
      <c r="G86" s="10" t="b">
        <f aca="false">D86&gt;=3</f>
        <v>0</v>
      </c>
      <c r="H86" s="10" t="b">
        <f aca="false">AND($E86,OR($B86="UNGRADABLE_QUALITY",$B86="UNGRADABLE_CONDITION"))</f>
        <v>0</v>
      </c>
      <c r="I86" s="10" t="str">
        <f aca="false">IF(AND($E86,NOT($H86)),$B86, "")</f>
        <v>NORMAL</v>
      </c>
    </row>
    <row r="87" customFormat="false" ht="15.75" hidden="false" customHeight="false" outlineLevel="0" collapsed="false">
      <c r="A87" s="8" t="str">
        <f aca="false">pattern_user_labels!$A87</f>
        <v>13258bfe-2c03-4dc5-bcbc-e73d404e9e3a</v>
      </c>
      <c r="B87" s="8" t="str">
        <f aca="false" t="array" ref="B87:B87">INDEX(pattern_user_labels!B87:J87,MATCH(MAX(COUNTIF(pattern_user_labels!B87:J87,pattern_user_labels!B87:J87)),COUNTIF(pattern_user_labels!B87:J87,pattern_user_labels!B87:J87),0))</f>
        <v>NON_SPECIFIC</v>
      </c>
      <c r="C87" s="9" t="n">
        <f aca="false">pattern_user_labels!$R87</f>
        <v>3</v>
      </c>
      <c r="D87" s="9" t="n">
        <f aca="false">COUNTIF(pattern_user_labels!$B87:$J87, $B87)</f>
        <v>3</v>
      </c>
      <c r="E87" s="10" t="b">
        <f aca="false">$C87-$D87&lt;=1</f>
        <v>1</v>
      </c>
      <c r="F87" s="10" t="b">
        <f aca="false">$C87=$D87</f>
        <v>1</v>
      </c>
      <c r="G87" s="10" t="b">
        <f aca="false">D87&gt;=3</f>
        <v>1</v>
      </c>
      <c r="H87" s="10" t="b">
        <f aca="false">AND($E87,OR($B87="UNGRADABLE_QUALITY",$B87="UNGRADABLE_CONDITION"))</f>
        <v>0</v>
      </c>
      <c r="I87" s="10" t="str">
        <f aca="false">IF(AND($E87,NOT($H87)),$B87, "")</f>
        <v>NON_SPECIFIC</v>
      </c>
    </row>
    <row r="88" customFormat="false" ht="15.75" hidden="false" customHeight="false" outlineLevel="0" collapsed="false">
      <c r="A88" s="8" t="str">
        <f aca="false">pattern_user_labels!$A88</f>
        <v>13f0887a-e03e-46cc-b448-407286b2a33c</v>
      </c>
      <c r="B88" s="8" t="str">
        <f aca="false" t="array" ref="B88:B88">INDEX(pattern_user_labels!B88:J88,MATCH(MAX(COUNTIF(pattern_user_labels!B88:J88,pattern_user_labels!B88:J88)),COUNTIF(pattern_user_labels!B88:J88,pattern_user_labels!B88:J88),0))</f>
        <v>NORMAL</v>
      </c>
      <c r="C88" s="9" t="n">
        <f aca="false">pattern_user_labels!$R88</f>
        <v>3</v>
      </c>
      <c r="D88" s="9" t="n">
        <f aca="false">COUNTIF(pattern_user_labels!$B88:$J88, $B88)</f>
        <v>2</v>
      </c>
      <c r="E88" s="10" t="b">
        <f aca="false">$C88-$D88&lt;=1</f>
        <v>1</v>
      </c>
      <c r="F88" s="10" t="b">
        <f aca="false">$C88=$D88</f>
        <v>0</v>
      </c>
      <c r="G88" s="10" t="b">
        <f aca="false">D88&gt;=3</f>
        <v>0</v>
      </c>
      <c r="H88" s="10" t="b">
        <f aca="false">AND($E88,OR($B88="UNGRADABLE_QUALITY",$B88="UNGRADABLE_CONDITION"))</f>
        <v>0</v>
      </c>
      <c r="I88" s="10" t="str">
        <f aca="false">IF(AND($E88,NOT($H88)),$B88, "")</f>
        <v>NORMAL</v>
      </c>
    </row>
    <row r="89" customFormat="false" ht="15.75" hidden="false" customHeight="false" outlineLevel="0" collapsed="false">
      <c r="A89" s="8" t="str">
        <f aca="false">pattern_user_labels!$A89</f>
        <v>140093dc-a4d8-4334-beda-29665ecc52c2</v>
      </c>
      <c r="B89" s="8" t="str">
        <f aca="false" t="array" ref="B89:B89">INDEX(pattern_user_labels!B89:J89,MATCH(MAX(COUNTIF(pattern_user_labels!B89:J89,pattern_user_labels!B89:J89)),COUNTIF(pattern_user_labels!B89:J89,pattern_user_labels!B89:J89),0))</f>
        <v>ACTIVE</v>
      </c>
      <c r="C89" s="9" t="n">
        <f aca="false">pattern_user_labels!$R89</f>
        <v>3</v>
      </c>
      <c r="D89" s="9" t="n">
        <f aca="false">COUNTIF(pattern_user_labels!$B89:$J89, $B89)</f>
        <v>3</v>
      </c>
      <c r="E89" s="10" t="b">
        <f aca="false">$C89-$D89&lt;=1</f>
        <v>1</v>
      </c>
      <c r="F89" s="10" t="b">
        <f aca="false">$C89=$D89</f>
        <v>1</v>
      </c>
      <c r="G89" s="10" t="b">
        <f aca="false">D89&gt;=3</f>
        <v>1</v>
      </c>
      <c r="H89" s="10" t="b">
        <f aca="false">AND($E89,OR($B89="UNGRADABLE_QUALITY",$B89="UNGRADABLE_CONDITION"))</f>
        <v>0</v>
      </c>
      <c r="I89" s="10" t="str">
        <f aca="false">IF(AND($E89,NOT($H89)),$B89, "")</f>
        <v>ACTIVE</v>
      </c>
    </row>
    <row r="90" customFormat="false" ht="15.75" hidden="false" customHeight="false" outlineLevel="0" collapsed="false">
      <c r="A90" s="8" t="str">
        <f aca="false">pattern_user_labels!$A90</f>
        <v>141943fd-adbc-4cf3-abe9-2ec973252806</v>
      </c>
      <c r="B90" s="8" t="str">
        <f aca="false" t="array" ref="B90:B90">INDEX(pattern_user_labels!B90:J90,MATCH(MAX(COUNTIF(pattern_user_labels!B90:J90,pattern_user_labels!B90:J90)),COUNTIF(pattern_user_labels!B90:J90,pattern_user_labels!B90:J90),0))</f>
        <v>NORMAL</v>
      </c>
      <c r="C90" s="9" t="n">
        <f aca="false">pattern_user_labels!$R90</f>
        <v>3</v>
      </c>
      <c r="D90" s="9" t="n">
        <f aca="false">COUNTIF(pattern_user_labels!$B90:$J90, $B90)</f>
        <v>1</v>
      </c>
      <c r="E90" s="10" t="b">
        <f aca="false">$C90-$D90&lt;=1</f>
        <v>0</v>
      </c>
      <c r="F90" s="10" t="b">
        <f aca="false">$C90=$D90</f>
        <v>0</v>
      </c>
      <c r="G90" s="10" t="b">
        <f aca="false">D90&gt;=3</f>
        <v>0</v>
      </c>
      <c r="H90" s="10" t="b">
        <f aca="false">AND($E90,OR($B90="UNGRADABLE_QUALITY",$B90="UNGRADABLE_CONDITION"))</f>
        <v>0</v>
      </c>
      <c r="I90" s="10" t="str">
        <f aca="false">IF(AND($E90,NOT($H90)),$B90, "")</f>
        <v/>
      </c>
    </row>
    <row r="91" customFormat="false" ht="15.75" hidden="false" customHeight="false" outlineLevel="0" collapsed="false">
      <c r="A91" s="8" t="str">
        <f aca="false">pattern_user_labels!$A91</f>
        <v>1424e52e-86f6-4fd6-ae53-2cbee0795e03</v>
      </c>
      <c r="B91" s="8" t="str">
        <f aca="false" t="array" ref="B91:B91">INDEX(pattern_user_labels!B91:J91,MATCH(MAX(COUNTIF(pattern_user_labels!B91:J91,pattern_user_labels!B91:J91)),COUNTIF(pattern_user_labels!B91:J91,pattern_user_labels!B91:J91),0))</f>
        <v>NORMAL</v>
      </c>
      <c r="C91" s="9" t="n">
        <f aca="false">pattern_user_labels!$R91</f>
        <v>3</v>
      </c>
      <c r="D91" s="9" t="n">
        <f aca="false">COUNTIF(pattern_user_labels!$B91:$J91, $B91)</f>
        <v>3</v>
      </c>
      <c r="E91" s="10" t="b">
        <f aca="false">$C91-$D91&lt;=1</f>
        <v>1</v>
      </c>
      <c r="F91" s="10" t="b">
        <f aca="false">$C91=$D91</f>
        <v>1</v>
      </c>
      <c r="G91" s="10" t="b">
        <f aca="false">D91&gt;=3</f>
        <v>1</v>
      </c>
      <c r="H91" s="10" t="b">
        <f aca="false">AND($E91,OR($B91="UNGRADABLE_QUALITY",$B91="UNGRADABLE_CONDITION"))</f>
        <v>0</v>
      </c>
      <c r="I91" s="10" t="str">
        <f aca="false">IF(AND($E91,NOT($H91)),$B91, "")</f>
        <v>NORMAL</v>
      </c>
    </row>
    <row r="92" customFormat="false" ht="15.75" hidden="false" customHeight="false" outlineLevel="0" collapsed="false">
      <c r="A92" s="8" t="str">
        <f aca="false">pattern_user_labels!$A92</f>
        <v>1450fe74-975c-4b91-b039-1b9c7b1b543f</v>
      </c>
      <c r="B92" s="8" t="str">
        <f aca="false" t="array" ref="B92:B92">INDEX(pattern_user_labels!B92:J92,MATCH(MAX(COUNTIF(pattern_user_labels!B92:J92,pattern_user_labels!B92:J92)),COUNTIF(pattern_user_labels!B92:J92,pattern_user_labels!B92:J92),0))</f>
        <v>EARLY</v>
      </c>
      <c r="C92" s="9" t="n">
        <f aca="false">pattern_user_labels!$R92</f>
        <v>3</v>
      </c>
      <c r="D92" s="9" t="n">
        <f aca="false">COUNTIF(pattern_user_labels!$B92:$J92, $B92)</f>
        <v>3</v>
      </c>
      <c r="E92" s="10" t="b">
        <f aca="false">$C92-$D92&lt;=1</f>
        <v>1</v>
      </c>
      <c r="F92" s="10" t="b">
        <f aca="false">$C92=$D92</f>
        <v>1</v>
      </c>
      <c r="G92" s="10" t="b">
        <f aca="false">D92&gt;=3</f>
        <v>1</v>
      </c>
      <c r="H92" s="10" t="b">
        <f aca="false">AND($E92,OR($B92="UNGRADABLE_QUALITY",$B92="UNGRADABLE_CONDITION"))</f>
        <v>0</v>
      </c>
      <c r="I92" s="10" t="str">
        <f aca="false">IF(AND($E92,NOT($H92)),$B92, "")</f>
        <v>EARLY</v>
      </c>
    </row>
    <row r="93" customFormat="false" ht="15.75" hidden="false" customHeight="false" outlineLevel="0" collapsed="false">
      <c r="A93" s="8" t="str">
        <f aca="false">pattern_user_labels!$A93</f>
        <v>14840043-1415-4944-b9d6-552f366cc0a5</v>
      </c>
      <c r="B93" s="8" t="str">
        <f aca="false" t="array" ref="B93:B93">INDEX(pattern_user_labels!B93:J93,MATCH(MAX(COUNTIF(pattern_user_labels!B93:J93,pattern_user_labels!B93:J93)),COUNTIF(pattern_user_labels!B93:J93,pattern_user_labels!B93:J93),0))</f>
        <v>NON_SPECIFIC</v>
      </c>
      <c r="C93" s="9" t="n">
        <f aca="false">pattern_user_labels!$R93</f>
        <v>3</v>
      </c>
      <c r="D93" s="9" t="n">
        <f aca="false">COUNTIF(pattern_user_labels!$B93:$J93, $B93)</f>
        <v>2</v>
      </c>
      <c r="E93" s="10" t="b">
        <f aca="false">$C93-$D93&lt;=1</f>
        <v>1</v>
      </c>
      <c r="F93" s="10" t="b">
        <f aca="false">$C93=$D93</f>
        <v>0</v>
      </c>
      <c r="G93" s="10" t="b">
        <f aca="false">D93&gt;=3</f>
        <v>0</v>
      </c>
      <c r="H93" s="10" t="b">
        <f aca="false">AND($E93,OR($B93="UNGRADABLE_QUALITY",$B93="UNGRADABLE_CONDITION"))</f>
        <v>0</v>
      </c>
      <c r="I93" s="10" t="str">
        <f aca="false">IF(AND($E93,NOT($H93)),$B93, "")</f>
        <v>NON_SPECIFIC</v>
      </c>
    </row>
    <row r="94" customFormat="false" ht="15.75" hidden="false" customHeight="false" outlineLevel="0" collapsed="false">
      <c r="A94" s="8" t="str">
        <f aca="false">pattern_user_labels!$A94</f>
        <v>14a7f39f-cb62-49f7-9312-7e1fbd8226c1</v>
      </c>
      <c r="B94" s="8" t="str">
        <f aca="false" t="array" ref="B94:B94">INDEX(pattern_user_labels!B94:J94,MATCH(MAX(COUNTIF(pattern_user_labels!B94:J94,pattern_user_labels!B94:J94)),COUNTIF(pattern_user_labels!B94:J94,pattern_user_labels!B94:J94),0))</f>
        <v>NON_SPECIFIC</v>
      </c>
      <c r="C94" s="9" t="n">
        <f aca="false">pattern_user_labels!$R94</f>
        <v>3</v>
      </c>
      <c r="D94" s="9" t="n">
        <f aca="false">COUNTIF(pattern_user_labels!$B94:$J94, $B94)</f>
        <v>2</v>
      </c>
      <c r="E94" s="10" t="b">
        <f aca="false">$C94-$D94&lt;=1</f>
        <v>1</v>
      </c>
      <c r="F94" s="10" t="b">
        <f aca="false">$C94=$D94</f>
        <v>0</v>
      </c>
      <c r="G94" s="10" t="b">
        <f aca="false">D94&gt;=3</f>
        <v>0</v>
      </c>
      <c r="H94" s="10" t="b">
        <f aca="false">AND($E94,OR($B94="UNGRADABLE_QUALITY",$B94="UNGRADABLE_CONDITION"))</f>
        <v>0</v>
      </c>
      <c r="I94" s="10" t="str">
        <f aca="false">IF(AND($E94,NOT($H94)),$B94, "")</f>
        <v>NON_SPECIFIC</v>
      </c>
    </row>
    <row r="95" customFormat="false" ht="15.75" hidden="false" customHeight="false" outlineLevel="0" collapsed="false">
      <c r="A95" s="8" t="str">
        <f aca="false">pattern_user_labels!$A95</f>
        <v>14b44c2f-a56d-47bc-b8d0-28fde47c9f8c</v>
      </c>
      <c r="B95" s="8" t="str">
        <f aca="false" t="array" ref="B95:B95">INDEX(pattern_user_labels!B95:J95,MATCH(MAX(COUNTIF(pattern_user_labels!B95:J95,pattern_user_labels!B95:J95)),COUNTIF(pattern_user_labels!B95:J95,pattern_user_labels!B95:J95),0))</f>
        <v>NORMAL</v>
      </c>
      <c r="C95" s="9" t="n">
        <f aca="false">pattern_user_labels!$R95</f>
        <v>3</v>
      </c>
      <c r="D95" s="9" t="n">
        <f aca="false">COUNTIF(pattern_user_labels!$B95:$J95, $B95)</f>
        <v>2</v>
      </c>
      <c r="E95" s="10" t="b">
        <f aca="false">$C95-$D95&lt;=1</f>
        <v>1</v>
      </c>
      <c r="F95" s="10" t="b">
        <f aca="false">$C95=$D95</f>
        <v>0</v>
      </c>
      <c r="G95" s="10" t="b">
        <f aca="false">D95&gt;=3</f>
        <v>0</v>
      </c>
      <c r="H95" s="10" t="b">
        <f aca="false">AND($E95,OR($B95="UNGRADABLE_QUALITY",$B95="UNGRADABLE_CONDITION"))</f>
        <v>0</v>
      </c>
      <c r="I95" s="10" t="str">
        <f aca="false">IF(AND($E95,NOT($H95)),$B95, "")</f>
        <v>NORMAL</v>
      </c>
    </row>
    <row r="96" customFormat="false" ht="15.75" hidden="false" customHeight="false" outlineLevel="0" collapsed="false">
      <c r="A96" s="8" t="str">
        <f aca="false">pattern_user_labels!$A96</f>
        <v>15528727-fcab-49aa-9055-d6e0e7cbde05</v>
      </c>
      <c r="B96" s="8" t="str">
        <f aca="false" t="array" ref="B96:B96">INDEX(pattern_user_labels!B96:J96,MATCH(MAX(COUNTIF(pattern_user_labels!B96:J96,pattern_user_labels!B96:J96)),COUNTIF(pattern_user_labels!B96:J96,pattern_user_labels!B96:J96),0))</f>
        <v>UNGRADABLE_CONDITION</v>
      </c>
      <c r="C96" s="9" t="n">
        <f aca="false">pattern_user_labels!$R96</f>
        <v>3</v>
      </c>
      <c r="D96" s="9" t="n">
        <f aca="false">COUNTIF(pattern_user_labels!$B96:$J96, $B96)</f>
        <v>1</v>
      </c>
      <c r="E96" s="10" t="b">
        <f aca="false">$C96-$D96&lt;=1</f>
        <v>0</v>
      </c>
      <c r="F96" s="10" t="b">
        <f aca="false">$C96=$D96</f>
        <v>0</v>
      </c>
      <c r="G96" s="10" t="b">
        <f aca="false">D96&gt;=3</f>
        <v>0</v>
      </c>
      <c r="H96" s="10" t="b">
        <f aca="false">AND($E96,OR($B96="UNGRADABLE_QUALITY",$B96="UNGRADABLE_CONDITION"))</f>
        <v>0</v>
      </c>
      <c r="I96" s="10" t="str">
        <f aca="false">IF(AND($E96,NOT($H96)),$B96, "")</f>
        <v/>
      </c>
    </row>
    <row r="97" customFormat="false" ht="15.75" hidden="false" customHeight="false" outlineLevel="0" collapsed="false">
      <c r="A97" s="8" t="str">
        <f aca="false">pattern_user_labels!$A97</f>
        <v>157a4f51-92ec-4c34-ad31-c1fb24d32b7c</v>
      </c>
      <c r="B97" s="8" t="str">
        <f aca="false" t="array" ref="B97:B97">INDEX(pattern_user_labels!B97:J97,MATCH(MAX(COUNTIF(pattern_user_labels!B97:J97,pattern_user_labels!B97:J97)),COUNTIF(pattern_user_labels!B97:J97,pattern_user_labels!B97:J97),0))</f>
        <v>NON_SPECIFIC</v>
      </c>
      <c r="C97" s="9" t="n">
        <f aca="false">pattern_user_labels!$R97</f>
        <v>3</v>
      </c>
      <c r="D97" s="9" t="n">
        <f aca="false">COUNTIF(pattern_user_labels!$B97:$J97, $B97)</f>
        <v>2</v>
      </c>
      <c r="E97" s="10" t="b">
        <f aca="false">$C97-$D97&lt;=1</f>
        <v>1</v>
      </c>
      <c r="F97" s="10" t="b">
        <f aca="false">$C97=$D97</f>
        <v>0</v>
      </c>
      <c r="G97" s="10" t="b">
        <f aca="false">D97&gt;=3</f>
        <v>0</v>
      </c>
      <c r="H97" s="10" t="b">
        <f aca="false">AND($E97,OR($B97="UNGRADABLE_QUALITY",$B97="UNGRADABLE_CONDITION"))</f>
        <v>0</v>
      </c>
      <c r="I97" s="10" t="str">
        <f aca="false">IF(AND($E97,NOT($H97)),$B97, "")</f>
        <v>NON_SPECIFIC</v>
      </c>
    </row>
    <row r="98" customFormat="false" ht="15.75" hidden="false" customHeight="false" outlineLevel="0" collapsed="false">
      <c r="A98" s="8" t="str">
        <f aca="false">pattern_user_labels!$A98</f>
        <v>15e77adb-7b23-4713-85d4-bbfee48f5c51</v>
      </c>
      <c r="B98" s="8" t="str">
        <f aca="false" t="array" ref="B98:B98">INDEX(pattern_user_labels!B98:J98,MATCH(MAX(COUNTIF(pattern_user_labels!B98:J98,pattern_user_labels!B98:J98)),COUNTIF(pattern_user_labels!B98:J98,pattern_user_labels!B98:J98),0))</f>
        <v>NON_SPECIFIC</v>
      </c>
      <c r="C98" s="9" t="n">
        <f aca="false">pattern_user_labels!$R98</f>
        <v>3</v>
      </c>
      <c r="D98" s="9" t="n">
        <f aca="false">COUNTIF(pattern_user_labels!$B98:$J98, $B98)</f>
        <v>3</v>
      </c>
      <c r="E98" s="10" t="b">
        <f aca="false">$C98-$D98&lt;=1</f>
        <v>1</v>
      </c>
      <c r="F98" s="10" t="b">
        <f aca="false">$C98=$D98</f>
        <v>1</v>
      </c>
      <c r="G98" s="10" t="b">
        <f aca="false">D98&gt;=3</f>
        <v>1</v>
      </c>
      <c r="H98" s="10" t="b">
        <f aca="false">AND($E98,OR($B98="UNGRADABLE_QUALITY",$B98="UNGRADABLE_CONDITION"))</f>
        <v>0</v>
      </c>
      <c r="I98" s="10" t="str">
        <f aca="false">IF(AND($E98,NOT($H98)),$B98, "")</f>
        <v>NON_SPECIFIC</v>
      </c>
    </row>
    <row r="99" customFormat="false" ht="15.75" hidden="false" customHeight="false" outlineLevel="0" collapsed="false">
      <c r="A99" s="8" t="str">
        <f aca="false">pattern_user_labels!$A99</f>
        <v>160c1d2a-5f10-46e7-aa14-870a7060fc91</v>
      </c>
      <c r="B99" s="8" t="str">
        <f aca="false" t="array" ref="B99:B99">INDEX(pattern_user_labels!B99:J99,MATCH(MAX(COUNTIF(pattern_user_labels!B99:J99,pattern_user_labels!B99:J99)),COUNTIF(pattern_user_labels!B99:J99,pattern_user_labels!B99:J99),0))</f>
        <v>ACTIVE</v>
      </c>
      <c r="C99" s="9" t="n">
        <f aca="false">pattern_user_labels!$R99</f>
        <v>3</v>
      </c>
      <c r="D99" s="9" t="n">
        <f aca="false">COUNTIF(pattern_user_labels!$B99:$J99, $B99)</f>
        <v>2</v>
      </c>
      <c r="E99" s="10" t="b">
        <f aca="false">$C99-$D99&lt;=1</f>
        <v>1</v>
      </c>
      <c r="F99" s="10" t="b">
        <f aca="false">$C99=$D99</f>
        <v>0</v>
      </c>
      <c r="G99" s="10" t="b">
        <f aca="false">D99&gt;=3</f>
        <v>0</v>
      </c>
      <c r="H99" s="10" t="b">
        <f aca="false">AND($E99,OR($B99="UNGRADABLE_QUALITY",$B99="UNGRADABLE_CONDITION"))</f>
        <v>0</v>
      </c>
      <c r="I99" s="10" t="str">
        <f aca="false">IF(AND($E99,NOT($H99)),$B99, "")</f>
        <v>ACTIVE</v>
      </c>
    </row>
    <row r="100" customFormat="false" ht="15.75" hidden="false" customHeight="false" outlineLevel="0" collapsed="false">
      <c r="A100" s="8" t="str">
        <f aca="false">pattern_user_labels!$A100</f>
        <v>1617cd3b-8780-4210-a142-ccad7f62d3e4</v>
      </c>
      <c r="B100" s="8" t="str">
        <f aca="false" t="array" ref="B100:B100">INDEX(pattern_user_labels!B100:J100,MATCH(MAX(COUNTIF(pattern_user_labels!B100:J100,pattern_user_labels!B100:J100)),COUNTIF(pattern_user_labels!B100:J100,pattern_user_labels!B100:J100),0))</f>
        <v>EARLY</v>
      </c>
      <c r="C100" s="9" t="n">
        <f aca="false">pattern_user_labels!$R100</f>
        <v>3</v>
      </c>
      <c r="D100" s="9" t="n">
        <f aca="false">COUNTIF(pattern_user_labels!$B100:$J100, $B100)</f>
        <v>3</v>
      </c>
      <c r="E100" s="10" t="b">
        <f aca="false">$C100-$D100&lt;=1</f>
        <v>1</v>
      </c>
      <c r="F100" s="10" t="b">
        <f aca="false">$C100=$D100</f>
        <v>1</v>
      </c>
      <c r="G100" s="10" t="b">
        <f aca="false">D100&gt;=3</f>
        <v>1</v>
      </c>
      <c r="H100" s="10" t="b">
        <f aca="false">AND($E100,OR($B100="UNGRADABLE_QUALITY",$B100="UNGRADABLE_CONDITION"))</f>
        <v>0</v>
      </c>
      <c r="I100" s="10" t="str">
        <f aca="false">IF(AND($E100,NOT($H100)),$B100, "")</f>
        <v>EARLY</v>
      </c>
    </row>
    <row r="101" customFormat="false" ht="15.75" hidden="false" customHeight="false" outlineLevel="0" collapsed="false">
      <c r="A101" s="8" t="str">
        <f aca="false">pattern_user_labels!$A101</f>
        <v>166edab9-2a4c-4736-9be2-b1a76b97b42f</v>
      </c>
      <c r="B101" s="8" t="str">
        <f aca="false" t="array" ref="B101:B101">INDEX(pattern_user_labels!B101:J101,MATCH(MAX(COUNTIF(pattern_user_labels!B101:J101,pattern_user_labels!B101:J101)),COUNTIF(pattern_user_labels!B101:J101,pattern_user_labels!B101:J101),0))</f>
        <v>ACTIVE</v>
      </c>
      <c r="C101" s="9" t="n">
        <f aca="false">pattern_user_labels!$R101</f>
        <v>3</v>
      </c>
      <c r="D101" s="9" t="n">
        <f aca="false">COUNTIF(pattern_user_labels!$B101:$J101, $B101)</f>
        <v>3</v>
      </c>
      <c r="E101" s="10" t="b">
        <f aca="false">$C101-$D101&lt;=1</f>
        <v>1</v>
      </c>
      <c r="F101" s="10" t="b">
        <f aca="false">$C101=$D101</f>
        <v>1</v>
      </c>
      <c r="G101" s="10" t="b">
        <f aca="false">D101&gt;=3</f>
        <v>1</v>
      </c>
      <c r="H101" s="10" t="b">
        <f aca="false">AND($E101,OR($B101="UNGRADABLE_QUALITY",$B101="UNGRADABLE_CONDITION"))</f>
        <v>0</v>
      </c>
      <c r="I101" s="10" t="str">
        <f aca="false">IF(AND($E101,NOT($H101)),$B101, "")</f>
        <v>ACTIVE</v>
      </c>
    </row>
    <row r="102" customFormat="false" ht="15.75" hidden="false" customHeight="false" outlineLevel="0" collapsed="false">
      <c r="A102" s="8" t="str">
        <f aca="false">pattern_user_labels!$A102</f>
        <v>16b8a1a0-3589-46fa-8a5c-875de5456234</v>
      </c>
      <c r="B102" s="8" t="str">
        <f aca="false" t="array" ref="B102:B102">INDEX(pattern_user_labels!B102:J102,MATCH(MAX(COUNTIF(pattern_user_labels!B102:J102,pattern_user_labels!B102:J102)),COUNTIF(pattern_user_labels!B102:J102,pattern_user_labels!B102:J102),0))</f>
        <v>EARLY</v>
      </c>
      <c r="C102" s="9" t="n">
        <f aca="false">pattern_user_labels!$R102</f>
        <v>3</v>
      </c>
      <c r="D102" s="9" t="n">
        <f aca="false">COUNTIF(pattern_user_labels!$B102:$J102, $B102)</f>
        <v>3</v>
      </c>
      <c r="E102" s="10" t="b">
        <f aca="false">$C102-$D102&lt;=1</f>
        <v>1</v>
      </c>
      <c r="F102" s="10" t="b">
        <f aca="false">$C102=$D102</f>
        <v>1</v>
      </c>
      <c r="G102" s="10" t="b">
        <f aca="false">D102&gt;=3</f>
        <v>1</v>
      </c>
      <c r="H102" s="10" t="b">
        <f aca="false">AND($E102,OR($B102="UNGRADABLE_QUALITY",$B102="UNGRADABLE_CONDITION"))</f>
        <v>0</v>
      </c>
      <c r="I102" s="10" t="str">
        <f aca="false">IF(AND($E102,NOT($H102)),$B102, "")</f>
        <v>EARLY</v>
      </c>
    </row>
    <row r="103" customFormat="false" ht="15.75" hidden="false" customHeight="false" outlineLevel="0" collapsed="false">
      <c r="A103" s="8" t="str">
        <f aca="false">pattern_user_labels!$A103</f>
        <v>16fbcf34-a295-4b6d-bf36-e073b9510255</v>
      </c>
      <c r="B103" s="8" t="str">
        <f aca="false" t="array" ref="B103:B103">INDEX(pattern_user_labels!B103:J103,MATCH(MAX(COUNTIF(pattern_user_labels!B103:J103,pattern_user_labels!B103:J103)),COUNTIF(pattern_user_labels!B103:J103,pattern_user_labels!B103:J103),0))</f>
        <v>EARLY</v>
      </c>
      <c r="C103" s="9" t="n">
        <f aca="false">pattern_user_labels!$R103</f>
        <v>4</v>
      </c>
      <c r="D103" s="9" t="n">
        <f aca="false">COUNTIF(pattern_user_labels!$B103:$J103, $B103)</f>
        <v>3</v>
      </c>
      <c r="E103" s="10" t="b">
        <f aca="false">$C103-$D103&lt;=1</f>
        <v>1</v>
      </c>
      <c r="F103" s="10" t="b">
        <f aca="false">$C103=$D103</f>
        <v>0</v>
      </c>
      <c r="G103" s="10" t="b">
        <f aca="false">D103&gt;=3</f>
        <v>1</v>
      </c>
      <c r="H103" s="10" t="b">
        <f aca="false">AND($E103,OR($B103="UNGRADABLE_QUALITY",$B103="UNGRADABLE_CONDITION"))</f>
        <v>0</v>
      </c>
      <c r="I103" s="10" t="str">
        <f aca="false">IF(AND($E103,NOT($H103)),$B103, "")</f>
        <v>EARLY</v>
      </c>
    </row>
    <row r="104" customFormat="false" ht="15.75" hidden="false" customHeight="false" outlineLevel="0" collapsed="false">
      <c r="A104" s="8" t="str">
        <f aca="false">pattern_user_labels!$A104</f>
        <v>171ddd78-a998-41cb-a355-2d59fd2a6bde</v>
      </c>
      <c r="B104" s="8" t="str">
        <f aca="false" t="array" ref="B104:B104">INDEX(pattern_user_labels!B104:J104,MATCH(MAX(COUNTIF(pattern_user_labels!B104:J104,pattern_user_labels!B104:J104)),COUNTIF(pattern_user_labels!B104:J104,pattern_user_labels!B104:J104),0))</f>
        <v>NON_SPECIFIC</v>
      </c>
      <c r="C104" s="9" t="n">
        <f aca="false">pattern_user_labels!$R104</f>
        <v>3</v>
      </c>
      <c r="D104" s="9" t="n">
        <f aca="false">COUNTIF(pattern_user_labels!$B104:$J104, $B104)</f>
        <v>2</v>
      </c>
      <c r="E104" s="10" t="b">
        <f aca="false">$C104-$D104&lt;=1</f>
        <v>1</v>
      </c>
      <c r="F104" s="10" t="b">
        <f aca="false">$C104=$D104</f>
        <v>0</v>
      </c>
      <c r="G104" s="10" t="b">
        <f aca="false">D104&gt;=3</f>
        <v>0</v>
      </c>
      <c r="H104" s="10" t="b">
        <f aca="false">AND($E104,OR($B104="UNGRADABLE_QUALITY",$B104="UNGRADABLE_CONDITION"))</f>
        <v>0</v>
      </c>
      <c r="I104" s="10" t="str">
        <f aca="false">IF(AND($E104,NOT($H104)),$B104, "")</f>
        <v>NON_SPECIFIC</v>
      </c>
    </row>
    <row r="105" customFormat="false" ht="15.75" hidden="false" customHeight="false" outlineLevel="0" collapsed="false">
      <c r="A105" s="8" t="str">
        <f aca="false">pattern_user_labels!$A105</f>
        <v>17501cbe-ad44-4082-86ac-10c8e876e22c</v>
      </c>
      <c r="B105" s="8" t="str">
        <f aca="false" t="array" ref="B105:B105">INDEX(pattern_user_labels!B105:J105,MATCH(MAX(COUNTIF(pattern_user_labels!B105:J105,pattern_user_labels!B105:J105)),COUNTIF(pattern_user_labels!B105:J105,pattern_user_labels!B105:J105),0))</f>
        <v>NORMAL</v>
      </c>
      <c r="C105" s="9" t="n">
        <f aca="false">pattern_user_labels!$R105</f>
        <v>4</v>
      </c>
      <c r="D105" s="9" t="n">
        <f aca="false">COUNTIF(pattern_user_labels!$B105:$J105, $B105)</f>
        <v>3</v>
      </c>
      <c r="E105" s="10" t="b">
        <f aca="false">$C105-$D105&lt;=1</f>
        <v>1</v>
      </c>
      <c r="F105" s="10" t="b">
        <f aca="false">$C105=$D105</f>
        <v>0</v>
      </c>
      <c r="G105" s="10" t="b">
        <f aca="false">D105&gt;=3</f>
        <v>1</v>
      </c>
      <c r="H105" s="10" t="b">
        <f aca="false">AND($E105,OR($B105="UNGRADABLE_QUALITY",$B105="UNGRADABLE_CONDITION"))</f>
        <v>0</v>
      </c>
      <c r="I105" s="10" t="str">
        <f aca="false">IF(AND($E105,NOT($H105)),$B105, "")</f>
        <v>NORMAL</v>
      </c>
    </row>
    <row r="106" customFormat="false" ht="15.75" hidden="false" customHeight="false" outlineLevel="0" collapsed="false">
      <c r="A106" s="8" t="str">
        <f aca="false">pattern_user_labels!$A106</f>
        <v>17cb04f5-28cd-4b35-9a74-74aba57c891a</v>
      </c>
      <c r="B106" s="8" t="str">
        <f aca="false" t="array" ref="B106:B106">INDEX(pattern_user_labels!B106:J106,MATCH(MAX(COUNTIF(pattern_user_labels!B106:J106,pattern_user_labels!B106:J106)),COUNTIF(pattern_user_labels!B106:J106,pattern_user_labels!B106:J106),0))</f>
        <v>LATE</v>
      </c>
      <c r="C106" s="9" t="n">
        <f aca="false">pattern_user_labels!$R106</f>
        <v>3</v>
      </c>
      <c r="D106" s="9" t="n">
        <f aca="false">COUNTIF(pattern_user_labels!$B106:$J106, $B106)</f>
        <v>3</v>
      </c>
      <c r="E106" s="10" t="b">
        <f aca="false">$C106-$D106&lt;=1</f>
        <v>1</v>
      </c>
      <c r="F106" s="10" t="b">
        <f aca="false">$C106=$D106</f>
        <v>1</v>
      </c>
      <c r="G106" s="10" t="b">
        <f aca="false">D106&gt;=3</f>
        <v>1</v>
      </c>
      <c r="H106" s="10" t="b">
        <f aca="false">AND($E106,OR($B106="UNGRADABLE_QUALITY",$B106="UNGRADABLE_CONDITION"))</f>
        <v>0</v>
      </c>
      <c r="I106" s="10" t="str">
        <f aca="false">IF(AND($E106,NOT($H106)),$B106, "")</f>
        <v>LATE</v>
      </c>
    </row>
    <row r="107" customFormat="false" ht="15.75" hidden="false" customHeight="false" outlineLevel="0" collapsed="false">
      <c r="A107" s="8" t="str">
        <f aca="false">pattern_user_labels!$A107</f>
        <v>181bf3ea-fcea-4c8e-859e-e59e8e2a7c79</v>
      </c>
      <c r="B107" s="8" t="str">
        <f aca="false" t="array" ref="B107:B107">INDEX(pattern_user_labels!B107:J107,MATCH(MAX(COUNTIF(pattern_user_labels!B107:J107,pattern_user_labels!B107:J107)),COUNTIF(pattern_user_labels!B107:J107,pattern_user_labels!B107:J107),0))</f>
        <v>NON_SPECIFIC</v>
      </c>
      <c r="C107" s="9" t="n">
        <f aca="false">pattern_user_labels!$R107</f>
        <v>3</v>
      </c>
      <c r="D107" s="9" t="n">
        <f aca="false">COUNTIF(pattern_user_labels!$B107:$J107, $B107)</f>
        <v>2</v>
      </c>
      <c r="E107" s="10" t="b">
        <f aca="false">$C107-$D107&lt;=1</f>
        <v>1</v>
      </c>
      <c r="F107" s="10" t="b">
        <f aca="false">$C107=$D107</f>
        <v>0</v>
      </c>
      <c r="G107" s="10" t="b">
        <f aca="false">D107&gt;=3</f>
        <v>0</v>
      </c>
      <c r="H107" s="10" t="b">
        <f aca="false">AND($E107,OR($B107="UNGRADABLE_QUALITY",$B107="UNGRADABLE_CONDITION"))</f>
        <v>0</v>
      </c>
      <c r="I107" s="10" t="str">
        <f aca="false">IF(AND($E107,NOT($H107)),$B107, "")</f>
        <v>NON_SPECIFIC</v>
      </c>
    </row>
    <row r="108" customFormat="false" ht="15.75" hidden="false" customHeight="false" outlineLevel="0" collapsed="false">
      <c r="A108" s="8" t="str">
        <f aca="false">pattern_user_labels!$A108</f>
        <v>190dfbc2-1c02-4154-9ea2-ec470ba9738a</v>
      </c>
      <c r="B108" s="8" t="str">
        <f aca="false" t="array" ref="B108:B108">INDEX(pattern_user_labels!B108:J108,MATCH(MAX(COUNTIF(pattern_user_labels!B108:J108,pattern_user_labels!B108:J108)),COUNTIF(pattern_user_labels!B108:J108,pattern_user_labels!B108:J108),0))</f>
        <v>EARLY</v>
      </c>
      <c r="C108" s="9" t="n">
        <f aca="false">pattern_user_labels!$R108</f>
        <v>4</v>
      </c>
      <c r="D108" s="9" t="n">
        <f aca="false">COUNTIF(pattern_user_labels!$B108:$J108, $B108)</f>
        <v>4</v>
      </c>
      <c r="E108" s="10" t="b">
        <f aca="false">$C108-$D108&lt;=1</f>
        <v>1</v>
      </c>
      <c r="F108" s="10" t="b">
        <f aca="false">$C108=$D108</f>
        <v>1</v>
      </c>
      <c r="G108" s="10" t="b">
        <f aca="false">D108&gt;=3</f>
        <v>1</v>
      </c>
      <c r="H108" s="10" t="b">
        <f aca="false">AND($E108,OR($B108="UNGRADABLE_QUALITY",$B108="UNGRADABLE_CONDITION"))</f>
        <v>0</v>
      </c>
      <c r="I108" s="10" t="str">
        <f aca="false">IF(AND($E108,NOT($H108)),$B108, "")</f>
        <v>EARLY</v>
      </c>
    </row>
    <row r="109" customFormat="false" ht="15.75" hidden="false" customHeight="false" outlineLevel="0" collapsed="false">
      <c r="A109" s="8" t="str">
        <f aca="false">pattern_user_labels!$A109</f>
        <v>19663f10-c7c1-4241-84e7-3c36a8db2ca0</v>
      </c>
      <c r="B109" s="8" t="str">
        <f aca="false" t="array" ref="B109:B109">INDEX(pattern_user_labels!B109:J109,MATCH(MAX(COUNTIF(pattern_user_labels!B109:J109,pattern_user_labels!B109:J109)),COUNTIF(pattern_user_labels!B109:J109,pattern_user_labels!B109:J109),0))</f>
        <v>ACTIVE</v>
      </c>
      <c r="C109" s="9" t="n">
        <f aca="false">pattern_user_labels!$R109</f>
        <v>3</v>
      </c>
      <c r="D109" s="9" t="n">
        <f aca="false">COUNTIF(pattern_user_labels!$B109:$J109, $B109)</f>
        <v>2</v>
      </c>
      <c r="E109" s="10" t="b">
        <f aca="false">$C109-$D109&lt;=1</f>
        <v>1</v>
      </c>
      <c r="F109" s="10" t="b">
        <f aca="false">$C109=$D109</f>
        <v>0</v>
      </c>
      <c r="G109" s="10" t="b">
        <f aca="false">D109&gt;=3</f>
        <v>0</v>
      </c>
      <c r="H109" s="10" t="b">
        <f aca="false">AND($E109,OR($B109="UNGRADABLE_QUALITY",$B109="UNGRADABLE_CONDITION"))</f>
        <v>0</v>
      </c>
      <c r="I109" s="10" t="str">
        <f aca="false">IF(AND($E109,NOT($H109)),$B109, "")</f>
        <v>ACTIVE</v>
      </c>
    </row>
    <row r="110" customFormat="false" ht="15.75" hidden="false" customHeight="false" outlineLevel="0" collapsed="false">
      <c r="A110" s="8" t="str">
        <f aca="false">pattern_user_labels!$A110</f>
        <v>198c6254-980c-4a51-8c77-8cacba95b681</v>
      </c>
      <c r="B110" s="8" t="str">
        <f aca="false" t="array" ref="B110:B110">INDEX(pattern_user_labels!B110:J110,MATCH(MAX(COUNTIF(pattern_user_labels!B110:J110,pattern_user_labels!B110:J110)),COUNTIF(pattern_user_labels!B110:J110,pattern_user_labels!B110:J110),0))</f>
        <v>ACTIVE</v>
      </c>
      <c r="C110" s="9" t="n">
        <f aca="false">pattern_user_labels!$R110</f>
        <v>4</v>
      </c>
      <c r="D110" s="9" t="n">
        <f aca="false">COUNTIF(pattern_user_labels!$B110:$J110, $B110)</f>
        <v>2</v>
      </c>
      <c r="E110" s="10" t="b">
        <f aca="false">$C110-$D110&lt;=1</f>
        <v>0</v>
      </c>
      <c r="F110" s="10" t="b">
        <f aca="false">$C110=$D110</f>
        <v>0</v>
      </c>
      <c r="G110" s="10" t="b">
        <f aca="false">D110&gt;=3</f>
        <v>0</v>
      </c>
      <c r="H110" s="10" t="b">
        <f aca="false">AND($E110,OR($B110="UNGRADABLE_QUALITY",$B110="UNGRADABLE_CONDITION"))</f>
        <v>0</v>
      </c>
      <c r="I110" s="10" t="str">
        <f aca="false">IF(AND($E110,NOT($H110)),$B110, "")</f>
        <v/>
      </c>
    </row>
    <row r="111" customFormat="false" ht="15.75" hidden="false" customHeight="false" outlineLevel="0" collapsed="false">
      <c r="A111" s="8" t="str">
        <f aca="false">pattern_user_labels!$A111</f>
        <v>19f77a7d-ec8e-4e20-a0a4-7e428613cd51</v>
      </c>
      <c r="B111" s="8" t="str">
        <f aca="false" t="array" ref="B111:B111">INDEX(pattern_user_labels!B111:J111,MATCH(MAX(COUNTIF(pattern_user_labels!B111:J111,pattern_user_labels!B111:J111)),COUNTIF(pattern_user_labels!B111:J111,pattern_user_labels!B111:J111),0))</f>
        <v>NON_SPECIFIC</v>
      </c>
      <c r="C111" s="9" t="n">
        <f aca="false">pattern_user_labels!$R111</f>
        <v>3</v>
      </c>
      <c r="D111" s="9" t="n">
        <f aca="false">COUNTIF(pattern_user_labels!$B111:$J111, $B111)</f>
        <v>1</v>
      </c>
      <c r="E111" s="10" t="b">
        <f aca="false">$C111-$D111&lt;=1</f>
        <v>0</v>
      </c>
      <c r="F111" s="10" t="b">
        <f aca="false">$C111=$D111</f>
        <v>0</v>
      </c>
      <c r="G111" s="10" t="b">
        <f aca="false">D111&gt;=3</f>
        <v>0</v>
      </c>
      <c r="H111" s="10" t="b">
        <f aca="false">AND($E111,OR($B111="UNGRADABLE_QUALITY",$B111="UNGRADABLE_CONDITION"))</f>
        <v>0</v>
      </c>
      <c r="I111" s="10" t="str">
        <f aca="false">IF(AND($E111,NOT($H111)),$B111, "")</f>
        <v/>
      </c>
    </row>
    <row r="112" customFormat="false" ht="15.75" hidden="false" customHeight="false" outlineLevel="0" collapsed="false">
      <c r="A112" s="8" t="str">
        <f aca="false">pattern_user_labels!$A112</f>
        <v>1ac51883-d5a0-43ac-9da1-137d0386ff00</v>
      </c>
      <c r="B112" s="8" t="str">
        <f aca="false" t="array" ref="B112:B112">INDEX(pattern_user_labels!B112:J112,MATCH(MAX(COUNTIF(pattern_user_labels!B112:J112,pattern_user_labels!B112:J112)),COUNTIF(pattern_user_labels!B112:J112,pattern_user_labels!B112:J112),0))</f>
        <v>LATE</v>
      </c>
      <c r="C112" s="9" t="n">
        <f aca="false">pattern_user_labels!$R112</f>
        <v>4</v>
      </c>
      <c r="D112" s="9" t="n">
        <f aca="false">COUNTIF(pattern_user_labels!$B112:$J112, $B112)</f>
        <v>3</v>
      </c>
      <c r="E112" s="10" t="b">
        <f aca="false">$C112-$D112&lt;=1</f>
        <v>1</v>
      </c>
      <c r="F112" s="10" t="b">
        <f aca="false">$C112=$D112</f>
        <v>0</v>
      </c>
      <c r="G112" s="10" t="b">
        <f aca="false">D112&gt;=3</f>
        <v>1</v>
      </c>
      <c r="H112" s="10" t="b">
        <f aca="false">AND($E112,OR($B112="UNGRADABLE_QUALITY",$B112="UNGRADABLE_CONDITION"))</f>
        <v>0</v>
      </c>
      <c r="I112" s="10" t="str">
        <f aca="false">IF(AND($E112,NOT($H112)),$B112, "")</f>
        <v>LATE</v>
      </c>
    </row>
    <row r="113" customFormat="false" ht="15.75" hidden="false" customHeight="false" outlineLevel="0" collapsed="false">
      <c r="A113" s="8" t="str">
        <f aca="false">pattern_user_labels!$A113</f>
        <v>1ad0746d-87b6-4438-b0cc-4a98eb16eba6</v>
      </c>
      <c r="B113" s="8" t="str">
        <f aca="false" t="array" ref="B113:B113">INDEX(pattern_user_labels!B113:J113,MATCH(MAX(COUNTIF(pattern_user_labels!B113:J113,pattern_user_labels!B113:J113)),COUNTIF(pattern_user_labels!B113:J113,pattern_user_labels!B113:J113),0))</f>
        <v>NON_SPECIFIC</v>
      </c>
      <c r="C113" s="9" t="n">
        <f aca="false">pattern_user_labels!$R113</f>
        <v>3</v>
      </c>
      <c r="D113" s="9" t="n">
        <f aca="false">COUNTIF(pattern_user_labels!$B113:$J113, $B113)</f>
        <v>2</v>
      </c>
      <c r="E113" s="10" t="b">
        <f aca="false">$C113-$D113&lt;=1</f>
        <v>1</v>
      </c>
      <c r="F113" s="10" t="b">
        <f aca="false">$C113=$D113</f>
        <v>0</v>
      </c>
      <c r="G113" s="10" t="b">
        <f aca="false">D113&gt;=3</f>
        <v>0</v>
      </c>
      <c r="H113" s="10" t="b">
        <f aca="false">AND($E113,OR($B113="UNGRADABLE_QUALITY",$B113="UNGRADABLE_CONDITION"))</f>
        <v>0</v>
      </c>
      <c r="I113" s="10" t="str">
        <f aca="false">IF(AND($E113,NOT($H113)),$B113, "")</f>
        <v>NON_SPECIFIC</v>
      </c>
    </row>
    <row r="114" customFormat="false" ht="15.75" hidden="false" customHeight="false" outlineLevel="0" collapsed="false">
      <c r="A114" s="8" t="str">
        <f aca="false">pattern_user_labels!$A114</f>
        <v>1af134fd-6614-4f0b-adeb-ed7b8df34cdc</v>
      </c>
      <c r="B114" s="8" t="str">
        <f aca="false" t="array" ref="B114:B114">INDEX(pattern_user_labels!B114:J114,MATCH(MAX(COUNTIF(pattern_user_labels!B114:J114,pattern_user_labels!B114:J114)),COUNTIF(pattern_user_labels!B114:J114,pattern_user_labels!B114:J114),0))</f>
        <v>ACTIVE</v>
      </c>
      <c r="C114" s="9" t="n">
        <f aca="false">pattern_user_labels!$R114</f>
        <v>4</v>
      </c>
      <c r="D114" s="9" t="n">
        <f aca="false">COUNTIF(pattern_user_labels!$B114:$J114, $B114)</f>
        <v>3</v>
      </c>
      <c r="E114" s="10" t="b">
        <f aca="false">$C114-$D114&lt;=1</f>
        <v>1</v>
      </c>
      <c r="F114" s="10" t="b">
        <f aca="false">$C114=$D114</f>
        <v>0</v>
      </c>
      <c r="G114" s="10" t="b">
        <f aca="false">D114&gt;=3</f>
        <v>1</v>
      </c>
      <c r="H114" s="10" t="b">
        <f aca="false">AND($E114,OR($B114="UNGRADABLE_QUALITY",$B114="UNGRADABLE_CONDITION"))</f>
        <v>0</v>
      </c>
      <c r="I114" s="10" t="str">
        <f aca="false">IF(AND($E114,NOT($H114)),$B114, "")</f>
        <v>ACTIVE</v>
      </c>
    </row>
    <row r="115" customFormat="false" ht="15.75" hidden="false" customHeight="false" outlineLevel="0" collapsed="false">
      <c r="A115" s="8" t="str">
        <f aca="false">pattern_user_labels!$A115</f>
        <v>1b2c7301-a953-4f94-bf23-827fd9e866fc</v>
      </c>
      <c r="B115" s="8" t="str">
        <f aca="false" t="array" ref="B115:B115">INDEX(pattern_user_labels!B115:J115,MATCH(MAX(COUNTIF(pattern_user_labels!B115:J115,pattern_user_labels!B115:J115)),COUNTIF(pattern_user_labels!B115:J115,pattern_user_labels!B115:J115),0))</f>
        <v>EARLY</v>
      </c>
      <c r="C115" s="9" t="n">
        <f aca="false">pattern_user_labels!$R115</f>
        <v>3</v>
      </c>
      <c r="D115" s="9" t="n">
        <f aca="false">COUNTIF(pattern_user_labels!$B115:$J115, $B115)</f>
        <v>3</v>
      </c>
      <c r="E115" s="10" t="b">
        <f aca="false">$C115-$D115&lt;=1</f>
        <v>1</v>
      </c>
      <c r="F115" s="10" t="b">
        <f aca="false">$C115=$D115</f>
        <v>1</v>
      </c>
      <c r="G115" s="10" t="b">
        <f aca="false">D115&gt;=3</f>
        <v>1</v>
      </c>
      <c r="H115" s="10" t="b">
        <f aca="false">AND($E115,OR($B115="UNGRADABLE_QUALITY",$B115="UNGRADABLE_CONDITION"))</f>
        <v>0</v>
      </c>
      <c r="I115" s="10" t="str">
        <f aca="false">IF(AND($E115,NOT($H115)),$B115, "")</f>
        <v>EARLY</v>
      </c>
    </row>
    <row r="116" customFormat="false" ht="15.75" hidden="false" customHeight="false" outlineLevel="0" collapsed="false">
      <c r="A116" s="8" t="str">
        <f aca="false">pattern_user_labels!$A116</f>
        <v>1b3279c7-1b63-4290-b3a9-e2a75a3b412f</v>
      </c>
      <c r="B116" s="8" t="str">
        <f aca="false" t="array" ref="B116:B116">INDEX(pattern_user_labels!B116:J116,MATCH(MAX(COUNTIF(pattern_user_labels!B116:J116,pattern_user_labels!B116:J116)),COUNTIF(pattern_user_labels!B116:J116,pattern_user_labels!B116:J116),0))</f>
        <v>NON_SPECIFIC</v>
      </c>
      <c r="C116" s="9" t="n">
        <f aca="false">pattern_user_labels!$R116</f>
        <v>3</v>
      </c>
      <c r="D116" s="9" t="n">
        <f aca="false">COUNTIF(pattern_user_labels!$B116:$J116, $B116)</f>
        <v>2</v>
      </c>
      <c r="E116" s="10" t="b">
        <f aca="false">$C116-$D116&lt;=1</f>
        <v>1</v>
      </c>
      <c r="F116" s="10" t="b">
        <f aca="false">$C116=$D116</f>
        <v>0</v>
      </c>
      <c r="G116" s="10" t="b">
        <f aca="false">D116&gt;=3</f>
        <v>0</v>
      </c>
      <c r="H116" s="10" t="b">
        <f aca="false">AND($E116,OR($B116="UNGRADABLE_QUALITY",$B116="UNGRADABLE_CONDITION"))</f>
        <v>0</v>
      </c>
      <c r="I116" s="10" t="str">
        <f aca="false">IF(AND($E116,NOT($H116)),$B116, "")</f>
        <v>NON_SPECIFIC</v>
      </c>
    </row>
    <row r="117" customFormat="false" ht="15.75" hidden="false" customHeight="false" outlineLevel="0" collapsed="false">
      <c r="A117" s="8" t="str">
        <f aca="false">pattern_user_labels!$A117</f>
        <v>1b4302fa-a97f-447a-8652-1bb3614e040d</v>
      </c>
      <c r="B117" s="8" t="str">
        <f aca="false" t="array" ref="B117:B117">INDEX(pattern_user_labels!B117:J117,MATCH(MAX(COUNTIF(pattern_user_labels!B117:J117,pattern_user_labels!B117:J117)),COUNTIF(pattern_user_labels!B117:J117,pattern_user_labels!B117:J117),0))</f>
        <v>NON_SPECIFIC</v>
      </c>
      <c r="C117" s="9" t="n">
        <f aca="false">pattern_user_labels!$R117</f>
        <v>3</v>
      </c>
      <c r="D117" s="9" t="n">
        <f aca="false">COUNTIF(pattern_user_labels!$B117:$J117, $B117)</f>
        <v>2</v>
      </c>
      <c r="E117" s="10" t="b">
        <f aca="false">$C117-$D117&lt;=1</f>
        <v>1</v>
      </c>
      <c r="F117" s="10" t="b">
        <f aca="false">$C117=$D117</f>
        <v>0</v>
      </c>
      <c r="G117" s="10" t="b">
        <f aca="false">D117&gt;=3</f>
        <v>0</v>
      </c>
      <c r="H117" s="10" t="b">
        <f aca="false">AND($E117,OR($B117="UNGRADABLE_QUALITY",$B117="UNGRADABLE_CONDITION"))</f>
        <v>0</v>
      </c>
      <c r="I117" s="10" t="str">
        <f aca="false">IF(AND($E117,NOT($H117)),$B117, "")</f>
        <v>NON_SPECIFIC</v>
      </c>
    </row>
    <row r="118" customFormat="false" ht="15.75" hidden="false" customHeight="false" outlineLevel="0" collapsed="false">
      <c r="A118" s="8" t="str">
        <f aca="false">pattern_user_labels!$A118</f>
        <v>1c09ef77-4db2-488e-9746-c6a583d27b3a</v>
      </c>
      <c r="B118" s="8" t="str">
        <f aca="false" t="array" ref="B118:B118">INDEX(pattern_user_labels!B118:J118,MATCH(MAX(COUNTIF(pattern_user_labels!B118:J118,pattern_user_labels!B118:J118)),COUNTIF(pattern_user_labels!B118:J118,pattern_user_labels!B118:J118),0))</f>
        <v>NON_SPECIFIC</v>
      </c>
      <c r="C118" s="9" t="n">
        <f aca="false">pattern_user_labels!$R118</f>
        <v>3</v>
      </c>
      <c r="D118" s="9" t="n">
        <f aca="false">COUNTIF(pattern_user_labels!$B118:$J118, $B118)</f>
        <v>2</v>
      </c>
      <c r="E118" s="10" t="b">
        <f aca="false">$C118-$D118&lt;=1</f>
        <v>1</v>
      </c>
      <c r="F118" s="10" t="b">
        <f aca="false">$C118=$D118</f>
        <v>0</v>
      </c>
      <c r="G118" s="10" t="b">
        <f aca="false">D118&gt;=3</f>
        <v>0</v>
      </c>
      <c r="H118" s="10" t="b">
        <f aca="false">AND($E118,OR($B118="UNGRADABLE_QUALITY",$B118="UNGRADABLE_CONDITION"))</f>
        <v>0</v>
      </c>
      <c r="I118" s="10" t="str">
        <f aca="false">IF(AND($E118,NOT($H118)),$B118, "")</f>
        <v>NON_SPECIFIC</v>
      </c>
    </row>
    <row r="119" customFormat="false" ht="15.75" hidden="false" customHeight="false" outlineLevel="0" collapsed="false">
      <c r="A119" s="8" t="str">
        <f aca="false">pattern_user_labels!$A119</f>
        <v>1c3819e1-1910-4973-bbab-b10d90eb314b</v>
      </c>
      <c r="B119" s="8" t="str">
        <f aca="false" t="array" ref="B119:B119">INDEX(pattern_user_labels!B119:J119,MATCH(MAX(COUNTIF(pattern_user_labels!B119:J119,pattern_user_labels!B119:J119)),COUNTIF(pattern_user_labels!B119:J119,pattern_user_labels!B119:J119),0))</f>
        <v>NORMAL</v>
      </c>
      <c r="C119" s="9" t="n">
        <f aca="false">pattern_user_labels!$R119</f>
        <v>3</v>
      </c>
      <c r="D119" s="9" t="n">
        <f aca="false">COUNTIF(pattern_user_labels!$B119:$J119, $B119)</f>
        <v>3</v>
      </c>
      <c r="E119" s="10" t="b">
        <f aca="false">$C119-$D119&lt;=1</f>
        <v>1</v>
      </c>
      <c r="F119" s="10" t="b">
        <f aca="false">$C119=$D119</f>
        <v>1</v>
      </c>
      <c r="G119" s="10" t="b">
        <f aca="false">D119&gt;=3</f>
        <v>1</v>
      </c>
      <c r="H119" s="10" t="b">
        <f aca="false">AND($E119,OR($B119="UNGRADABLE_QUALITY",$B119="UNGRADABLE_CONDITION"))</f>
        <v>0</v>
      </c>
      <c r="I119" s="10" t="str">
        <f aca="false">IF(AND($E119,NOT($H119)),$B119, "")</f>
        <v>NORMAL</v>
      </c>
    </row>
    <row r="120" customFormat="false" ht="15.75" hidden="false" customHeight="false" outlineLevel="0" collapsed="false">
      <c r="A120" s="8" t="str">
        <f aca="false">pattern_user_labels!$A120</f>
        <v>1c7eeec7-affb-4ab0-accb-1e1f39ba413a</v>
      </c>
      <c r="B120" s="8" t="str">
        <f aca="false" t="array" ref="B120:B120">INDEX(pattern_user_labels!B120:J120,MATCH(MAX(COUNTIF(pattern_user_labels!B120:J120,pattern_user_labels!B120:J120)),COUNTIF(pattern_user_labels!B120:J120,pattern_user_labels!B120:J120),0))</f>
        <v>ACTIVE</v>
      </c>
      <c r="C120" s="9" t="n">
        <f aca="false">pattern_user_labels!$R120</f>
        <v>3</v>
      </c>
      <c r="D120" s="9" t="n">
        <f aca="false">COUNTIF(pattern_user_labels!$B120:$J120, $B120)</f>
        <v>3</v>
      </c>
      <c r="E120" s="10" t="b">
        <f aca="false">$C120-$D120&lt;=1</f>
        <v>1</v>
      </c>
      <c r="F120" s="10" t="b">
        <f aca="false">$C120=$D120</f>
        <v>1</v>
      </c>
      <c r="G120" s="10" t="b">
        <f aca="false">D120&gt;=3</f>
        <v>1</v>
      </c>
      <c r="H120" s="10" t="b">
        <f aca="false">AND($E120,OR($B120="UNGRADABLE_QUALITY",$B120="UNGRADABLE_CONDITION"))</f>
        <v>0</v>
      </c>
      <c r="I120" s="10" t="str">
        <f aca="false">IF(AND($E120,NOT($H120)),$B120, "")</f>
        <v>ACTIVE</v>
      </c>
    </row>
    <row r="121" customFormat="false" ht="15.75" hidden="false" customHeight="false" outlineLevel="0" collapsed="false">
      <c r="A121" s="8" t="str">
        <f aca="false">pattern_user_labels!$A121</f>
        <v>1c94c9e9-60a2-48a9-9b15-cdcb6ddb357d</v>
      </c>
      <c r="B121" s="8" t="str">
        <f aca="false" t="array" ref="B121:B121">INDEX(pattern_user_labels!B121:J121,MATCH(MAX(COUNTIF(pattern_user_labels!B121:J121,pattern_user_labels!B121:J121)),COUNTIF(pattern_user_labels!B121:J121,pattern_user_labels!B121:J121),0))</f>
        <v>ACTIVE</v>
      </c>
      <c r="C121" s="9" t="n">
        <f aca="false">pattern_user_labels!$R121</f>
        <v>3</v>
      </c>
      <c r="D121" s="9" t="n">
        <f aca="false">COUNTIF(pattern_user_labels!$B121:$J121, $B121)</f>
        <v>1</v>
      </c>
      <c r="E121" s="10" t="b">
        <f aca="false">$C121-$D121&lt;=1</f>
        <v>0</v>
      </c>
      <c r="F121" s="10" t="b">
        <f aca="false">$C121=$D121</f>
        <v>0</v>
      </c>
      <c r="G121" s="10" t="b">
        <f aca="false">D121&gt;=3</f>
        <v>0</v>
      </c>
      <c r="H121" s="10" t="b">
        <f aca="false">AND($E121,OR($B121="UNGRADABLE_QUALITY",$B121="UNGRADABLE_CONDITION"))</f>
        <v>0</v>
      </c>
      <c r="I121" s="10" t="str">
        <f aca="false">IF(AND($E121,NOT($H121)),$B121, "")</f>
        <v/>
      </c>
    </row>
    <row r="122" customFormat="false" ht="15.75" hidden="false" customHeight="false" outlineLevel="0" collapsed="false">
      <c r="A122" s="8" t="str">
        <f aca="false">pattern_user_labels!$A122</f>
        <v>1ca462c3-a016-4aac-a2b7-e6d5c5c664a8</v>
      </c>
      <c r="B122" s="8" t="str">
        <f aca="false" t="array" ref="B122:B122">INDEX(pattern_user_labels!B122:J122,MATCH(MAX(COUNTIF(pattern_user_labels!B122:J122,pattern_user_labels!B122:J122)),COUNTIF(pattern_user_labels!B122:J122,pattern_user_labels!B122:J122),0))</f>
        <v>NORMAL</v>
      </c>
      <c r="C122" s="9" t="n">
        <f aca="false">pattern_user_labels!$R122</f>
        <v>3</v>
      </c>
      <c r="D122" s="9" t="n">
        <f aca="false">COUNTIF(pattern_user_labels!$B122:$J122, $B122)</f>
        <v>3</v>
      </c>
      <c r="E122" s="10" t="b">
        <f aca="false">$C122-$D122&lt;=1</f>
        <v>1</v>
      </c>
      <c r="F122" s="10" t="b">
        <f aca="false">$C122=$D122</f>
        <v>1</v>
      </c>
      <c r="G122" s="10" t="b">
        <f aca="false">D122&gt;=3</f>
        <v>1</v>
      </c>
      <c r="H122" s="10" t="b">
        <f aca="false">AND($E122,OR($B122="UNGRADABLE_QUALITY",$B122="UNGRADABLE_CONDITION"))</f>
        <v>0</v>
      </c>
      <c r="I122" s="10" t="str">
        <f aca="false">IF(AND($E122,NOT($H122)),$B122, "")</f>
        <v>NORMAL</v>
      </c>
    </row>
    <row r="123" customFormat="false" ht="15.75" hidden="false" customHeight="false" outlineLevel="0" collapsed="false">
      <c r="A123" s="8" t="str">
        <f aca="false">pattern_user_labels!$A123</f>
        <v>1d252bc2-1f45-46b9-a29e-7aea350c39c7</v>
      </c>
      <c r="B123" s="8" t="str">
        <f aca="false" t="array" ref="B123:B123">INDEX(pattern_user_labels!B123:J123,MATCH(MAX(COUNTIF(pattern_user_labels!B123:J123,pattern_user_labels!B123:J123)),COUNTIF(pattern_user_labels!B123:J123,pattern_user_labels!B123:J123),0))</f>
        <v>ACTIVE</v>
      </c>
      <c r="C123" s="9" t="n">
        <f aca="false">pattern_user_labels!$R123</f>
        <v>3</v>
      </c>
      <c r="D123" s="9" t="n">
        <f aca="false">COUNTIF(pattern_user_labels!$B123:$J123, $B123)</f>
        <v>2</v>
      </c>
      <c r="E123" s="10" t="b">
        <f aca="false">$C123-$D123&lt;=1</f>
        <v>1</v>
      </c>
      <c r="F123" s="10" t="b">
        <f aca="false">$C123=$D123</f>
        <v>0</v>
      </c>
      <c r="G123" s="10" t="b">
        <f aca="false">D123&gt;=3</f>
        <v>0</v>
      </c>
      <c r="H123" s="10" t="b">
        <f aca="false">AND($E123,OR($B123="UNGRADABLE_QUALITY",$B123="UNGRADABLE_CONDITION"))</f>
        <v>0</v>
      </c>
      <c r="I123" s="10" t="str">
        <f aca="false">IF(AND($E123,NOT($H123)),$B123, "")</f>
        <v>ACTIVE</v>
      </c>
    </row>
    <row r="124" customFormat="false" ht="15.75" hidden="false" customHeight="false" outlineLevel="0" collapsed="false">
      <c r="A124" s="8" t="str">
        <f aca="false">pattern_user_labels!$A124</f>
        <v>1d3afb9f-2a1d-4ed7-adef-541d2d5b7271</v>
      </c>
      <c r="B124" s="8" t="str">
        <f aca="false" t="array" ref="B124:B124">INDEX(pattern_user_labels!B124:J124,MATCH(MAX(COUNTIF(pattern_user_labels!B124:J124,pattern_user_labels!B124:J124)),COUNTIF(pattern_user_labels!B124:J124,pattern_user_labels!B124:J124),0))</f>
        <v>UNGRADABLE_QUALITY</v>
      </c>
      <c r="C124" s="9" t="n">
        <f aca="false">pattern_user_labels!$R124</f>
        <v>4</v>
      </c>
      <c r="D124" s="9" t="n">
        <f aca="false">COUNTIF(pattern_user_labels!$B124:$J124, $B124)</f>
        <v>2</v>
      </c>
      <c r="E124" s="10" t="b">
        <f aca="false">$C124-$D124&lt;=1</f>
        <v>0</v>
      </c>
      <c r="F124" s="10" t="b">
        <f aca="false">$C124=$D124</f>
        <v>0</v>
      </c>
      <c r="G124" s="10" t="b">
        <f aca="false">D124&gt;=3</f>
        <v>0</v>
      </c>
      <c r="H124" s="10" t="b">
        <f aca="false">AND($E124,OR($B124="UNGRADABLE_QUALITY",$B124="UNGRADABLE_CONDITION"))</f>
        <v>0</v>
      </c>
      <c r="I124" s="10" t="str">
        <f aca="false">IF(AND($E124,NOT($H124)),$B124, "")</f>
        <v/>
      </c>
    </row>
    <row r="125" customFormat="false" ht="15.75" hidden="false" customHeight="false" outlineLevel="0" collapsed="false">
      <c r="A125" s="8" t="str">
        <f aca="false">pattern_user_labels!$A125</f>
        <v>1d4e88d2-d6c3-435e-8fe2-ab6614f10418</v>
      </c>
      <c r="B125" s="8" t="str">
        <f aca="false" t="array" ref="B125:B125">INDEX(pattern_user_labels!B125:J125,MATCH(MAX(COUNTIF(pattern_user_labels!B125:J125,pattern_user_labels!B125:J125)),COUNTIF(pattern_user_labels!B125:J125,pattern_user_labels!B125:J125),0))</f>
        <v>NORMAL</v>
      </c>
      <c r="C125" s="9" t="n">
        <f aca="false">pattern_user_labels!$R125</f>
        <v>3</v>
      </c>
      <c r="D125" s="9" t="n">
        <f aca="false">COUNTIF(pattern_user_labels!$B125:$J125, $B125)</f>
        <v>2</v>
      </c>
      <c r="E125" s="10" t="b">
        <f aca="false">$C125-$D125&lt;=1</f>
        <v>1</v>
      </c>
      <c r="F125" s="10" t="b">
        <f aca="false">$C125=$D125</f>
        <v>0</v>
      </c>
      <c r="G125" s="10" t="b">
        <f aca="false">D125&gt;=3</f>
        <v>0</v>
      </c>
      <c r="H125" s="10" t="b">
        <f aca="false">AND($E125,OR($B125="UNGRADABLE_QUALITY",$B125="UNGRADABLE_CONDITION"))</f>
        <v>0</v>
      </c>
      <c r="I125" s="10" t="str">
        <f aca="false">IF(AND($E125,NOT($H125)),$B125, "")</f>
        <v>NORMAL</v>
      </c>
    </row>
    <row r="126" customFormat="false" ht="15.75" hidden="false" customHeight="false" outlineLevel="0" collapsed="false">
      <c r="A126" s="8" t="str">
        <f aca="false">pattern_user_labels!$A126</f>
        <v>1d5e808d-7659-4169-a9e6-dc9b9319d47b</v>
      </c>
      <c r="B126" s="8" t="str">
        <f aca="false" t="array" ref="B126:B126">INDEX(pattern_user_labels!B126:J126,MATCH(MAX(COUNTIF(pattern_user_labels!B126:J126,pattern_user_labels!B126:J126)),COUNTIF(pattern_user_labels!B126:J126,pattern_user_labels!B126:J126),0))</f>
        <v>NORMAL</v>
      </c>
      <c r="C126" s="9" t="n">
        <f aca="false">pattern_user_labels!$R126</f>
        <v>3</v>
      </c>
      <c r="D126" s="9" t="n">
        <f aca="false">COUNTIF(pattern_user_labels!$B126:$J126, $B126)</f>
        <v>3</v>
      </c>
      <c r="E126" s="10" t="b">
        <f aca="false">$C126-$D126&lt;=1</f>
        <v>1</v>
      </c>
      <c r="F126" s="10" t="b">
        <f aca="false">$C126=$D126</f>
        <v>1</v>
      </c>
      <c r="G126" s="10" t="b">
        <f aca="false">D126&gt;=3</f>
        <v>1</v>
      </c>
      <c r="H126" s="10" t="b">
        <f aca="false">AND($E126,OR($B126="UNGRADABLE_QUALITY",$B126="UNGRADABLE_CONDITION"))</f>
        <v>0</v>
      </c>
      <c r="I126" s="10" t="str">
        <f aca="false">IF(AND($E126,NOT($H126)),$B126, "")</f>
        <v>NORMAL</v>
      </c>
    </row>
    <row r="127" customFormat="false" ht="15.75" hidden="false" customHeight="false" outlineLevel="0" collapsed="false">
      <c r="A127" s="8" t="str">
        <f aca="false">pattern_user_labels!$A127</f>
        <v>1d6de020-f6a4-46ec-b045-b4813c64ad4a</v>
      </c>
      <c r="B127" s="8" t="str">
        <f aca="false" t="array" ref="B127:B127">INDEX(pattern_user_labels!B127:J127,MATCH(MAX(COUNTIF(pattern_user_labels!B127:J127,pattern_user_labels!B127:J127)),COUNTIF(pattern_user_labels!B127:J127,pattern_user_labels!B127:J127),0))</f>
        <v>NON_SPECIFIC</v>
      </c>
      <c r="C127" s="9" t="n">
        <f aca="false">pattern_user_labels!$R127</f>
        <v>3</v>
      </c>
      <c r="D127" s="9" t="n">
        <f aca="false">COUNTIF(pattern_user_labels!$B127:$J127, $B127)</f>
        <v>2</v>
      </c>
      <c r="E127" s="10" t="b">
        <f aca="false">$C127-$D127&lt;=1</f>
        <v>1</v>
      </c>
      <c r="F127" s="10" t="b">
        <f aca="false">$C127=$D127</f>
        <v>0</v>
      </c>
      <c r="G127" s="10" t="b">
        <f aca="false">D127&gt;=3</f>
        <v>0</v>
      </c>
      <c r="H127" s="10" t="b">
        <f aca="false">AND($E127,OR($B127="UNGRADABLE_QUALITY",$B127="UNGRADABLE_CONDITION"))</f>
        <v>0</v>
      </c>
      <c r="I127" s="10" t="str">
        <f aca="false">IF(AND($E127,NOT($H127)),$B127, "")</f>
        <v>NON_SPECIFIC</v>
      </c>
    </row>
    <row r="128" customFormat="false" ht="15.75" hidden="false" customHeight="false" outlineLevel="0" collapsed="false">
      <c r="A128" s="8" t="str">
        <f aca="false">pattern_user_labels!$A128</f>
        <v>1da75b8d-76fe-45bb-9697-958387b57a61</v>
      </c>
      <c r="B128" s="8" t="str">
        <f aca="false" t="array" ref="B128:B128">INDEX(pattern_user_labels!B128:J128,MATCH(MAX(COUNTIF(pattern_user_labels!B128:J128,pattern_user_labels!B128:J128)),COUNTIF(pattern_user_labels!B128:J128,pattern_user_labels!B128:J128),0))</f>
        <v>NON_SPECIFIC</v>
      </c>
      <c r="C128" s="9" t="n">
        <f aca="false">pattern_user_labels!$R128</f>
        <v>3</v>
      </c>
      <c r="D128" s="9" t="n">
        <f aca="false">COUNTIF(pattern_user_labels!$B128:$J128, $B128)</f>
        <v>2</v>
      </c>
      <c r="E128" s="10" t="b">
        <f aca="false">$C128-$D128&lt;=1</f>
        <v>1</v>
      </c>
      <c r="F128" s="10" t="b">
        <f aca="false">$C128=$D128</f>
        <v>0</v>
      </c>
      <c r="G128" s="10" t="b">
        <f aca="false">D128&gt;=3</f>
        <v>0</v>
      </c>
      <c r="H128" s="10" t="b">
        <f aca="false">AND($E128,OR($B128="UNGRADABLE_QUALITY",$B128="UNGRADABLE_CONDITION"))</f>
        <v>0</v>
      </c>
      <c r="I128" s="10" t="str">
        <f aca="false">IF(AND($E128,NOT($H128)),$B128, "")</f>
        <v>NON_SPECIFIC</v>
      </c>
    </row>
    <row r="129" customFormat="false" ht="15.75" hidden="false" customHeight="false" outlineLevel="0" collapsed="false">
      <c r="A129" s="8" t="str">
        <f aca="false">pattern_user_labels!$A129</f>
        <v>1dc6a3aa-56d7-4f90-8937-66d65f52ea8e</v>
      </c>
      <c r="B129" s="8" t="str">
        <f aca="false" t="array" ref="B129:B129">INDEX(pattern_user_labels!B129:J129,MATCH(MAX(COUNTIF(pattern_user_labels!B129:J129,pattern_user_labels!B129:J129)),COUNTIF(pattern_user_labels!B129:J129,pattern_user_labels!B129:J129),0))</f>
        <v>EARLY</v>
      </c>
      <c r="C129" s="9" t="n">
        <f aca="false">pattern_user_labels!$R129</f>
        <v>3</v>
      </c>
      <c r="D129" s="9" t="n">
        <f aca="false">COUNTIF(pattern_user_labels!$B129:$J129, $B129)</f>
        <v>3</v>
      </c>
      <c r="E129" s="10" t="b">
        <f aca="false">$C129-$D129&lt;=1</f>
        <v>1</v>
      </c>
      <c r="F129" s="10" t="b">
        <f aca="false">$C129=$D129</f>
        <v>1</v>
      </c>
      <c r="G129" s="10" t="b">
        <f aca="false">D129&gt;=3</f>
        <v>1</v>
      </c>
      <c r="H129" s="10" t="b">
        <f aca="false">AND($E129,OR($B129="UNGRADABLE_QUALITY",$B129="UNGRADABLE_CONDITION"))</f>
        <v>0</v>
      </c>
      <c r="I129" s="10" t="str">
        <f aca="false">IF(AND($E129,NOT($H129)),$B129, "")</f>
        <v>EARLY</v>
      </c>
    </row>
    <row r="130" customFormat="false" ht="15.75" hidden="false" customHeight="false" outlineLevel="0" collapsed="false">
      <c r="A130" s="8" t="str">
        <f aca="false">pattern_user_labels!$A130</f>
        <v>1e2cccde-04a1-4f6d-9474-6ea708e24579</v>
      </c>
      <c r="B130" s="8" t="str">
        <f aca="false" t="array" ref="B130:B130">INDEX(pattern_user_labels!B130:J130,MATCH(MAX(COUNTIF(pattern_user_labels!B130:J130,pattern_user_labels!B130:J130)),COUNTIF(pattern_user_labels!B130:J130,pattern_user_labels!B130:J130),0))</f>
        <v>EARLY</v>
      </c>
      <c r="C130" s="9" t="n">
        <f aca="false">pattern_user_labels!$R130</f>
        <v>3</v>
      </c>
      <c r="D130" s="9" t="n">
        <f aca="false">COUNTIF(pattern_user_labels!$B130:$J130, $B130)</f>
        <v>2</v>
      </c>
      <c r="E130" s="10" t="b">
        <f aca="false">$C130-$D130&lt;=1</f>
        <v>1</v>
      </c>
      <c r="F130" s="10" t="b">
        <f aca="false">$C130=$D130</f>
        <v>0</v>
      </c>
      <c r="G130" s="10" t="b">
        <f aca="false">D130&gt;=3</f>
        <v>0</v>
      </c>
      <c r="H130" s="10" t="b">
        <f aca="false">AND($E130,OR($B130="UNGRADABLE_QUALITY",$B130="UNGRADABLE_CONDITION"))</f>
        <v>0</v>
      </c>
      <c r="I130" s="10" t="str">
        <f aca="false">IF(AND($E130,NOT($H130)),$B130, "")</f>
        <v>EARLY</v>
      </c>
    </row>
    <row r="131" customFormat="false" ht="15.75" hidden="false" customHeight="false" outlineLevel="0" collapsed="false">
      <c r="A131" s="8" t="str">
        <f aca="false">pattern_user_labels!$A131</f>
        <v>1e394411-3569-471e-95aa-2e76e0a0582f</v>
      </c>
      <c r="B131" s="8" t="str">
        <f aca="false" t="array" ref="B131:B131">INDEX(pattern_user_labels!B131:J131,MATCH(MAX(COUNTIF(pattern_user_labels!B131:J131,pattern_user_labels!B131:J131)),COUNTIF(pattern_user_labels!B131:J131,pattern_user_labels!B131:J131),0))</f>
        <v>NON_SPECIFIC</v>
      </c>
      <c r="C131" s="9" t="n">
        <f aca="false">pattern_user_labels!$R131</f>
        <v>3</v>
      </c>
      <c r="D131" s="9" t="n">
        <f aca="false">COUNTIF(pattern_user_labels!$B131:$J131, $B131)</f>
        <v>2</v>
      </c>
      <c r="E131" s="10" t="b">
        <f aca="false">$C131-$D131&lt;=1</f>
        <v>1</v>
      </c>
      <c r="F131" s="10" t="b">
        <f aca="false">$C131=$D131</f>
        <v>0</v>
      </c>
      <c r="G131" s="10" t="b">
        <f aca="false">D131&gt;=3</f>
        <v>0</v>
      </c>
      <c r="H131" s="10" t="b">
        <f aca="false">AND($E131,OR($B131="UNGRADABLE_QUALITY",$B131="UNGRADABLE_CONDITION"))</f>
        <v>0</v>
      </c>
      <c r="I131" s="10" t="str">
        <f aca="false">IF(AND($E131,NOT($H131)),$B131, "")</f>
        <v>NON_SPECIFIC</v>
      </c>
    </row>
    <row r="132" customFormat="false" ht="15.75" hidden="false" customHeight="false" outlineLevel="0" collapsed="false">
      <c r="A132" s="8" t="str">
        <f aca="false">pattern_user_labels!$A132</f>
        <v>1e7f57b9-3192-4666-9fe3-f6a81cbf24f1</v>
      </c>
      <c r="B132" s="8" t="str">
        <f aca="false" t="array" ref="B132:B132">INDEX(pattern_user_labels!B132:J132,MATCH(MAX(COUNTIF(pattern_user_labels!B132:J132,pattern_user_labels!B132:J132)),COUNTIF(pattern_user_labels!B132:J132,pattern_user_labels!B132:J132),0))</f>
        <v>NON_SPECIFIC</v>
      </c>
      <c r="C132" s="9" t="n">
        <f aca="false">pattern_user_labels!$R132</f>
        <v>3</v>
      </c>
      <c r="D132" s="9" t="n">
        <f aca="false">COUNTIF(pattern_user_labels!$B132:$J132, $B132)</f>
        <v>2</v>
      </c>
      <c r="E132" s="10" t="b">
        <f aca="false">$C132-$D132&lt;=1</f>
        <v>1</v>
      </c>
      <c r="F132" s="10" t="b">
        <f aca="false">$C132=$D132</f>
        <v>0</v>
      </c>
      <c r="G132" s="10" t="b">
        <f aca="false">D132&gt;=3</f>
        <v>0</v>
      </c>
      <c r="H132" s="10" t="b">
        <f aca="false">AND($E132,OR($B132="UNGRADABLE_QUALITY",$B132="UNGRADABLE_CONDITION"))</f>
        <v>0</v>
      </c>
      <c r="I132" s="10" t="str">
        <f aca="false">IF(AND($E132,NOT($H132)),$B132, "")</f>
        <v>NON_SPECIFIC</v>
      </c>
    </row>
    <row r="133" customFormat="false" ht="15.75" hidden="false" customHeight="false" outlineLevel="0" collapsed="false">
      <c r="A133" s="8" t="str">
        <f aca="false">pattern_user_labels!$A133</f>
        <v>1ea932c6-a212-4e1f-91d9-403e107a49cf</v>
      </c>
      <c r="B133" s="8" t="str">
        <f aca="false" t="array" ref="B133:B133">INDEX(pattern_user_labels!B133:J133,MATCH(MAX(COUNTIF(pattern_user_labels!B133:J133,pattern_user_labels!B133:J133)),COUNTIF(pattern_user_labels!B133:J133,pattern_user_labels!B133:J133),0))</f>
        <v>EARLY</v>
      </c>
      <c r="C133" s="9" t="n">
        <f aca="false">pattern_user_labels!$R133</f>
        <v>3</v>
      </c>
      <c r="D133" s="9" t="n">
        <f aca="false">COUNTIF(pattern_user_labels!$B133:$J133, $B133)</f>
        <v>3</v>
      </c>
      <c r="E133" s="10" t="b">
        <f aca="false">$C133-$D133&lt;=1</f>
        <v>1</v>
      </c>
      <c r="F133" s="10" t="b">
        <f aca="false">$C133=$D133</f>
        <v>1</v>
      </c>
      <c r="G133" s="10" t="b">
        <f aca="false">D133&gt;=3</f>
        <v>1</v>
      </c>
      <c r="H133" s="10" t="b">
        <f aca="false">AND($E133,OR($B133="UNGRADABLE_QUALITY",$B133="UNGRADABLE_CONDITION"))</f>
        <v>0</v>
      </c>
      <c r="I133" s="10" t="str">
        <f aca="false">IF(AND($E133,NOT($H133)),$B133, "")</f>
        <v>EARLY</v>
      </c>
    </row>
    <row r="134" customFormat="false" ht="15.75" hidden="false" customHeight="false" outlineLevel="0" collapsed="false">
      <c r="A134" s="8" t="str">
        <f aca="false">pattern_user_labels!$A134</f>
        <v>1ee5d3cc-b95c-4ce2-9519-77f37f470cbd</v>
      </c>
      <c r="B134" s="8" t="str">
        <f aca="false" t="array" ref="B134:B134">INDEX(pattern_user_labels!B134:J134,MATCH(MAX(COUNTIF(pattern_user_labels!B134:J134,pattern_user_labels!B134:J134)),COUNTIF(pattern_user_labels!B134:J134,pattern_user_labels!B134:J134),0))</f>
        <v>NON_SPECIFIC</v>
      </c>
      <c r="C134" s="9" t="n">
        <f aca="false">pattern_user_labels!$R134</f>
        <v>3</v>
      </c>
      <c r="D134" s="9" t="n">
        <f aca="false">COUNTIF(pattern_user_labels!$B134:$J134, $B134)</f>
        <v>2</v>
      </c>
      <c r="E134" s="10" t="b">
        <f aca="false">$C134-$D134&lt;=1</f>
        <v>1</v>
      </c>
      <c r="F134" s="10" t="b">
        <f aca="false">$C134=$D134</f>
        <v>0</v>
      </c>
      <c r="G134" s="10" t="b">
        <f aca="false">D134&gt;=3</f>
        <v>0</v>
      </c>
      <c r="H134" s="10" t="b">
        <f aca="false">AND($E134,OR($B134="UNGRADABLE_QUALITY",$B134="UNGRADABLE_CONDITION"))</f>
        <v>0</v>
      </c>
      <c r="I134" s="10" t="str">
        <f aca="false">IF(AND($E134,NOT($H134)),$B134, "")</f>
        <v>NON_SPECIFIC</v>
      </c>
    </row>
    <row r="135" customFormat="false" ht="15.75" hidden="false" customHeight="false" outlineLevel="0" collapsed="false">
      <c r="A135" s="8" t="str">
        <f aca="false">pattern_user_labels!$A135</f>
        <v>1f2671fd-b4d4-441a-9d83-7daac1011d14</v>
      </c>
      <c r="B135" s="8" t="str">
        <f aca="false" t="array" ref="B135:B135">INDEX(pattern_user_labels!B135:J135,MATCH(MAX(COUNTIF(pattern_user_labels!B135:J135,pattern_user_labels!B135:J135)),COUNTIF(pattern_user_labels!B135:J135,pattern_user_labels!B135:J135),0))</f>
        <v>EARLY</v>
      </c>
      <c r="C135" s="9" t="n">
        <f aca="false">pattern_user_labels!$R135</f>
        <v>3</v>
      </c>
      <c r="D135" s="9" t="n">
        <f aca="false">COUNTIF(pattern_user_labels!$B135:$J135, $B135)</f>
        <v>3</v>
      </c>
      <c r="E135" s="10" t="b">
        <f aca="false">$C135-$D135&lt;=1</f>
        <v>1</v>
      </c>
      <c r="F135" s="10" t="b">
        <f aca="false">$C135=$D135</f>
        <v>1</v>
      </c>
      <c r="G135" s="10" t="b">
        <f aca="false">D135&gt;=3</f>
        <v>1</v>
      </c>
      <c r="H135" s="10" t="b">
        <f aca="false">AND($E135,OR($B135="UNGRADABLE_QUALITY",$B135="UNGRADABLE_CONDITION"))</f>
        <v>0</v>
      </c>
      <c r="I135" s="10" t="str">
        <f aca="false">IF(AND($E135,NOT($H135)),$B135, "")</f>
        <v>EARLY</v>
      </c>
    </row>
    <row r="136" customFormat="false" ht="15.75" hidden="false" customHeight="false" outlineLevel="0" collapsed="false">
      <c r="A136" s="8" t="str">
        <f aca="false">pattern_user_labels!$A136</f>
        <v>1f2eb628-bf36-47d8-a3d2-feec3fbd9f9c</v>
      </c>
      <c r="B136" s="8" t="str">
        <f aca="false" t="array" ref="B136:B136">INDEX(pattern_user_labels!B136:J136,MATCH(MAX(COUNTIF(pattern_user_labels!B136:J136,pattern_user_labels!B136:J136)),COUNTIF(pattern_user_labels!B136:J136,pattern_user_labels!B136:J136),0))</f>
        <v>NORMAL</v>
      </c>
      <c r="C136" s="9" t="n">
        <f aca="false">pattern_user_labels!$R136</f>
        <v>3</v>
      </c>
      <c r="D136" s="9" t="n">
        <f aca="false">COUNTIF(pattern_user_labels!$B136:$J136, $B136)</f>
        <v>3</v>
      </c>
      <c r="E136" s="10" t="b">
        <f aca="false">$C136-$D136&lt;=1</f>
        <v>1</v>
      </c>
      <c r="F136" s="10" t="b">
        <f aca="false">$C136=$D136</f>
        <v>1</v>
      </c>
      <c r="G136" s="10" t="b">
        <f aca="false">D136&gt;=3</f>
        <v>1</v>
      </c>
      <c r="H136" s="10" t="b">
        <f aca="false">AND($E136,OR($B136="UNGRADABLE_QUALITY",$B136="UNGRADABLE_CONDITION"))</f>
        <v>0</v>
      </c>
      <c r="I136" s="10" t="str">
        <f aca="false">IF(AND($E136,NOT($H136)),$B136, "")</f>
        <v>NORMAL</v>
      </c>
    </row>
    <row r="137" customFormat="false" ht="15.75" hidden="false" customHeight="false" outlineLevel="0" collapsed="false">
      <c r="A137" s="8" t="str">
        <f aca="false">pattern_user_labels!$A137</f>
        <v>1f865a87-7748-4a6d-aa10-38d88c5449f0</v>
      </c>
      <c r="B137" s="8" t="str">
        <f aca="false" t="array" ref="B137:B137">INDEX(pattern_user_labels!B137:J137,MATCH(MAX(COUNTIF(pattern_user_labels!B137:J137,pattern_user_labels!B137:J137)),COUNTIF(pattern_user_labels!B137:J137,pattern_user_labels!B137:J137),0))</f>
        <v>NORMAL</v>
      </c>
      <c r="C137" s="9" t="n">
        <f aca="false">pattern_user_labels!$R137</f>
        <v>3</v>
      </c>
      <c r="D137" s="9" t="n">
        <f aca="false">COUNTIF(pattern_user_labels!$B137:$J137, $B137)</f>
        <v>3</v>
      </c>
      <c r="E137" s="10" t="b">
        <f aca="false">$C137-$D137&lt;=1</f>
        <v>1</v>
      </c>
      <c r="F137" s="10" t="b">
        <f aca="false">$C137=$D137</f>
        <v>1</v>
      </c>
      <c r="G137" s="10" t="b">
        <f aca="false">D137&gt;=3</f>
        <v>1</v>
      </c>
      <c r="H137" s="10" t="b">
        <f aca="false">AND($E137,OR($B137="UNGRADABLE_QUALITY",$B137="UNGRADABLE_CONDITION"))</f>
        <v>0</v>
      </c>
      <c r="I137" s="10" t="str">
        <f aca="false">IF(AND($E137,NOT($H137)),$B137, "")</f>
        <v>NORMAL</v>
      </c>
    </row>
    <row r="138" customFormat="false" ht="15.75" hidden="false" customHeight="false" outlineLevel="0" collapsed="false">
      <c r="A138" s="8" t="str">
        <f aca="false">pattern_user_labels!$A138</f>
        <v>1fe92d5e-a325-4593-bee9-2f472d930728</v>
      </c>
      <c r="B138" s="8" t="str">
        <f aca="false" t="array" ref="B138:B138">INDEX(pattern_user_labels!B138:J138,MATCH(MAX(COUNTIF(pattern_user_labels!B138:J138,pattern_user_labels!B138:J138)),COUNTIF(pattern_user_labels!B138:J138,pattern_user_labels!B138:J138),0))</f>
        <v>NON_SPECIFIC</v>
      </c>
      <c r="C138" s="9" t="n">
        <f aca="false">pattern_user_labels!$R138</f>
        <v>3</v>
      </c>
      <c r="D138" s="9" t="n">
        <f aca="false">COUNTIF(pattern_user_labels!$B138:$J138, $B138)</f>
        <v>2</v>
      </c>
      <c r="E138" s="10" t="b">
        <f aca="false">$C138-$D138&lt;=1</f>
        <v>1</v>
      </c>
      <c r="F138" s="10" t="b">
        <f aca="false">$C138=$D138</f>
        <v>0</v>
      </c>
      <c r="G138" s="10" t="b">
        <f aca="false">D138&gt;=3</f>
        <v>0</v>
      </c>
      <c r="H138" s="10" t="b">
        <f aca="false">AND($E138,OR($B138="UNGRADABLE_QUALITY",$B138="UNGRADABLE_CONDITION"))</f>
        <v>0</v>
      </c>
      <c r="I138" s="10" t="str">
        <f aca="false">IF(AND($E138,NOT($H138)),$B138, "")</f>
        <v>NON_SPECIFIC</v>
      </c>
    </row>
    <row r="139" customFormat="false" ht="15.75" hidden="false" customHeight="false" outlineLevel="0" collapsed="false">
      <c r="A139" s="8" t="str">
        <f aca="false">pattern_user_labels!$A139</f>
        <v>1ff13740-770b-447c-a9c0-cb24bea38a7b</v>
      </c>
      <c r="B139" s="8" t="str">
        <f aca="false" t="array" ref="B139:B139">INDEX(pattern_user_labels!B139:J139,MATCH(MAX(COUNTIF(pattern_user_labels!B139:J139,pattern_user_labels!B139:J139)),COUNTIF(pattern_user_labels!B139:J139,pattern_user_labels!B139:J139),0))</f>
        <v>NORMAL</v>
      </c>
      <c r="C139" s="9" t="n">
        <f aca="false">pattern_user_labels!$R139</f>
        <v>3</v>
      </c>
      <c r="D139" s="9" t="n">
        <f aca="false">COUNTIF(pattern_user_labels!$B139:$J139, $B139)</f>
        <v>2</v>
      </c>
      <c r="E139" s="10" t="b">
        <f aca="false">$C139-$D139&lt;=1</f>
        <v>1</v>
      </c>
      <c r="F139" s="10" t="b">
        <f aca="false">$C139=$D139</f>
        <v>0</v>
      </c>
      <c r="G139" s="10" t="b">
        <f aca="false">D139&gt;=3</f>
        <v>0</v>
      </c>
      <c r="H139" s="10" t="b">
        <f aca="false">AND($E139,OR($B139="UNGRADABLE_QUALITY",$B139="UNGRADABLE_CONDITION"))</f>
        <v>0</v>
      </c>
      <c r="I139" s="10" t="str">
        <f aca="false">IF(AND($E139,NOT($H139)),$B139, "")</f>
        <v>NORMAL</v>
      </c>
    </row>
    <row r="140" customFormat="false" ht="15.75" hidden="false" customHeight="false" outlineLevel="0" collapsed="false">
      <c r="A140" s="8" t="str">
        <f aca="false">pattern_user_labels!$A140</f>
        <v>2002e29e-6bc6-4ac5-81b3-db4ef8404765</v>
      </c>
      <c r="B140" s="8" t="str">
        <f aca="false" t="array" ref="B140:B140">INDEX(pattern_user_labels!B140:J140,MATCH(MAX(COUNTIF(pattern_user_labels!B140:J140,pattern_user_labels!B140:J140)),COUNTIF(pattern_user_labels!B140:J140,pattern_user_labels!B140:J140),0))</f>
        <v>NON_SPECIFIC</v>
      </c>
      <c r="C140" s="9" t="n">
        <f aca="false">pattern_user_labels!$R140</f>
        <v>3</v>
      </c>
      <c r="D140" s="9" t="n">
        <f aca="false">COUNTIF(pattern_user_labels!$B140:$J140, $B140)</f>
        <v>3</v>
      </c>
      <c r="E140" s="10" t="b">
        <f aca="false">$C140-$D140&lt;=1</f>
        <v>1</v>
      </c>
      <c r="F140" s="10" t="b">
        <f aca="false">$C140=$D140</f>
        <v>1</v>
      </c>
      <c r="G140" s="10" t="b">
        <f aca="false">D140&gt;=3</f>
        <v>1</v>
      </c>
      <c r="H140" s="10" t="b">
        <f aca="false">AND($E140,OR($B140="UNGRADABLE_QUALITY",$B140="UNGRADABLE_CONDITION"))</f>
        <v>0</v>
      </c>
      <c r="I140" s="10" t="str">
        <f aca="false">IF(AND($E140,NOT($H140)),$B140, "")</f>
        <v>NON_SPECIFIC</v>
      </c>
    </row>
    <row r="141" customFormat="false" ht="15.75" hidden="false" customHeight="false" outlineLevel="0" collapsed="false">
      <c r="A141" s="8" t="str">
        <f aca="false">pattern_user_labels!$A141</f>
        <v>20b1239d-6d13-45b5-a4cb-04a477e8e290</v>
      </c>
      <c r="B141" s="8" t="str">
        <f aca="false" t="array" ref="B141:B141">INDEX(pattern_user_labels!B141:J141,MATCH(MAX(COUNTIF(pattern_user_labels!B141:J141,pattern_user_labels!B141:J141)),COUNTIF(pattern_user_labels!B141:J141,pattern_user_labels!B141:J141),0))</f>
        <v>NON_SPECIFIC</v>
      </c>
      <c r="C141" s="9" t="n">
        <f aca="false">pattern_user_labels!$R141</f>
        <v>3</v>
      </c>
      <c r="D141" s="9" t="n">
        <f aca="false">COUNTIF(pattern_user_labels!$B141:$J141, $B141)</f>
        <v>1</v>
      </c>
      <c r="E141" s="10" t="b">
        <f aca="false">$C141-$D141&lt;=1</f>
        <v>0</v>
      </c>
      <c r="F141" s="10" t="b">
        <f aca="false">$C141=$D141</f>
        <v>0</v>
      </c>
      <c r="G141" s="10" t="b">
        <f aca="false">D141&gt;=3</f>
        <v>0</v>
      </c>
      <c r="H141" s="10" t="b">
        <f aca="false">AND($E141,OR($B141="UNGRADABLE_QUALITY",$B141="UNGRADABLE_CONDITION"))</f>
        <v>0</v>
      </c>
      <c r="I141" s="10" t="str">
        <f aca="false">IF(AND($E141,NOT($H141)),$B141, "")</f>
        <v/>
      </c>
    </row>
    <row r="142" customFormat="false" ht="15.75" hidden="false" customHeight="false" outlineLevel="0" collapsed="false">
      <c r="A142" s="8" t="str">
        <f aca="false">pattern_user_labels!$A142</f>
        <v>21ba5f11-d16c-4041-a1f2-5d9de86919c9</v>
      </c>
      <c r="B142" s="8" t="str">
        <f aca="false" t="array" ref="B142:B142">INDEX(pattern_user_labels!B142:J142,MATCH(MAX(COUNTIF(pattern_user_labels!B142:J142,pattern_user_labels!B142:J142)),COUNTIF(pattern_user_labels!B142:J142,pattern_user_labels!B142:J142),0))</f>
        <v>ACTIVE</v>
      </c>
      <c r="C142" s="9" t="n">
        <f aca="false">pattern_user_labels!$R142</f>
        <v>3</v>
      </c>
      <c r="D142" s="9" t="n">
        <f aca="false">COUNTIF(pattern_user_labels!$B142:$J142, $B142)</f>
        <v>2</v>
      </c>
      <c r="E142" s="10" t="b">
        <f aca="false">$C142-$D142&lt;=1</f>
        <v>1</v>
      </c>
      <c r="F142" s="10" t="b">
        <f aca="false">$C142=$D142</f>
        <v>0</v>
      </c>
      <c r="G142" s="10" t="b">
        <f aca="false">D142&gt;=3</f>
        <v>0</v>
      </c>
      <c r="H142" s="10" t="b">
        <f aca="false">AND($E142,OR($B142="UNGRADABLE_QUALITY",$B142="UNGRADABLE_CONDITION"))</f>
        <v>0</v>
      </c>
      <c r="I142" s="10" t="str">
        <f aca="false">IF(AND($E142,NOT($H142)),$B142, "")</f>
        <v>ACTIVE</v>
      </c>
    </row>
    <row r="143" customFormat="false" ht="15.75" hidden="false" customHeight="false" outlineLevel="0" collapsed="false">
      <c r="A143" s="8" t="str">
        <f aca="false">pattern_user_labels!$A143</f>
        <v>220c614f-5c43-43ea-a26e-9335166b2f4f</v>
      </c>
      <c r="B143" s="8" t="str">
        <f aca="false" t="array" ref="B143:B143">INDEX(pattern_user_labels!B143:J143,MATCH(MAX(COUNTIF(pattern_user_labels!B143:J143,pattern_user_labels!B143:J143)),COUNTIF(pattern_user_labels!B143:J143,pattern_user_labels!B143:J143),0))</f>
        <v>ACTIVE</v>
      </c>
      <c r="C143" s="9" t="n">
        <f aca="false">pattern_user_labels!$R143</f>
        <v>3</v>
      </c>
      <c r="D143" s="9" t="n">
        <f aca="false">COUNTIF(pattern_user_labels!$B143:$J143, $B143)</f>
        <v>3</v>
      </c>
      <c r="E143" s="10" t="b">
        <f aca="false">$C143-$D143&lt;=1</f>
        <v>1</v>
      </c>
      <c r="F143" s="10" t="b">
        <f aca="false">$C143=$D143</f>
        <v>1</v>
      </c>
      <c r="G143" s="10" t="b">
        <f aca="false">D143&gt;=3</f>
        <v>1</v>
      </c>
      <c r="H143" s="10" t="b">
        <f aca="false">AND($E143,OR($B143="UNGRADABLE_QUALITY",$B143="UNGRADABLE_CONDITION"))</f>
        <v>0</v>
      </c>
      <c r="I143" s="10" t="str">
        <f aca="false">IF(AND($E143,NOT($H143)),$B143, "")</f>
        <v>ACTIVE</v>
      </c>
    </row>
    <row r="144" customFormat="false" ht="15.75" hidden="false" customHeight="false" outlineLevel="0" collapsed="false">
      <c r="A144" s="8" t="str">
        <f aca="false">pattern_user_labels!$A144</f>
        <v>223e5dd1-b648-4ac9-a9d5-06cd4c5ff4d6</v>
      </c>
      <c r="B144" s="8" t="str">
        <f aca="false" t="array" ref="B144:B144">INDEX(pattern_user_labels!B144:J144,MATCH(MAX(COUNTIF(pattern_user_labels!B144:J144,pattern_user_labels!B144:J144)),COUNTIF(pattern_user_labels!B144:J144,pattern_user_labels!B144:J144),0))</f>
        <v>EARLY</v>
      </c>
      <c r="C144" s="9" t="n">
        <f aca="false">pattern_user_labels!$R144</f>
        <v>3</v>
      </c>
      <c r="D144" s="9" t="n">
        <f aca="false">COUNTIF(pattern_user_labels!$B144:$J144, $B144)</f>
        <v>2</v>
      </c>
      <c r="E144" s="10" t="b">
        <f aca="false">$C144-$D144&lt;=1</f>
        <v>1</v>
      </c>
      <c r="F144" s="10" t="b">
        <f aca="false">$C144=$D144</f>
        <v>0</v>
      </c>
      <c r="G144" s="10" t="b">
        <f aca="false">D144&gt;=3</f>
        <v>0</v>
      </c>
      <c r="H144" s="10" t="b">
        <f aca="false">AND($E144,OR($B144="UNGRADABLE_QUALITY",$B144="UNGRADABLE_CONDITION"))</f>
        <v>0</v>
      </c>
      <c r="I144" s="10" t="str">
        <f aca="false">IF(AND($E144,NOT($H144)),$B144, "")</f>
        <v>EARLY</v>
      </c>
    </row>
    <row r="145" customFormat="false" ht="15.75" hidden="false" customHeight="false" outlineLevel="0" collapsed="false">
      <c r="A145" s="8" t="str">
        <f aca="false">pattern_user_labels!$A145</f>
        <v>2249f263-4286-4345-af59-4b66dc533bcb</v>
      </c>
      <c r="B145" s="8" t="str">
        <f aca="false" t="array" ref="B145:B145">INDEX(pattern_user_labels!B145:J145,MATCH(MAX(COUNTIF(pattern_user_labels!B145:J145,pattern_user_labels!B145:J145)),COUNTIF(pattern_user_labels!B145:J145,pattern_user_labels!B145:J145),0))</f>
        <v>ACTIVE</v>
      </c>
      <c r="C145" s="9" t="n">
        <f aca="false">pattern_user_labels!$R145</f>
        <v>3</v>
      </c>
      <c r="D145" s="9" t="n">
        <f aca="false">COUNTIF(pattern_user_labels!$B145:$J145, $B145)</f>
        <v>3</v>
      </c>
      <c r="E145" s="10" t="b">
        <f aca="false">$C145-$D145&lt;=1</f>
        <v>1</v>
      </c>
      <c r="F145" s="10" t="b">
        <f aca="false">$C145=$D145</f>
        <v>1</v>
      </c>
      <c r="G145" s="10" t="b">
        <f aca="false">D145&gt;=3</f>
        <v>1</v>
      </c>
      <c r="H145" s="10" t="b">
        <f aca="false">AND($E145,OR($B145="UNGRADABLE_QUALITY",$B145="UNGRADABLE_CONDITION"))</f>
        <v>0</v>
      </c>
      <c r="I145" s="10" t="str">
        <f aca="false">IF(AND($E145,NOT($H145)),$B145, "")</f>
        <v>ACTIVE</v>
      </c>
    </row>
    <row r="146" customFormat="false" ht="15.75" hidden="false" customHeight="false" outlineLevel="0" collapsed="false">
      <c r="A146" s="8" t="str">
        <f aca="false">pattern_user_labels!$A146</f>
        <v>2275a6d8-8534-4f84-8700-0feb4f75b1be</v>
      </c>
      <c r="B146" s="8" t="str">
        <f aca="false" t="array" ref="B146:B146">INDEX(pattern_user_labels!B146:J146,MATCH(MAX(COUNTIF(pattern_user_labels!B146:J146,pattern_user_labels!B146:J146)),COUNTIF(pattern_user_labels!B146:J146,pattern_user_labels!B146:J146),0))</f>
        <v>NON_SPECIFIC</v>
      </c>
      <c r="C146" s="9" t="n">
        <f aca="false">pattern_user_labels!$R146</f>
        <v>3</v>
      </c>
      <c r="D146" s="9" t="n">
        <f aca="false">COUNTIF(pattern_user_labels!$B146:$J146, $B146)</f>
        <v>2</v>
      </c>
      <c r="E146" s="10" t="b">
        <f aca="false">$C146-$D146&lt;=1</f>
        <v>1</v>
      </c>
      <c r="F146" s="10" t="b">
        <f aca="false">$C146=$D146</f>
        <v>0</v>
      </c>
      <c r="G146" s="10" t="b">
        <f aca="false">D146&gt;=3</f>
        <v>0</v>
      </c>
      <c r="H146" s="10" t="b">
        <f aca="false">AND($E146,OR($B146="UNGRADABLE_QUALITY",$B146="UNGRADABLE_CONDITION"))</f>
        <v>0</v>
      </c>
      <c r="I146" s="10" t="str">
        <f aca="false">IF(AND($E146,NOT($H146)),$B146, "")</f>
        <v>NON_SPECIFIC</v>
      </c>
    </row>
    <row r="147" customFormat="false" ht="15.75" hidden="false" customHeight="false" outlineLevel="0" collapsed="false">
      <c r="A147" s="8" t="str">
        <f aca="false">pattern_user_labels!$A147</f>
        <v>228a96d4-4364-4a55-a359-7180382d3461</v>
      </c>
      <c r="B147" s="8" t="str">
        <f aca="false" t="array" ref="B147:B147">INDEX(pattern_user_labels!B147:J147,MATCH(MAX(COUNTIF(pattern_user_labels!B147:J147,pattern_user_labels!B147:J147)),COUNTIF(pattern_user_labels!B147:J147,pattern_user_labels!B147:J147),0))</f>
        <v>NORMAL</v>
      </c>
      <c r="C147" s="9" t="n">
        <f aca="false">pattern_user_labels!$R147</f>
        <v>3</v>
      </c>
      <c r="D147" s="9" t="n">
        <f aca="false">COUNTIF(pattern_user_labels!$B147:$J147, $B147)</f>
        <v>1</v>
      </c>
      <c r="E147" s="10" t="b">
        <f aca="false">$C147-$D147&lt;=1</f>
        <v>0</v>
      </c>
      <c r="F147" s="10" t="b">
        <f aca="false">$C147=$D147</f>
        <v>0</v>
      </c>
      <c r="G147" s="10" t="b">
        <f aca="false">D147&gt;=3</f>
        <v>0</v>
      </c>
      <c r="H147" s="10" t="b">
        <f aca="false">AND($E147,OR($B147="UNGRADABLE_QUALITY",$B147="UNGRADABLE_CONDITION"))</f>
        <v>0</v>
      </c>
      <c r="I147" s="10" t="str">
        <f aca="false">IF(AND($E147,NOT($H147)),$B147, "")</f>
        <v/>
      </c>
    </row>
    <row r="148" customFormat="false" ht="15.75" hidden="false" customHeight="false" outlineLevel="0" collapsed="false">
      <c r="A148" s="8" t="str">
        <f aca="false">pattern_user_labels!$A148</f>
        <v>2294df49-d4a0-4097-b0f9-0d3667442896</v>
      </c>
      <c r="B148" s="8" t="str">
        <f aca="false" t="array" ref="B148:B148">INDEX(pattern_user_labels!B148:J148,MATCH(MAX(COUNTIF(pattern_user_labels!B148:J148,pattern_user_labels!B148:J148)),COUNTIF(pattern_user_labels!B148:J148,pattern_user_labels!B148:J148),0))</f>
        <v>NORMAL</v>
      </c>
      <c r="C148" s="9" t="n">
        <f aca="false">pattern_user_labels!$R148</f>
        <v>3</v>
      </c>
      <c r="D148" s="9" t="n">
        <f aca="false">COUNTIF(pattern_user_labels!$B148:$J148, $B148)</f>
        <v>2</v>
      </c>
      <c r="E148" s="10" t="b">
        <f aca="false">$C148-$D148&lt;=1</f>
        <v>1</v>
      </c>
      <c r="F148" s="10" t="b">
        <f aca="false">$C148=$D148</f>
        <v>0</v>
      </c>
      <c r="G148" s="10" t="b">
        <f aca="false">D148&gt;=3</f>
        <v>0</v>
      </c>
      <c r="H148" s="10" t="b">
        <f aca="false">AND($E148,OR($B148="UNGRADABLE_QUALITY",$B148="UNGRADABLE_CONDITION"))</f>
        <v>0</v>
      </c>
      <c r="I148" s="10" t="str">
        <f aca="false">IF(AND($E148,NOT($H148)),$B148, "")</f>
        <v>NORMAL</v>
      </c>
    </row>
    <row r="149" customFormat="false" ht="15.75" hidden="false" customHeight="false" outlineLevel="0" collapsed="false">
      <c r="A149" s="8" t="str">
        <f aca="false">pattern_user_labels!$A149</f>
        <v>22c0dd1f-e95b-4bf9-b786-cfb771e4798e</v>
      </c>
      <c r="B149" s="8" t="str">
        <f aca="false" t="array" ref="B149:B149">INDEX(pattern_user_labels!B149:J149,MATCH(MAX(COUNTIF(pattern_user_labels!B149:J149,pattern_user_labels!B149:J149)),COUNTIF(pattern_user_labels!B149:J149,pattern_user_labels!B149:J149),0))</f>
        <v>ACTIVE</v>
      </c>
      <c r="C149" s="9" t="n">
        <f aca="false">pattern_user_labels!$R149</f>
        <v>3</v>
      </c>
      <c r="D149" s="9" t="n">
        <f aca="false">COUNTIF(pattern_user_labels!$B149:$J149, $B149)</f>
        <v>3</v>
      </c>
      <c r="E149" s="10" t="b">
        <f aca="false">$C149-$D149&lt;=1</f>
        <v>1</v>
      </c>
      <c r="F149" s="10" t="b">
        <f aca="false">$C149=$D149</f>
        <v>1</v>
      </c>
      <c r="G149" s="10" t="b">
        <f aca="false">D149&gt;=3</f>
        <v>1</v>
      </c>
      <c r="H149" s="10" t="b">
        <f aca="false">AND($E149,OR($B149="UNGRADABLE_QUALITY",$B149="UNGRADABLE_CONDITION"))</f>
        <v>0</v>
      </c>
      <c r="I149" s="10" t="str">
        <f aca="false">IF(AND($E149,NOT($H149)),$B149, "")</f>
        <v>ACTIVE</v>
      </c>
    </row>
    <row r="150" customFormat="false" ht="15.75" hidden="false" customHeight="false" outlineLevel="0" collapsed="false">
      <c r="A150" s="8" t="str">
        <f aca="false">pattern_user_labels!$A150</f>
        <v>22c8cc81-b83d-4680-9cbf-bc51bd80b6e6</v>
      </c>
      <c r="B150" s="8" t="str">
        <f aca="false" t="array" ref="B150:B150">INDEX(pattern_user_labels!B150:J150,MATCH(MAX(COUNTIF(pattern_user_labels!B150:J150,pattern_user_labels!B150:J150)),COUNTIF(pattern_user_labels!B150:J150,pattern_user_labels!B150:J150),0))</f>
        <v>NON_SPECIFIC</v>
      </c>
      <c r="C150" s="9" t="n">
        <f aca="false">pattern_user_labels!$R150</f>
        <v>3</v>
      </c>
      <c r="D150" s="9" t="n">
        <f aca="false">COUNTIF(pattern_user_labels!$B150:$J150, $B150)</f>
        <v>2</v>
      </c>
      <c r="E150" s="10" t="b">
        <f aca="false">$C150-$D150&lt;=1</f>
        <v>1</v>
      </c>
      <c r="F150" s="10" t="b">
        <f aca="false">$C150=$D150</f>
        <v>0</v>
      </c>
      <c r="G150" s="10" t="b">
        <f aca="false">D150&gt;=3</f>
        <v>0</v>
      </c>
      <c r="H150" s="10" t="b">
        <f aca="false">AND($E150,OR($B150="UNGRADABLE_QUALITY",$B150="UNGRADABLE_CONDITION"))</f>
        <v>0</v>
      </c>
      <c r="I150" s="10" t="str">
        <f aca="false">IF(AND($E150,NOT($H150)),$B150, "")</f>
        <v>NON_SPECIFIC</v>
      </c>
    </row>
    <row r="151" customFormat="false" ht="15.75" hidden="false" customHeight="false" outlineLevel="0" collapsed="false">
      <c r="A151" s="8" t="str">
        <f aca="false">pattern_user_labels!$A151</f>
        <v>22ef70eb-8016-4ebb-b95d-798e410ef70b</v>
      </c>
      <c r="B151" s="8" t="str">
        <f aca="false" t="array" ref="B151:B151">INDEX(pattern_user_labels!B151:J151,MATCH(MAX(COUNTIF(pattern_user_labels!B151:J151,pattern_user_labels!B151:J151)),COUNTIF(pattern_user_labels!B151:J151,pattern_user_labels!B151:J151),0))</f>
        <v>NORMAL</v>
      </c>
      <c r="C151" s="9" t="n">
        <f aca="false">pattern_user_labels!$R151</f>
        <v>3</v>
      </c>
      <c r="D151" s="9" t="n">
        <f aca="false">COUNTIF(pattern_user_labels!$B151:$J151, $B151)</f>
        <v>2</v>
      </c>
      <c r="E151" s="10" t="b">
        <f aca="false">$C151-$D151&lt;=1</f>
        <v>1</v>
      </c>
      <c r="F151" s="10" t="b">
        <f aca="false">$C151=$D151</f>
        <v>0</v>
      </c>
      <c r="G151" s="10" t="b">
        <f aca="false">D151&gt;=3</f>
        <v>0</v>
      </c>
      <c r="H151" s="10" t="b">
        <f aca="false">AND($E151,OR($B151="UNGRADABLE_QUALITY",$B151="UNGRADABLE_CONDITION"))</f>
        <v>0</v>
      </c>
      <c r="I151" s="10" t="str">
        <f aca="false">IF(AND($E151,NOT($H151)),$B151, "")</f>
        <v>NORMAL</v>
      </c>
    </row>
    <row r="152" customFormat="false" ht="15.75" hidden="false" customHeight="false" outlineLevel="0" collapsed="false">
      <c r="A152" s="8" t="str">
        <f aca="false">pattern_user_labels!$A152</f>
        <v>232a4023-4312-43e8-90ae-20ba728d9d9a</v>
      </c>
      <c r="B152" s="8" t="str">
        <f aca="false" t="array" ref="B152:B152">INDEX(pattern_user_labels!B152:J152,MATCH(MAX(COUNTIF(pattern_user_labels!B152:J152,pattern_user_labels!B152:J152)),COUNTIF(pattern_user_labels!B152:J152,pattern_user_labels!B152:J152),0))</f>
        <v>NON_SPECIFIC</v>
      </c>
      <c r="C152" s="9" t="n">
        <f aca="false">pattern_user_labels!$R152</f>
        <v>3</v>
      </c>
      <c r="D152" s="9" t="n">
        <f aca="false">COUNTIF(pattern_user_labels!$B152:$J152, $B152)</f>
        <v>1</v>
      </c>
      <c r="E152" s="10" t="b">
        <f aca="false">$C152-$D152&lt;=1</f>
        <v>0</v>
      </c>
      <c r="F152" s="10" t="b">
        <f aca="false">$C152=$D152</f>
        <v>0</v>
      </c>
      <c r="G152" s="10" t="b">
        <f aca="false">D152&gt;=3</f>
        <v>0</v>
      </c>
      <c r="H152" s="10" t="b">
        <f aca="false">AND($E152,OR($B152="UNGRADABLE_QUALITY",$B152="UNGRADABLE_CONDITION"))</f>
        <v>0</v>
      </c>
      <c r="I152" s="10" t="str">
        <f aca="false">IF(AND($E152,NOT($H152)),$B152, "")</f>
        <v/>
      </c>
    </row>
    <row r="153" customFormat="false" ht="15.75" hidden="false" customHeight="false" outlineLevel="0" collapsed="false">
      <c r="A153" s="8" t="str">
        <f aca="false">pattern_user_labels!$A153</f>
        <v>234fb805-a860-4396-a976-f3b5ab012031</v>
      </c>
      <c r="B153" s="8" t="str">
        <f aca="false" t="array" ref="B153:B153">INDEX(pattern_user_labels!B153:J153,MATCH(MAX(COUNTIF(pattern_user_labels!B153:J153,pattern_user_labels!B153:J153)),COUNTIF(pattern_user_labels!B153:J153,pattern_user_labels!B153:J153),0))</f>
        <v>NORMAL</v>
      </c>
      <c r="C153" s="9" t="n">
        <f aca="false">pattern_user_labels!$R153</f>
        <v>3</v>
      </c>
      <c r="D153" s="9" t="n">
        <f aca="false">COUNTIF(pattern_user_labels!$B153:$J153, $B153)</f>
        <v>2</v>
      </c>
      <c r="E153" s="10" t="b">
        <f aca="false">$C153-$D153&lt;=1</f>
        <v>1</v>
      </c>
      <c r="F153" s="10" t="b">
        <f aca="false">$C153=$D153</f>
        <v>0</v>
      </c>
      <c r="G153" s="10" t="b">
        <f aca="false">D153&gt;=3</f>
        <v>0</v>
      </c>
      <c r="H153" s="10" t="b">
        <f aca="false">AND($E153,OR($B153="UNGRADABLE_QUALITY",$B153="UNGRADABLE_CONDITION"))</f>
        <v>0</v>
      </c>
      <c r="I153" s="10" t="str">
        <f aca="false">IF(AND($E153,NOT($H153)),$B153, "")</f>
        <v>NORMAL</v>
      </c>
    </row>
    <row r="154" customFormat="false" ht="15.75" hidden="false" customHeight="false" outlineLevel="0" collapsed="false">
      <c r="A154" s="8" t="str">
        <f aca="false">pattern_user_labels!$A154</f>
        <v>239b833a-dec9-42cb-88d4-e6bfb736884c</v>
      </c>
      <c r="B154" s="8" t="str">
        <f aca="false" t="array" ref="B154:B154">INDEX(pattern_user_labels!B154:J154,MATCH(MAX(COUNTIF(pattern_user_labels!B154:J154,pattern_user_labels!B154:J154)),COUNTIF(pattern_user_labels!B154:J154,pattern_user_labels!B154:J154),0))</f>
        <v>LATE</v>
      </c>
      <c r="C154" s="9" t="n">
        <f aca="false">pattern_user_labels!$R154</f>
        <v>3</v>
      </c>
      <c r="D154" s="9" t="n">
        <f aca="false">COUNTIF(pattern_user_labels!$B154:$J154, $B154)</f>
        <v>3</v>
      </c>
      <c r="E154" s="10" t="b">
        <f aca="false">$C154-$D154&lt;=1</f>
        <v>1</v>
      </c>
      <c r="F154" s="10" t="b">
        <f aca="false">$C154=$D154</f>
        <v>1</v>
      </c>
      <c r="G154" s="10" t="b">
        <f aca="false">D154&gt;=3</f>
        <v>1</v>
      </c>
      <c r="H154" s="10" t="b">
        <f aca="false">AND($E154,OR($B154="UNGRADABLE_QUALITY",$B154="UNGRADABLE_CONDITION"))</f>
        <v>0</v>
      </c>
      <c r="I154" s="10" t="str">
        <f aca="false">IF(AND($E154,NOT($H154)),$B154, "")</f>
        <v>LATE</v>
      </c>
    </row>
    <row r="155" customFormat="false" ht="15.75" hidden="false" customHeight="false" outlineLevel="0" collapsed="false">
      <c r="A155" s="8" t="str">
        <f aca="false">pattern_user_labels!$A155</f>
        <v>23cce0fa-3eee-465d-b23b-d7c4db4c4554</v>
      </c>
      <c r="B155" s="8" t="str">
        <f aca="false" t="array" ref="B155:B155">INDEX(pattern_user_labels!B155:J155,MATCH(MAX(COUNTIF(pattern_user_labels!B155:J155,pattern_user_labels!B155:J155)),COUNTIF(pattern_user_labels!B155:J155,pattern_user_labels!B155:J155),0))</f>
        <v>NORMAL</v>
      </c>
      <c r="C155" s="9" t="n">
        <f aca="false">pattern_user_labels!$R155</f>
        <v>3</v>
      </c>
      <c r="D155" s="9" t="n">
        <f aca="false">COUNTIF(pattern_user_labels!$B155:$J155, $B155)</f>
        <v>3</v>
      </c>
      <c r="E155" s="10" t="b">
        <f aca="false">$C155-$D155&lt;=1</f>
        <v>1</v>
      </c>
      <c r="F155" s="10" t="b">
        <f aca="false">$C155=$D155</f>
        <v>1</v>
      </c>
      <c r="G155" s="10" t="b">
        <f aca="false">D155&gt;=3</f>
        <v>1</v>
      </c>
      <c r="H155" s="10" t="b">
        <f aca="false">AND($E155,OR($B155="UNGRADABLE_QUALITY",$B155="UNGRADABLE_CONDITION"))</f>
        <v>0</v>
      </c>
      <c r="I155" s="10" t="str">
        <f aca="false">IF(AND($E155,NOT($H155)),$B155, "")</f>
        <v>NORMAL</v>
      </c>
    </row>
    <row r="156" customFormat="false" ht="15.75" hidden="false" customHeight="false" outlineLevel="0" collapsed="false">
      <c r="A156" s="8" t="str">
        <f aca="false">pattern_user_labels!$A156</f>
        <v>23ce10bf-a31d-4706-b0ae-b88ddd66b3d8</v>
      </c>
      <c r="B156" s="8" t="str">
        <f aca="false" t="array" ref="B156:B156">INDEX(pattern_user_labels!B156:J156,MATCH(MAX(COUNTIF(pattern_user_labels!B156:J156,pattern_user_labels!B156:J156)),COUNTIF(pattern_user_labels!B156:J156,pattern_user_labels!B156:J156),0))</f>
        <v>ACTIVE</v>
      </c>
      <c r="C156" s="9" t="n">
        <f aca="false">pattern_user_labels!$R156</f>
        <v>3</v>
      </c>
      <c r="D156" s="9" t="n">
        <f aca="false">COUNTIF(pattern_user_labels!$B156:$J156, $B156)</f>
        <v>2</v>
      </c>
      <c r="E156" s="10" t="b">
        <f aca="false">$C156-$D156&lt;=1</f>
        <v>1</v>
      </c>
      <c r="F156" s="10" t="b">
        <f aca="false">$C156=$D156</f>
        <v>0</v>
      </c>
      <c r="G156" s="10" t="b">
        <f aca="false">D156&gt;=3</f>
        <v>0</v>
      </c>
      <c r="H156" s="10" t="b">
        <f aca="false">AND($E156,OR($B156="UNGRADABLE_QUALITY",$B156="UNGRADABLE_CONDITION"))</f>
        <v>0</v>
      </c>
      <c r="I156" s="10" t="str">
        <f aca="false">IF(AND($E156,NOT($H156)),$B156, "")</f>
        <v>ACTIVE</v>
      </c>
    </row>
    <row r="157" customFormat="false" ht="15.75" hidden="false" customHeight="false" outlineLevel="0" collapsed="false">
      <c r="A157" s="8" t="str">
        <f aca="false">pattern_user_labels!$A157</f>
        <v>241089ab-d021-46b6-844d-f9d7defb1d0d</v>
      </c>
      <c r="B157" s="8" t="str">
        <f aca="false" t="array" ref="B157:B157">INDEX(pattern_user_labels!B157:J157,MATCH(MAX(COUNTIF(pattern_user_labels!B157:J157,pattern_user_labels!B157:J157)),COUNTIF(pattern_user_labels!B157:J157,pattern_user_labels!B157:J157),0))</f>
        <v>NORMAL</v>
      </c>
      <c r="C157" s="9" t="n">
        <f aca="false">pattern_user_labels!$R157</f>
        <v>3</v>
      </c>
      <c r="D157" s="9" t="n">
        <f aca="false">COUNTIF(pattern_user_labels!$B157:$J157, $B157)</f>
        <v>3</v>
      </c>
      <c r="E157" s="10" t="b">
        <f aca="false">$C157-$D157&lt;=1</f>
        <v>1</v>
      </c>
      <c r="F157" s="10" t="b">
        <f aca="false">$C157=$D157</f>
        <v>1</v>
      </c>
      <c r="G157" s="10" t="b">
        <f aca="false">D157&gt;=3</f>
        <v>1</v>
      </c>
      <c r="H157" s="10" t="b">
        <f aca="false">AND($E157,OR($B157="UNGRADABLE_QUALITY",$B157="UNGRADABLE_CONDITION"))</f>
        <v>0</v>
      </c>
      <c r="I157" s="10" t="str">
        <f aca="false">IF(AND($E157,NOT($H157)),$B157, "")</f>
        <v>NORMAL</v>
      </c>
    </row>
    <row r="158" customFormat="false" ht="15.75" hidden="false" customHeight="false" outlineLevel="0" collapsed="false">
      <c r="A158" s="8" t="str">
        <f aca="false">pattern_user_labels!$A158</f>
        <v>246fe0e9-3242-4377-891b-bc8192c1b2d5</v>
      </c>
      <c r="B158" s="8" t="str">
        <f aca="false" t="array" ref="B158:B158">INDEX(pattern_user_labels!B158:J158,MATCH(MAX(COUNTIF(pattern_user_labels!B158:J158,pattern_user_labels!B158:J158)),COUNTIF(pattern_user_labels!B158:J158,pattern_user_labels!B158:J158),0))</f>
        <v>UNGRADABLE_QUALITY</v>
      </c>
      <c r="C158" s="9" t="n">
        <f aca="false">pattern_user_labels!$R158</f>
        <v>3</v>
      </c>
      <c r="D158" s="9" t="n">
        <f aca="false">COUNTIF(pattern_user_labels!$B158:$J158, $B158)</f>
        <v>2</v>
      </c>
      <c r="E158" s="10" t="b">
        <f aca="false">$C158-$D158&lt;=1</f>
        <v>1</v>
      </c>
      <c r="F158" s="10" t="b">
        <f aca="false">$C158=$D158</f>
        <v>0</v>
      </c>
      <c r="G158" s="10" t="b">
        <f aca="false">D158&gt;=3</f>
        <v>0</v>
      </c>
      <c r="H158" s="10" t="b">
        <f aca="false">AND($E158,OR($B158="UNGRADABLE_QUALITY",$B158="UNGRADABLE_CONDITION"))</f>
        <v>1</v>
      </c>
      <c r="I158" s="10" t="str">
        <f aca="false">IF(AND($E158,NOT($H158)),$B158, "")</f>
        <v/>
      </c>
    </row>
    <row r="159" customFormat="false" ht="15.75" hidden="false" customHeight="false" outlineLevel="0" collapsed="false">
      <c r="A159" s="8" t="str">
        <f aca="false">pattern_user_labels!$A159</f>
        <v>24d61523-8294-4464-8647-acdf5f422ed4</v>
      </c>
      <c r="B159" s="8" t="str">
        <f aca="false" t="array" ref="B159:B159">INDEX(pattern_user_labels!B159:J159,MATCH(MAX(COUNTIF(pattern_user_labels!B159:J159,pattern_user_labels!B159:J159)),COUNTIF(pattern_user_labels!B159:J159,pattern_user_labels!B159:J159),0))</f>
        <v>EARLY</v>
      </c>
      <c r="C159" s="9" t="n">
        <f aca="false">pattern_user_labels!$R159</f>
        <v>3</v>
      </c>
      <c r="D159" s="9" t="n">
        <f aca="false">COUNTIF(pattern_user_labels!$B159:$J159, $B159)</f>
        <v>2</v>
      </c>
      <c r="E159" s="10" t="b">
        <f aca="false">$C159-$D159&lt;=1</f>
        <v>1</v>
      </c>
      <c r="F159" s="10" t="b">
        <f aca="false">$C159=$D159</f>
        <v>0</v>
      </c>
      <c r="G159" s="10" t="b">
        <f aca="false">D159&gt;=3</f>
        <v>0</v>
      </c>
      <c r="H159" s="10" t="b">
        <f aca="false">AND($E159,OR($B159="UNGRADABLE_QUALITY",$B159="UNGRADABLE_CONDITION"))</f>
        <v>0</v>
      </c>
      <c r="I159" s="10" t="str">
        <f aca="false">IF(AND($E159,NOT($H159)),$B159, "")</f>
        <v>EARLY</v>
      </c>
    </row>
    <row r="160" customFormat="false" ht="15.75" hidden="false" customHeight="false" outlineLevel="0" collapsed="false">
      <c r="A160" s="8" t="str">
        <f aca="false">pattern_user_labels!$A160</f>
        <v>2520da3e-2e75-4118-8708-91cb1488de43</v>
      </c>
      <c r="B160" s="8" t="str">
        <f aca="false" t="array" ref="B160:B160">INDEX(pattern_user_labels!B160:J160,MATCH(MAX(COUNTIF(pattern_user_labels!B160:J160,pattern_user_labels!B160:J160)),COUNTIF(pattern_user_labels!B160:J160,pattern_user_labels!B160:J160),0))</f>
        <v>NON_SPECIFIC</v>
      </c>
      <c r="C160" s="9" t="n">
        <f aca="false">pattern_user_labels!$R160</f>
        <v>3</v>
      </c>
      <c r="D160" s="9" t="n">
        <f aca="false">COUNTIF(pattern_user_labels!$B160:$J160, $B160)</f>
        <v>2</v>
      </c>
      <c r="E160" s="10" t="b">
        <f aca="false">$C160-$D160&lt;=1</f>
        <v>1</v>
      </c>
      <c r="F160" s="10" t="b">
        <f aca="false">$C160=$D160</f>
        <v>0</v>
      </c>
      <c r="G160" s="10" t="b">
        <f aca="false">D160&gt;=3</f>
        <v>0</v>
      </c>
      <c r="H160" s="10" t="b">
        <f aca="false">AND($E160,OR($B160="UNGRADABLE_QUALITY",$B160="UNGRADABLE_CONDITION"))</f>
        <v>0</v>
      </c>
      <c r="I160" s="10" t="str">
        <f aca="false">IF(AND($E160,NOT($H160)),$B160, "")</f>
        <v>NON_SPECIFIC</v>
      </c>
    </row>
    <row r="161" customFormat="false" ht="15.75" hidden="false" customHeight="false" outlineLevel="0" collapsed="false">
      <c r="A161" s="8" t="str">
        <f aca="false">pattern_user_labels!$A161</f>
        <v>254aa800-5b0c-43fd-bc40-cc0c9e106025</v>
      </c>
      <c r="B161" s="8" t="str">
        <f aca="false" t="array" ref="B161:B161">INDEX(pattern_user_labels!B161:J161,MATCH(MAX(COUNTIF(pattern_user_labels!B161:J161,pattern_user_labels!B161:J161)),COUNTIF(pattern_user_labels!B161:J161,pattern_user_labels!B161:J161),0))</f>
        <v>NON_SPECIFIC</v>
      </c>
      <c r="C161" s="9" t="n">
        <f aca="false">pattern_user_labels!$R161</f>
        <v>3</v>
      </c>
      <c r="D161" s="9" t="n">
        <f aca="false">COUNTIF(pattern_user_labels!$B161:$J161, $B161)</f>
        <v>2</v>
      </c>
      <c r="E161" s="10" t="b">
        <f aca="false">$C161-$D161&lt;=1</f>
        <v>1</v>
      </c>
      <c r="F161" s="10" t="b">
        <f aca="false">$C161=$D161</f>
        <v>0</v>
      </c>
      <c r="G161" s="10" t="b">
        <f aca="false">D161&gt;=3</f>
        <v>0</v>
      </c>
      <c r="H161" s="10" t="b">
        <f aca="false">AND($E161,OR($B161="UNGRADABLE_QUALITY",$B161="UNGRADABLE_CONDITION"))</f>
        <v>0</v>
      </c>
      <c r="I161" s="10" t="str">
        <f aca="false">IF(AND($E161,NOT($H161)),$B161, "")</f>
        <v>NON_SPECIFIC</v>
      </c>
    </row>
    <row r="162" customFormat="false" ht="15.75" hidden="false" customHeight="false" outlineLevel="0" collapsed="false">
      <c r="A162" s="8" t="str">
        <f aca="false">pattern_user_labels!$A162</f>
        <v>25c135b6-bb54-4ca1-8391-16739eb90558</v>
      </c>
      <c r="B162" s="8" t="str">
        <f aca="false" t="array" ref="B162:B162">INDEX(pattern_user_labels!B162:J162,MATCH(MAX(COUNTIF(pattern_user_labels!B162:J162,pattern_user_labels!B162:J162)),COUNTIF(pattern_user_labels!B162:J162,pattern_user_labels!B162:J162),0))</f>
        <v>NON_SPECIFIC</v>
      </c>
      <c r="C162" s="9" t="n">
        <f aca="false">pattern_user_labels!$R162</f>
        <v>3</v>
      </c>
      <c r="D162" s="9" t="n">
        <f aca="false">COUNTIF(pattern_user_labels!$B162:$J162, $B162)</f>
        <v>2</v>
      </c>
      <c r="E162" s="10" t="b">
        <f aca="false">$C162-$D162&lt;=1</f>
        <v>1</v>
      </c>
      <c r="F162" s="10" t="b">
        <f aca="false">$C162=$D162</f>
        <v>0</v>
      </c>
      <c r="G162" s="10" t="b">
        <f aca="false">D162&gt;=3</f>
        <v>0</v>
      </c>
      <c r="H162" s="10" t="b">
        <f aca="false">AND($E162,OR($B162="UNGRADABLE_QUALITY",$B162="UNGRADABLE_CONDITION"))</f>
        <v>0</v>
      </c>
      <c r="I162" s="10" t="str">
        <f aca="false">IF(AND($E162,NOT($H162)),$B162, "")</f>
        <v>NON_SPECIFIC</v>
      </c>
    </row>
    <row r="163" customFormat="false" ht="15.75" hidden="false" customHeight="false" outlineLevel="0" collapsed="false">
      <c r="A163" s="8" t="str">
        <f aca="false">pattern_user_labels!$A163</f>
        <v>2658f54a-96f4-474e-8558-cbfa2bbeb0e5</v>
      </c>
      <c r="B163" s="8" t="str">
        <f aca="false" t="array" ref="B163:B163">INDEX(pattern_user_labels!B163:J163,MATCH(MAX(COUNTIF(pattern_user_labels!B163:J163,pattern_user_labels!B163:J163)),COUNTIF(pattern_user_labels!B163:J163,pattern_user_labels!B163:J163),0))</f>
        <v>NORMAL</v>
      </c>
      <c r="C163" s="9" t="n">
        <f aca="false">pattern_user_labels!$R163</f>
        <v>3</v>
      </c>
      <c r="D163" s="9" t="n">
        <f aca="false">COUNTIF(pattern_user_labels!$B163:$J163, $B163)</f>
        <v>2</v>
      </c>
      <c r="E163" s="10" t="b">
        <f aca="false">$C163-$D163&lt;=1</f>
        <v>1</v>
      </c>
      <c r="F163" s="10" t="b">
        <f aca="false">$C163=$D163</f>
        <v>0</v>
      </c>
      <c r="G163" s="10" t="b">
        <f aca="false">D163&gt;=3</f>
        <v>0</v>
      </c>
      <c r="H163" s="10" t="b">
        <f aca="false">AND($E163,OR($B163="UNGRADABLE_QUALITY",$B163="UNGRADABLE_CONDITION"))</f>
        <v>0</v>
      </c>
      <c r="I163" s="10" t="str">
        <f aca="false">IF(AND($E163,NOT($H163)),$B163, "")</f>
        <v>NORMAL</v>
      </c>
    </row>
    <row r="164" customFormat="false" ht="15.75" hidden="false" customHeight="false" outlineLevel="0" collapsed="false">
      <c r="A164" s="8" t="str">
        <f aca="false">pattern_user_labels!$A164</f>
        <v>26ff7173-f19b-4dbb-83ab-9abb62fc7228</v>
      </c>
      <c r="B164" s="8" t="str">
        <f aca="false" t="array" ref="B164:B164">INDEX(pattern_user_labels!B164:J164,MATCH(MAX(COUNTIF(pattern_user_labels!B164:J164,pattern_user_labels!B164:J164)),COUNTIF(pattern_user_labels!B164:J164,pattern_user_labels!B164:J164),0))</f>
        <v>NON_SPECIFIC</v>
      </c>
      <c r="C164" s="9" t="n">
        <f aca="false">pattern_user_labels!$R164</f>
        <v>3</v>
      </c>
      <c r="D164" s="9" t="n">
        <f aca="false">COUNTIF(pattern_user_labels!$B164:$J164, $B164)</f>
        <v>3</v>
      </c>
      <c r="E164" s="10" t="b">
        <f aca="false">$C164-$D164&lt;=1</f>
        <v>1</v>
      </c>
      <c r="F164" s="10" t="b">
        <f aca="false">$C164=$D164</f>
        <v>1</v>
      </c>
      <c r="G164" s="10" t="b">
        <f aca="false">D164&gt;=3</f>
        <v>1</v>
      </c>
      <c r="H164" s="10" t="b">
        <f aca="false">AND($E164,OR($B164="UNGRADABLE_QUALITY",$B164="UNGRADABLE_CONDITION"))</f>
        <v>0</v>
      </c>
      <c r="I164" s="10" t="str">
        <f aca="false">IF(AND($E164,NOT($H164)),$B164, "")</f>
        <v>NON_SPECIFIC</v>
      </c>
    </row>
    <row r="165" customFormat="false" ht="15.75" hidden="false" customHeight="false" outlineLevel="0" collapsed="false">
      <c r="A165" s="8" t="str">
        <f aca="false">pattern_user_labels!$A165</f>
        <v>2710bfe4-97dc-4cff-ae53-ac1724f57b46</v>
      </c>
      <c r="B165" s="8" t="str">
        <f aca="false" t="array" ref="B165:B165">INDEX(pattern_user_labels!B165:J165,MATCH(MAX(COUNTIF(pattern_user_labels!B165:J165,pattern_user_labels!B165:J165)),COUNTIF(pattern_user_labels!B165:J165,pattern_user_labels!B165:J165),0))</f>
        <v>ACTIVE</v>
      </c>
      <c r="C165" s="9" t="n">
        <f aca="false">pattern_user_labels!$R165</f>
        <v>3</v>
      </c>
      <c r="D165" s="9" t="n">
        <f aca="false">COUNTIF(pattern_user_labels!$B165:$J165, $B165)</f>
        <v>3</v>
      </c>
      <c r="E165" s="10" t="b">
        <f aca="false">$C165-$D165&lt;=1</f>
        <v>1</v>
      </c>
      <c r="F165" s="10" t="b">
        <f aca="false">$C165=$D165</f>
        <v>1</v>
      </c>
      <c r="G165" s="10" t="b">
        <f aca="false">D165&gt;=3</f>
        <v>1</v>
      </c>
      <c r="H165" s="10" t="b">
        <f aca="false">AND($E165,OR($B165="UNGRADABLE_QUALITY",$B165="UNGRADABLE_CONDITION"))</f>
        <v>0</v>
      </c>
      <c r="I165" s="10" t="str">
        <f aca="false">IF(AND($E165,NOT($H165)),$B165, "")</f>
        <v>ACTIVE</v>
      </c>
    </row>
    <row r="166" customFormat="false" ht="15.75" hidden="false" customHeight="false" outlineLevel="0" collapsed="false">
      <c r="A166" s="8" t="str">
        <f aca="false">pattern_user_labels!$A166</f>
        <v>2751eda2-0585-4229-90e6-8b7abab734f9</v>
      </c>
      <c r="B166" s="8" t="str">
        <f aca="false" t="array" ref="B166:B166">INDEX(pattern_user_labels!B166:J166,MATCH(MAX(COUNTIF(pattern_user_labels!B166:J166,pattern_user_labels!B166:J166)),COUNTIF(pattern_user_labels!B166:J166,pattern_user_labels!B166:J166),0))</f>
        <v>ACTIVE</v>
      </c>
      <c r="C166" s="9" t="n">
        <f aca="false">pattern_user_labels!$R166</f>
        <v>3</v>
      </c>
      <c r="D166" s="9" t="n">
        <f aca="false">COUNTIF(pattern_user_labels!$B166:$J166, $B166)</f>
        <v>3</v>
      </c>
      <c r="E166" s="10" t="b">
        <f aca="false">$C166-$D166&lt;=1</f>
        <v>1</v>
      </c>
      <c r="F166" s="10" t="b">
        <f aca="false">$C166=$D166</f>
        <v>1</v>
      </c>
      <c r="G166" s="10" t="b">
        <f aca="false">D166&gt;=3</f>
        <v>1</v>
      </c>
      <c r="H166" s="10" t="b">
        <f aca="false">AND($E166,OR($B166="UNGRADABLE_QUALITY",$B166="UNGRADABLE_CONDITION"))</f>
        <v>0</v>
      </c>
      <c r="I166" s="10" t="str">
        <f aca="false">IF(AND($E166,NOT($H166)),$B166, "")</f>
        <v>ACTIVE</v>
      </c>
    </row>
    <row r="167" customFormat="false" ht="15.75" hidden="false" customHeight="false" outlineLevel="0" collapsed="false">
      <c r="A167" s="8" t="str">
        <f aca="false">pattern_user_labels!$A167</f>
        <v>27d49cee-1947-4d06-afe6-4a3f0865ce27</v>
      </c>
      <c r="B167" s="8" t="str">
        <f aca="false" t="array" ref="B167:B167">INDEX(pattern_user_labels!B167:J167,MATCH(MAX(COUNTIF(pattern_user_labels!B167:J167,pattern_user_labels!B167:J167)),COUNTIF(pattern_user_labels!B167:J167,pattern_user_labels!B167:J167),0))</f>
        <v>NON_SPECIFIC</v>
      </c>
      <c r="C167" s="9" t="n">
        <f aca="false">pattern_user_labels!$R167</f>
        <v>3</v>
      </c>
      <c r="D167" s="9" t="n">
        <f aca="false">COUNTIF(pattern_user_labels!$B167:$J167, $B167)</f>
        <v>2</v>
      </c>
      <c r="E167" s="10" t="b">
        <f aca="false">$C167-$D167&lt;=1</f>
        <v>1</v>
      </c>
      <c r="F167" s="10" t="b">
        <f aca="false">$C167=$D167</f>
        <v>0</v>
      </c>
      <c r="G167" s="10" t="b">
        <f aca="false">D167&gt;=3</f>
        <v>0</v>
      </c>
      <c r="H167" s="10" t="b">
        <f aca="false">AND($E167,OR($B167="UNGRADABLE_QUALITY",$B167="UNGRADABLE_CONDITION"))</f>
        <v>0</v>
      </c>
      <c r="I167" s="10" t="str">
        <f aca="false">IF(AND($E167,NOT($H167)),$B167, "")</f>
        <v>NON_SPECIFIC</v>
      </c>
    </row>
    <row r="168" customFormat="false" ht="15.75" hidden="false" customHeight="false" outlineLevel="0" collapsed="false">
      <c r="A168" s="8" t="str">
        <f aca="false">pattern_user_labels!$A168</f>
        <v>2835e4c5-a2ac-4251-a3c5-dc808dcc55d5</v>
      </c>
      <c r="B168" s="8" t="str">
        <f aca="false" t="array" ref="B168:B168">INDEX(pattern_user_labels!B168:J168,MATCH(MAX(COUNTIF(pattern_user_labels!B168:J168,pattern_user_labels!B168:J168)),COUNTIF(pattern_user_labels!B168:J168,pattern_user_labels!B168:J168),0))</f>
        <v>NON_SPECIFIC</v>
      </c>
      <c r="C168" s="9" t="n">
        <f aca="false">pattern_user_labels!$R168</f>
        <v>3</v>
      </c>
      <c r="D168" s="9" t="n">
        <f aca="false">COUNTIF(pattern_user_labels!$B168:$J168, $B168)</f>
        <v>2</v>
      </c>
      <c r="E168" s="10" t="b">
        <f aca="false">$C168-$D168&lt;=1</f>
        <v>1</v>
      </c>
      <c r="F168" s="10" t="b">
        <f aca="false">$C168=$D168</f>
        <v>0</v>
      </c>
      <c r="G168" s="10" t="b">
        <f aca="false">D168&gt;=3</f>
        <v>0</v>
      </c>
      <c r="H168" s="10" t="b">
        <f aca="false">AND($E168,OR($B168="UNGRADABLE_QUALITY",$B168="UNGRADABLE_CONDITION"))</f>
        <v>0</v>
      </c>
      <c r="I168" s="10" t="str">
        <f aca="false">IF(AND($E168,NOT($H168)),$B168, "")</f>
        <v>NON_SPECIFIC</v>
      </c>
    </row>
    <row r="169" customFormat="false" ht="15.75" hidden="false" customHeight="false" outlineLevel="0" collapsed="false">
      <c r="A169" s="8" t="str">
        <f aca="false">pattern_user_labels!$A169</f>
        <v>285463e3-cd62-4bd8-bdfc-2360d8f75ce6</v>
      </c>
      <c r="B169" s="8" t="str">
        <f aca="false" t="array" ref="B169:B169">INDEX(pattern_user_labels!B169:J169,MATCH(MAX(COUNTIF(pattern_user_labels!B169:J169,pattern_user_labels!B169:J169)),COUNTIF(pattern_user_labels!B169:J169,pattern_user_labels!B169:J169),0))</f>
        <v>UNGRADABLE_QUALITY</v>
      </c>
      <c r="C169" s="9" t="n">
        <f aca="false">pattern_user_labels!$R169</f>
        <v>3</v>
      </c>
      <c r="D169" s="9" t="n">
        <f aca="false">COUNTIF(pattern_user_labels!$B169:$J169, $B169)</f>
        <v>3</v>
      </c>
      <c r="E169" s="10" t="b">
        <f aca="false">$C169-$D169&lt;=1</f>
        <v>1</v>
      </c>
      <c r="F169" s="10" t="b">
        <f aca="false">$C169=$D169</f>
        <v>1</v>
      </c>
      <c r="G169" s="10" t="b">
        <f aca="false">D169&gt;=3</f>
        <v>1</v>
      </c>
      <c r="H169" s="10" t="b">
        <f aca="false">AND($E169,OR($B169="UNGRADABLE_QUALITY",$B169="UNGRADABLE_CONDITION"))</f>
        <v>1</v>
      </c>
      <c r="I169" s="10" t="str">
        <f aca="false">IF(AND($E169,NOT($H169)),$B169, "")</f>
        <v/>
      </c>
    </row>
    <row r="170" customFormat="false" ht="15.75" hidden="false" customHeight="false" outlineLevel="0" collapsed="false">
      <c r="A170" s="8" t="str">
        <f aca="false">pattern_user_labels!$A170</f>
        <v>2877684a-1d43-4231-986f-c7f89cae67f1</v>
      </c>
      <c r="B170" s="8" t="str">
        <f aca="false" t="array" ref="B170:B170">INDEX(pattern_user_labels!B170:J170,MATCH(MAX(COUNTIF(pattern_user_labels!B170:J170,pattern_user_labels!B170:J170)),COUNTIF(pattern_user_labels!B170:J170,pattern_user_labels!B170:J170),0))</f>
        <v>EARLY</v>
      </c>
      <c r="C170" s="9" t="n">
        <f aca="false">pattern_user_labels!$R170</f>
        <v>3</v>
      </c>
      <c r="D170" s="9" t="n">
        <f aca="false">COUNTIF(pattern_user_labels!$B170:$J170, $B170)</f>
        <v>2</v>
      </c>
      <c r="E170" s="10" t="b">
        <f aca="false">$C170-$D170&lt;=1</f>
        <v>1</v>
      </c>
      <c r="F170" s="10" t="b">
        <f aca="false">$C170=$D170</f>
        <v>0</v>
      </c>
      <c r="G170" s="10" t="b">
        <f aca="false">D170&gt;=3</f>
        <v>0</v>
      </c>
      <c r="H170" s="10" t="b">
        <f aca="false">AND($E170,OR($B170="UNGRADABLE_QUALITY",$B170="UNGRADABLE_CONDITION"))</f>
        <v>0</v>
      </c>
      <c r="I170" s="10" t="str">
        <f aca="false">IF(AND($E170,NOT($H170)),$B170, "")</f>
        <v>EARLY</v>
      </c>
    </row>
    <row r="171" customFormat="false" ht="15.75" hidden="false" customHeight="false" outlineLevel="0" collapsed="false">
      <c r="A171" s="8" t="str">
        <f aca="false">pattern_user_labels!$A171</f>
        <v>2972c730-9f3a-4bda-8bb7-08d86577e5fd</v>
      </c>
      <c r="B171" s="8" t="str">
        <f aca="false" t="array" ref="B171:B171">INDEX(pattern_user_labels!B171:J171,MATCH(MAX(COUNTIF(pattern_user_labels!B171:J171,pattern_user_labels!B171:J171)),COUNTIF(pattern_user_labels!B171:J171,pattern_user_labels!B171:J171),0))</f>
        <v>NORMAL</v>
      </c>
      <c r="C171" s="9" t="n">
        <f aca="false">pattern_user_labels!$R171</f>
        <v>3</v>
      </c>
      <c r="D171" s="9" t="n">
        <f aca="false">COUNTIF(pattern_user_labels!$B171:$J171, $B171)</f>
        <v>3</v>
      </c>
      <c r="E171" s="10" t="b">
        <f aca="false">$C171-$D171&lt;=1</f>
        <v>1</v>
      </c>
      <c r="F171" s="10" t="b">
        <f aca="false">$C171=$D171</f>
        <v>1</v>
      </c>
      <c r="G171" s="10" t="b">
        <f aca="false">D171&gt;=3</f>
        <v>1</v>
      </c>
      <c r="H171" s="10" t="b">
        <f aca="false">AND($E171,OR($B171="UNGRADABLE_QUALITY",$B171="UNGRADABLE_CONDITION"))</f>
        <v>0</v>
      </c>
      <c r="I171" s="10" t="str">
        <f aca="false">IF(AND($E171,NOT($H171)),$B171, "")</f>
        <v>NORMAL</v>
      </c>
    </row>
    <row r="172" customFormat="false" ht="15.75" hidden="false" customHeight="false" outlineLevel="0" collapsed="false">
      <c r="A172" s="8" t="str">
        <f aca="false">pattern_user_labels!$A172</f>
        <v>29e2f09d-9b2f-4615-a791-d1651fff70d3</v>
      </c>
      <c r="B172" s="8" t="str">
        <f aca="false" t="array" ref="B172:B172">INDEX(pattern_user_labels!B172:J172,MATCH(MAX(COUNTIF(pattern_user_labels!B172:J172,pattern_user_labels!B172:J172)),COUNTIF(pattern_user_labels!B172:J172,pattern_user_labels!B172:J172),0))</f>
        <v>NON_SPECIFIC</v>
      </c>
      <c r="C172" s="9" t="n">
        <f aca="false">pattern_user_labels!$R172</f>
        <v>3</v>
      </c>
      <c r="D172" s="9" t="n">
        <f aca="false">COUNTIF(pattern_user_labels!$B172:$J172, $B172)</f>
        <v>2</v>
      </c>
      <c r="E172" s="10" t="b">
        <f aca="false">$C172-$D172&lt;=1</f>
        <v>1</v>
      </c>
      <c r="F172" s="10" t="b">
        <f aca="false">$C172=$D172</f>
        <v>0</v>
      </c>
      <c r="G172" s="10" t="b">
        <f aca="false">D172&gt;=3</f>
        <v>0</v>
      </c>
      <c r="H172" s="10" t="b">
        <f aca="false">AND($E172,OR($B172="UNGRADABLE_QUALITY",$B172="UNGRADABLE_CONDITION"))</f>
        <v>0</v>
      </c>
      <c r="I172" s="10" t="str">
        <f aca="false">IF(AND($E172,NOT($H172)),$B172, "")</f>
        <v>NON_SPECIFIC</v>
      </c>
    </row>
    <row r="173" customFormat="false" ht="15.75" hidden="false" customHeight="false" outlineLevel="0" collapsed="false">
      <c r="A173" s="8" t="str">
        <f aca="false">pattern_user_labels!$A173</f>
        <v>29e4a785-eb68-4729-9cf3-836cd8ac42f9</v>
      </c>
      <c r="B173" s="8" t="str">
        <f aca="false" t="array" ref="B173:B173">INDEX(pattern_user_labels!B173:J173,MATCH(MAX(COUNTIF(pattern_user_labels!B173:J173,pattern_user_labels!B173:J173)),COUNTIF(pattern_user_labels!B173:J173,pattern_user_labels!B173:J173),0))</f>
        <v>NON_SPECIFIC</v>
      </c>
      <c r="C173" s="9" t="n">
        <f aca="false">pattern_user_labels!$R173</f>
        <v>3</v>
      </c>
      <c r="D173" s="9" t="n">
        <f aca="false">COUNTIF(pattern_user_labels!$B173:$J173, $B173)</f>
        <v>2</v>
      </c>
      <c r="E173" s="10" t="b">
        <f aca="false">$C173-$D173&lt;=1</f>
        <v>1</v>
      </c>
      <c r="F173" s="10" t="b">
        <f aca="false">$C173=$D173</f>
        <v>0</v>
      </c>
      <c r="G173" s="10" t="b">
        <f aca="false">D173&gt;=3</f>
        <v>0</v>
      </c>
      <c r="H173" s="10" t="b">
        <f aca="false">AND($E173,OR($B173="UNGRADABLE_QUALITY",$B173="UNGRADABLE_CONDITION"))</f>
        <v>0</v>
      </c>
      <c r="I173" s="10" t="str">
        <f aca="false">IF(AND($E173,NOT($H173)),$B173, "")</f>
        <v>NON_SPECIFIC</v>
      </c>
    </row>
    <row r="174" customFormat="false" ht="15.75" hidden="false" customHeight="false" outlineLevel="0" collapsed="false">
      <c r="A174" s="8" t="str">
        <f aca="false">pattern_user_labels!$A174</f>
        <v>2a373a9b-9ead-4138-96d9-69cb79b590f4</v>
      </c>
      <c r="B174" s="8" t="str">
        <f aca="false" t="array" ref="B174:B174">INDEX(pattern_user_labels!B174:J174,MATCH(MAX(COUNTIF(pattern_user_labels!B174:J174,pattern_user_labels!B174:J174)),COUNTIF(pattern_user_labels!B174:J174,pattern_user_labels!B174:J174),0))</f>
        <v>NORMAL</v>
      </c>
      <c r="C174" s="9" t="n">
        <f aca="false">pattern_user_labels!$R174</f>
        <v>3</v>
      </c>
      <c r="D174" s="9" t="n">
        <f aca="false">COUNTIF(pattern_user_labels!$B174:$J174, $B174)</f>
        <v>2</v>
      </c>
      <c r="E174" s="10" t="b">
        <f aca="false">$C174-$D174&lt;=1</f>
        <v>1</v>
      </c>
      <c r="F174" s="10" t="b">
        <f aca="false">$C174=$D174</f>
        <v>0</v>
      </c>
      <c r="G174" s="10" t="b">
        <f aca="false">D174&gt;=3</f>
        <v>0</v>
      </c>
      <c r="H174" s="10" t="b">
        <f aca="false">AND($E174,OR($B174="UNGRADABLE_QUALITY",$B174="UNGRADABLE_CONDITION"))</f>
        <v>0</v>
      </c>
      <c r="I174" s="10" t="str">
        <f aca="false">IF(AND($E174,NOT($H174)),$B174, "")</f>
        <v>NORMAL</v>
      </c>
    </row>
    <row r="175" customFormat="false" ht="15.75" hidden="false" customHeight="false" outlineLevel="0" collapsed="false">
      <c r="A175" s="8" t="str">
        <f aca="false">pattern_user_labels!$A175</f>
        <v>2ae09ead-b18d-4fe6-92dc-deb9da5ed1f4</v>
      </c>
      <c r="B175" s="8" t="str">
        <f aca="false" t="array" ref="B175:B175">INDEX(pattern_user_labels!B175:J175,MATCH(MAX(COUNTIF(pattern_user_labels!B175:J175,pattern_user_labels!B175:J175)),COUNTIF(pattern_user_labels!B175:J175,pattern_user_labels!B175:J175),0))</f>
        <v>ACTIVE</v>
      </c>
      <c r="C175" s="9" t="n">
        <f aca="false">pattern_user_labels!$R175</f>
        <v>3</v>
      </c>
      <c r="D175" s="9" t="n">
        <f aca="false">COUNTIF(pattern_user_labels!$B175:$J175, $B175)</f>
        <v>2</v>
      </c>
      <c r="E175" s="10" t="b">
        <f aca="false">$C175-$D175&lt;=1</f>
        <v>1</v>
      </c>
      <c r="F175" s="10" t="b">
        <f aca="false">$C175=$D175</f>
        <v>0</v>
      </c>
      <c r="G175" s="10" t="b">
        <f aca="false">D175&gt;=3</f>
        <v>0</v>
      </c>
      <c r="H175" s="10" t="b">
        <f aca="false">AND($E175,OR($B175="UNGRADABLE_QUALITY",$B175="UNGRADABLE_CONDITION"))</f>
        <v>0</v>
      </c>
      <c r="I175" s="10" t="str">
        <f aca="false">IF(AND($E175,NOT($H175)),$B175, "")</f>
        <v>ACTIVE</v>
      </c>
    </row>
    <row r="176" customFormat="false" ht="15.75" hidden="false" customHeight="false" outlineLevel="0" collapsed="false">
      <c r="A176" s="8" t="str">
        <f aca="false">pattern_user_labels!$A176</f>
        <v>2b268a1e-8ea8-4960-80ad-fab0f7d5c3a0</v>
      </c>
      <c r="B176" s="8" t="str">
        <f aca="false" t="array" ref="B176:B176">INDEX(pattern_user_labels!B176:J176,MATCH(MAX(COUNTIF(pattern_user_labels!B176:J176,pattern_user_labels!B176:J176)),COUNTIF(pattern_user_labels!B176:J176,pattern_user_labels!B176:J176),0))</f>
        <v>NON_SPECIFIC</v>
      </c>
      <c r="C176" s="9" t="n">
        <f aca="false">pattern_user_labels!$R176</f>
        <v>3</v>
      </c>
      <c r="D176" s="9" t="n">
        <f aca="false">COUNTIF(pattern_user_labels!$B176:$J176, $B176)</f>
        <v>2</v>
      </c>
      <c r="E176" s="10" t="b">
        <f aca="false">$C176-$D176&lt;=1</f>
        <v>1</v>
      </c>
      <c r="F176" s="10" t="b">
        <f aca="false">$C176=$D176</f>
        <v>0</v>
      </c>
      <c r="G176" s="10" t="b">
        <f aca="false">D176&gt;=3</f>
        <v>0</v>
      </c>
      <c r="H176" s="10" t="b">
        <f aca="false">AND($E176,OR($B176="UNGRADABLE_QUALITY",$B176="UNGRADABLE_CONDITION"))</f>
        <v>0</v>
      </c>
      <c r="I176" s="10" t="str">
        <f aca="false">IF(AND($E176,NOT($H176)),$B176, "")</f>
        <v>NON_SPECIFIC</v>
      </c>
    </row>
    <row r="177" customFormat="false" ht="15.75" hidden="false" customHeight="false" outlineLevel="0" collapsed="false">
      <c r="A177" s="8" t="str">
        <f aca="false">pattern_user_labels!$A177</f>
        <v>2b6c1686-9ad1-41ec-bde3-0f0f5eca6152</v>
      </c>
      <c r="B177" s="8" t="str">
        <f aca="false" t="array" ref="B177:B177">INDEX(pattern_user_labels!B177:J177,MATCH(MAX(COUNTIF(pattern_user_labels!B177:J177,pattern_user_labels!B177:J177)),COUNTIF(pattern_user_labels!B177:J177,pattern_user_labels!B177:J177),0))</f>
        <v>NON_SPECIFIC</v>
      </c>
      <c r="C177" s="9" t="n">
        <f aca="false">pattern_user_labels!$R177</f>
        <v>3</v>
      </c>
      <c r="D177" s="9" t="n">
        <f aca="false">COUNTIF(pattern_user_labels!$B177:$J177, $B177)</f>
        <v>2</v>
      </c>
      <c r="E177" s="10" t="b">
        <f aca="false">$C177-$D177&lt;=1</f>
        <v>1</v>
      </c>
      <c r="F177" s="10" t="b">
        <f aca="false">$C177=$D177</f>
        <v>0</v>
      </c>
      <c r="G177" s="10" t="b">
        <f aca="false">D177&gt;=3</f>
        <v>0</v>
      </c>
      <c r="H177" s="10" t="b">
        <f aca="false">AND($E177,OR($B177="UNGRADABLE_QUALITY",$B177="UNGRADABLE_CONDITION"))</f>
        <v>0</v>
      </c>
      <c r="I177" s="10" t="str">
        <f aca="false">IF(AND($E177,NOT($H177)),$B177, "")</f>
        <v>NON_SPECIFIC</v>
      </c>
    </row>
    <row r="178" customFormat="false" ht="15.75" hidden="false" customHeight="false" outlineLevel="0" collapsed="false">
      <c r="A178" s="8" t="str">
        <f aca="false">pattern_user_labels!$A178</f>
        <v>2bcb022e-bf9b-40da-ac4a-2db616eff844</v>
      </c>
      <c r="B178" s="8" t="str">
        <f aca="false" t="array" ref="B178:B178">INDEX(pattern_user_labels!B178:J178,MATCH(MAX(COUNTIF(pattern_user_labels!B178:J178,pattern_user_labels!B178:J178)),COUNTIF(pattern_user_labels!B178:J178,pattern_user_labels!B178:J178),0))</f>
        <v>EARLY</v>
      </c>
      <c r="C178" s="9" t="n">
        <f aca="false">pattern_user_labels!$R178</f>
        <v>3</v>
      </c>
      <c r="D178" s="9" t="n">
        <f aca="false">COUNTIF(pattern_user_labels!$B178:$J178, $B178)</f>
        <v>3</v>
      </c>
      <c r="E178" s="10" t="b">
        <f aca="false">$C178-$D178&lt;=1</f>
        <v>1</v>
      </c>
      <c r="F178" s="10" t="b">
        <f aca="false">$C178=$D178</f>
        <v>1</v>
      </c>
      <c r="G178" s="10" t="b">
        <f aca="false">D178&gt;=3</f>
        <v>1</v>
      </c>
      <c r="H178" s="10" t="b">
        <f aca="false">AND($E178,OR($B178="UNGRADABLE_QUALITY",$B178="UNGRADABLE_CONDITION"))</f>
        <v>0</v>
      </c>
      <c r="I178" s="10" t="str">
        <f aca="false">IF(AND($E178,NOT($H178)),$B178, "")</f>
        <v>EARLY</v>
      </c>
    </row>
    <row r="179" customFormat="false" ht="15.75" hidden="false" customHeight="false" outlineLevel="0" collapsed="false">
      <c r="A179" s="8" t="str">
        <f aca="false">pattern_user_labels!$A179</f>
        <v>2c4e4142-033c-402c-8af0-78d94c992ad3</v>
      </c>
      <c r="B179" s="8" t="str">
        <f aca="false" t="array" ref="B179:B179">INDEX(pattern_user_labels!B179:J179,MATCH(MAX(COUNTIF(pattern_user_labels!B179:J179,pattern_user_labels!B179:J179)),COUNTIF(pattern_user_labels!B179:J179,pattern_user_labels!B179:J179),0))</f>
        <v>NON_SPECIFIC</v>
      </c>
      <c r="C179" s="9" t="n">
        <f aca="false">pattern_user_labels!$R179</f>
        <v>3</v>
      </c>
      <c r="D179" s="9" t="n">
        <f aca="false">COUNTIF(pattern_user_labels!$B179:$J179, $B179)</f>
        <v>2</v>
      </c>
      <c r="E179" s="10" t="b">
        <f aca="false">$C179-$D179&lt;=1</f>
        <v>1</v>
      </c>
      <c r="F179" s="10" t="b">
        <f aca="false">$C179=$D179</f>
        <v>0</v>
      </c>
      <c r="G179" s="10" t="b">
        <f aca="false">D179&gt;=3</f>
        <v>0</v>
      </c>
      <c r="H179" s="10" t="b">
        <f aca="false">AND($E179,OR($B179="UNGRADABLE_QUALITY",$B179="UNGRADABLE_CONDITION"))</f>
        <v>0</v>
      </c>
      <c r="I179" s="10" t="str">
        <f aca="false">IF(AND($E179,NOT($H179)),$B179, "")</f>
        <v>NON_SPECIFIC</v>
      </c>
    </row>
    <row r="180" customFormat="false" ht="15.75" hidden="false" customHeight="false" outlineLevel="0" collapsed="false">
      <c r="A180" s="8" t="str">
        <f aca="false">pattern_user_labels!$A180</f>
        <v>2c584e27-bf15-425e-be7a-3668c28105ff</v>
      </c>
      <c r="B180" s="8" t="str">
        <f aca="false" t="array" ref="B180:B180">INDEX(pattern_user_labels!B180:J180,MATCH(MAX(COUNTIF(pattern_user_labels!B180:J180,pattern_user_labels!B180:J180)),COUNTIF(pattern_user_labels!B180:J180,pattern_user_labels!B180:J180),0))</f>
        <v>NON_SPECIFIC</v>
      </c>
      <c r="C180" s="9" t="n">
        <f aca="false">pattern_user_labels!$R180</f>
        <v>3</v>
      </c>
      <c r="D180" s="9" t="n">
        <f aca="false">COUNTIF(pattern_user_labels!$B180:$J180, $B180)</f>
        <v>2</v>
      </c>
      <c r="E180" s="10" t="b">
        <f aca="false">$C180-$D180&lt;=1</f>
        <v>1</v>
      </c>
      <c r="F180" s="10" t="b">
        <f aca="false">$C180=$D180</f>
        <v>0</v>
      </c>
      <c r="G180" s="10" t="b">
        <f aca="false">D180&gt;=3</f>
        <v>0</v>
      </c>
      <c r="H180" s="10" t="b">
        <f aca="false">AND($E180,OR($B180="UNGRADABLE_QUALITY",$B180="UNGRADABLE_CONDITION"))</f>
        <v>0</v>
      </c>
      <c r="I180" s="10" t="str">
        <f aca="false">IF(AND($E180,NOT($H180)),$B180, "")</f>
        <v>NON_SPECIFIC</v>
      </c>
    </row>
    <row r="181" customFormat="false" ht="15.75" hidden="false" customHeight="false" outlineLevel="0" collapsed="false">
      <c r="A181" s="8" t="str">
        <f aca="false">pattern_user_labels!$A181</f>
        <v>2c6836d4-f78d-4f2d-8ebc-6ca9639480f0</v>
      </c>
      <c r="B181" s="8" t="str">
        <f aca="false" t="array" ref="B181:B181">INDEX(pattern_user_labels!B181:J181,MATCH(MAX(COUNTIF(pattern_user_labels!B181:J181,pattern_user_labels!B181:J181)),COUNTIF(pattern_user_labels!B181:J181,pattern_user_labels!B181:J181),0))</f>
        <v>NON_SPECIFIC</v>
      </c>
      <c r="C181" s="9" t="n">
        <f aca="false">pattern_user_labels!$R181</f>
        <v>3</v>
      </c>
      <c r="D181" s="9" t="n">
        <f aca="false">COUNTIF(pattern_user_labels!$B181:$J181, $B181)</f>
        <v>2</v>
      </c>
      <c r="E181" s="10" t="b">
        <f aca="false">$C181-$D181&lt;=1</f>
        <v>1</v>
      </c>
      <c r="F181" s="10" t="b">
        <f aca="false">$C181=$D181</f>
        <v>0</v>
      </c>
      <c r="G181" s="10" t="b">
        <f aca="false">D181&gt;=3</f>
        <v>0</v>
      </c>
      <c r="H181" s="10" t="b">
        <f aca="false">AND($E181,OR($B181="UNGRADABLE_QUALITY",$B181="UNGRADABLE_CONDITION"))</f>
        <v>0</v>
      </c>
      <c r="I181" s="10" t="str">
        <f aca="false">IF(AND($E181,NOT($H181)),$B181, "")</f>
        <v>NON_SPECIFIC</v>
      </c>
    </row>
    <row r="182" customFormat="false" ht="15.75" hidden="false" customHeight="false" outlineLevel="0" collapsed="false">
      <c r="A182" s="8" t="str">
        <f aca="false">pattern_user_labels!$A182</f>
        <v>2c70b246-a3ec-4513-939b-ca6f8f643c0c</v>
      </c>
      <c r="B182" s="8" t="str">
        <f aca="false" t="array" ref="B182:B182">INDEX(pattern_user_labels!B182:J182,MATCH(MAX(COUNTIF(pattern_user_labels!B182:J182,pattern_user_labels!B182:J182)),COUNTIF(pattern_user_labels!B182:J182,pattern_user_labels!B182:J182),0))</f>
        <v>EARLY</v>
      </c>
      <c r="C182" s="9" t="n">
        <f aca="false">pattern_user_labels!$R182</f>
        <v>3</v>
      </c>
      <c r="D182" s="9" t="n">
        <f aca="false">COUNTIF(pattern_user_labels!$B182:$J182, $B182)</f>
        <v>3</v>
      </c>
      <c r="E182" s="10" t="b">
        <f aca="false">$C182-$D182&lt;=1</f>
        <v>1</v>
      </c>
      <c r="F182" s="10" t="b">
        <f aca="false">$C182=$D182</f>
        <v>1</v>
      </c>
      <c r="G182" s="10" t="b">
        <f aca="false">D182&gt;=3</f>
        <v>1</v>
      </c>
      <c r="H182" s="10" t="b">
        <f aca="false">AND($E182,OR($B182="UNGRADABLE_QUALITY",$B182="UNGRADABLE_CONDITION"))</f>
        <v>0</v>
      </c>
      <c r="I182" s="10" t="str">
        <f aca="false">IF(AND($E182,NOT($H182)),$B182, "")</f>
        <v>EARLY</v>
      </c>
    </row>
    <row r="183" customFormat="false" ht="15.75" hidden="false" customHeight="false" outlineLevel="0" collapsed="false">
      <c r="A183" s="8" t="str">
        <f aca="false">pattern_user_labels!$A183</f>
        <v>2ca56faf-65b5-47b9-91a2-4ab7e9db69c3</v>
      </c>
      <c r="B183" s="8" t="str">
        <f aca="false" t="array" ref="B183:B183">INDEX(pattern_user_labels!B183:J183,MATCH(MAX(COUNTIF(pattern_user_labels!B183:J183,pattern_user_labels!B183:J183)),COUNTIF(pattern_user_labels!B183:J183,pattern_user_labels!B183:J183),0))</f>
        <v>NON_SPECIFIC</v>
      </c>
      <c r="C183" s="9" t="n">
        <f aca="false">pattern_user_labels!$R183</f>
        <v>4</v>
      </c>
      <c r="D183" s="9" t="n">
        <f aca="false">COUNTIF(pattern_user_labels!$B183:$J183, $B183)</f>
        <v>2</v>
      </c>
      <c r="E183" s="10" t="b">
        <f aca="false">$C183-$D183&lt;=1</f>
        <v>0</v>
      </c>
      <c r="F183" s="10" t="b">
        <f aca="false">$C183=$D183</f>
        <v>0</v>
      </c>
      <c r="G183" s="10" t="b">
        <f aca="false">D183&gt;=3</f>
        <v>0</v>
      </c>
      <c r="H183" s="10" t="b">
        <f aca="false">AND($E183,OR($B183="UNGRADABLE_QUALITY",$B183="UNGRADABLE_CONDITION"))</f>
        <v>0</v>
      </c>
      <c r="I183" s="10" t="str">
        <f aca="false">IF(AND($E183,NOT($H183)),$B183, "")</f>
        <v/>
      </c>
    </row>
    <row r="184" customFormat="false" ht="15.75" hidden="false" customHeight="false" outlineLevel="0" collapsed="false">
      <c r="A184" s="8" t="str">
        <f aca="false">pattern_user_labels!$A184</f>
        <v>2cab9374-98fe-41d2-805f-4d4107afb3fe</v>
      </c>
      <c r="B184" s="8" t="str">
        <f aca="false" t="array" ref="B184:B184">INDEX(pattern_user_labels!B184:J184,MATCH(MAX(COUNTIF(pattern_user_labels!B184:J184,pattern_user_labels!B184:J184)),COUNTIF(pattern_user_labels!B184:J184,pattern_user_labels!B184:J184),0))</f>
        <v>NON_SPECIFIC</v>
      </c>
      <c r="C184" s="9" t="n">
        <f aca="false">pattern_user_labels!$R184</f>
        <v>3</v>
      </c>
      <c r="D184" s="9" t="n">
        <f aca="false">COUNTIF(pattern_user_labels!$B184:$J184, $B184)</f>
        <v>2</v>
      </c>
      <c r="E184" s="10" t="b">
        <f aca="false">$C184-$D184&lt;=1</f>
        <v>1</v>
      </c>
      <c r="F184" s="10" t="b">
        <f aca="false">$C184=$D184</f>
        <v>0</v>
      </c>
      <c r="G184" s="10" t="b">
        <f aca="false">D184&gt;=3</f>
        <v>0</v>
      </c>
      <c r="H184" s="10" t="b">
        <f aca="false">AND($E184,OR($B184="UNGRADABLE_QUALITY",$B184="UNGRADABLE_CONDITION"))</f>
        <v>0</v>
      </c>
      <c r="I184" s="10" t="str">
        <f aca="false">IF(AND($E184,NOT($H184)),$B184, "")</f>
        <v>NON_SPECIFIC</v>
      </c>
    </row>
    <row r="185" customFormat="false" ht="15.75" hidden="false" customHeight="false" outlineLevel="0" collapsed="false">
      <c r="A185" s="8" t="str">
        <f aca="false">pattern_user_labels!$A185</f>
        <v>2d19ecba-16ed-4791-8c6d-39deddeaa884</v>
      </c>
      <c r="B185" s="8" t="str">
        <f aca="false" t="array" ref="B185:B185">INDEX(pattern_user_labels!B185:J185,MATCH(MAX(COUNTIF(pattern_user_labels!B185:J185,pattern_user_labels!B185:J185)),COUNTIF(pattern_user_labels!B185:J185,pattern_user_labels!B185:J185),0))</f>
        <v>NORMAL</v>
      </c>
      <c r="C185" s="9" t="n">
        <f aca="false">pattern_user_labels!$R185</f>
        <v>3</v>
      </c>
      <c r="D185" s="9" t="n">
        <f aca="false">COUNTIF(pattern_user_labels!$B185:$J185, $B185)</f>
        <v>3</v>
      </c>
      <c r="E185" s="10" t="b">
        <f aca="false">$C185-$D185&lt;=1</f>
        <v>1</v>
      </c>
      <c r="F185" s="10" t="b">
        <f aca="false">$C185=$D185</f>
        <v>1</v>
      </c>
      <c r="G185" s="10" t="b">
        <f aca="false">D185&gt;=3</f>
        <v>1</v>
      </c>
      <c r="H185" s="10" t="b">
        <f aca="false">AND($E185,OR($B185="UNGRADABLE_QUALITY",$B185="UNGRADABLE_CONDITION"))</f>
        <v>0</v>
      </c>
      <c r="I185" s="10" t="str">
        <f aca="false">IF(AND($E185,NOT($H185)),$B185, "")</f>
        <v>NORMAL</v>
      </c>
    </row>
    <row r="186" customFormat="false" ht="15.75" hidden="false" customHeight="false" outlineLevel="0" collapsed="false">
      <c r="A186" s="8" t="str">
        <f aca="false">pattern_user_labels!$A186</f>
        <v>2d42c49a-efc0-478d-befd-671d3cece850</v>
      </c>
      <c r="B186" s="8" t="str">
        <f aca="false" t="array" ref="B186:B186">INDEX(pattern_user_labels!B186:J186,MATCH(MAX(COUNTIF(pattern_user_labels!B186:J186,pattern_user_labels!B186:J186)),COUNTIF(pattern_user_labels!B186:J186,pattern_user_labels!B186:J186),0))</f>
        <v>EARLY</v>
      </c>
      <c r="C186" s="9" t="n">
        <f aca="false">pattern_user_labels!$R186</f>
        <v>3</v>
      </c>
      <c r="D186" s="9" t="n">
        <f aca="false">COUNTIF(pattern_user_labels!$B186:$J186, $B186)</f>
        <v>2</v>
      </c>
      <c r="E186" s="10" t="b">
        <f aca="false">$C186-$D186&lt;=1</f>
        <v>1</v>
      </c>
      <c r="F186" s="10" t="b">
        <f aca="false">$C186=$D186</f>
        <v>0</v>
      </c>
      <c r="G186" s="10" t="b">
        <f aca="false">D186&gt;=3</f>
        <v>0</v>
      </c>
      <c r="H186" s="10" t="b">
        <f aca="false">AND($E186,OR($B186="UNGRADABLE_QUALITY",$B186="UNGRADABLE_CONDITION"))</f>
        <v>0</v>
      </c>
      <c r="I186" s="10" t="str">
        <f aca="false">IF(AND($E186,NOT($H186)),$B186, "")</f>
        <v>EARLY</v>
      </c>
    </row>
    <row r="187" customFormat="false" ht="15.75" hidden="false" customHeight="false" outlineLevel="0" collapsed="false">
      <c r="A187" s="8" t="str">
        <f aca="false">pattern_user_labels!$A187</f>
        <v>2db181e8-9840-42cc-9407-3ce73748c6f0</v>
      </c>
      <c r="B187" s="8" t="str">
        <f aca="false" t="array" ref="B187:B187">INDEX(pattern_user_labels!B187:J187,MATCH(MAX(COUNTIF(pattern_user_labels!B187:J187,pattern_user_labels!B187:J187)),COUNTIF(pattern_user_labels!B187:J187,pattern_user_labels!B187:J187),0))</f>
        <v>EARLY</v>
      </c>
      <c r="C187" s="9" t="n">
        <f aca="false">pattern_user_labels!$R187</f>
        <v>3</v>
      </c>
      <c r="D187" s="9" t="n">
        <f aca="false">COUNTIF(pattern_user_labels!$B187:$J187, $B187)</f>
        <v>2</v>
      </c>
      <c r="E187" s="10" t="b">
        <f aca="false">$C187-$D187&lt;=1</f>
        <v>1</v>
      </c>
      <c r="F187" s="10" t="b">
        <f aca="false">$C187=$D187</f>
        <v>0</v>
      </c>
      <c r="G187" s="10" t="b">
        <f aca="false">D187&gt;=3</f>
        <v>0</v>
      </c>
      <c r="H187" s="10" t="b">
        <f aca="false">AND($E187,OR($B187="UNGRADABLE_QUALITY",$B187="UNGRADABLE_CONDITION"))</f>
        <v>0</v>
      </c>
      <c r="I187" s="10" t="str">
        <f aca="false">IF(AND($E187,NOT($H187)),$B187, "")</f>
        <v>EARLY</v>
      </c>
    </row>
    <row r="188" customFormat="false" ht="15.75" hidden="false" customHeight="false" outlineLevel="0" collapsed="false">
      <c r="A188" s="8" t="str">
        <f aca="false">pattern_user_labels!$A188</f>
        <v>2e05480c-0daf-4efe-80ad-730734e49d9d</v>
      </c>
      <c r="B188" s="8" t="str">
        <f aca="false" t="array" ref="B188:B188">INDEX(pattern_user_labels!B188:J188,MATCH(MAX(COUNTIF(pattern_user_labels!B188:J188,pattern_user_labels!B188:J188)),COUNTIF(pattern_user_labels!B188:J188,pattern_user_labels!B188:J188),0))</f>
        <v>ACTIVE</v>
      </c>
      <c r="C188" s="9" t="n">
        <f aca="false">pattern_user_labels!$R188</f>
        <v>3</v>
      </c>
      <c r="D188" s="9" t="n">
        <f aca="false">COUNTIF(pattern_user_labels!$B188:$J188, $B188)</f>
        <v>2</v>
      </c>
      <c r="E188" s="10" t="b">
        <f aca="false">$C188-$D188&lt;=1</f>
        <v>1</v>
      </c>
      <c r="F188" s="10" t="b">
        <f aca="false">$C188=$D188</f>
        <v>0</v>
      </c>
      <c r="G188" s="10" t="b">
        <f aca="false">D188&gt;=3</f>
        <v>0</v>
      </c>
      <c r="H188" s="10" t="b">
        <f aca="false">AND($E188,OR($B188="UNGRADABLE_QUALITY",$B188="UNGRADABLE_CONDITION"))</f>
        <v>0</v>
      </c>
      <c r="I188" s="10" t="str">
        <f aca="false">IF(AND($E188,NOT($H188)),$B188, "")</f>
        <v>ACTIVE</v>
      </c>
    </row>
    <row r="189" customFormat="false" ht="15.75" hidden="false" customHeight="false" outlineLevel="0" collapsed="false">
      <c r="A189" s="8" t="str">
        <f aca="false">pattern_user_labels!$A189</f>
        <v>2e64c902-7ffd-4406-a57f-3958167cf786</v>
      </c>
      <c r="B189" s="8" t="str">
        <f aca="false" t="array" ref="B189:B189">INDEX(pattern_user_labels!B189:J189,MATCH(MAX(COUNTIF(pattern_user_labels!B189:J189,pattern_user_labels!B189:J189)),COUNTIF(pattern_user_labels!B189:J189,pattern_user_labels!B189:J189),0))</f>
        <v>LATE</v>
      </c>
      <c r="C189" s="9" t="n">
        <f aca="false">pattern_user_labels!$R189</f>
        <v>3</v>
      </c>
      <c r="D189" s="9" t="n">
        <f aca="false">COUNTIF(pattern_user_labels!$B189:$J189, $B189)</f>
        <v>3</v>
      </c>
      <c r="E189" s="10" t="b">
        <f aca="false">$C189-$D189&lt;=1</f>
        <v>1</v>
      </c>
      <c r="F189" s="10" t="b">
        <f aca="false">$C189=$D189</f>
        <v>1</v>
      </c>
      <c r="G189" s="10" t="b">
        <f aca="false">D189&gt;=3</f>
        <v>1</v>
      </c>
      <c r="H189" s="10" t="b">
        <f aca="false">AND($E189,OR($B189="UNGRADABLE_QUALITY",$B189="UNGRADABLE_CONDITION"))</f>
        <v>0</v>
      </c>
      <c r="I189" s="10" t="str">
        <f aca="false">IF(AND($E189,NOT($H189)),$B189, "")</f>
        <v>LATE</v>
      </c>
    </row>
    <row r="190" customFormat="false" ht="15.75" hidden="false" customHeight="false" outlineLevel="0" collapsed="false">
      <c r="A190" s="8" t="str">
        <f aca="false">pattern_user_labels!$A190</f>
        <v>2ea2c9bf-5251-4a94-a56c-89af54d1e193</v>
      </c>
      <c r="B190" s="8" t="str">
        <f aca="false" t="array" ref="B190:B190">INDEX(pattern_user_labels!B190:J190,MATCH(MAX(COUNTIF(pattern_user_labels!B190:J190,pattern_user_labels!B190:J190)),COUNTIF(pattern_user_labels!B190:J190,pattern_user_labels!B190:J190),0))</f>
        <v>NON_SPECIFIC</v>
      </c>
      <c r="C190" s="9" t="n">
        <f aca="false">pattern_user_labels!$R190</f>
        <v>3</v>
      </c>
      <c r="D190" s="9" t="n">
        <f aca="false">COUNTIF(pattern_user_labels!$B190:$J190, $B190)</f>
        <v>2</v>
      </c>
      <c r="E190" s="10" t="b">
        <f aca="false">$C190-$D190&lt;=1</f>
        <v>1</v>
      </c>
      <c r="F190" s="10" t="b">
        <f aca="false">$C190=$D190</f>
        <v>0</v>
      </c>
      <c r="G190" s="10" t="b">
        <f aca="false">D190&gt;=3</f>
        <v>0</v>
      </c>
      <c r="H190" s="10" t="b">
        <f aca="false">AND($E190,OR($B190="UNGRADABLE_QUALITY",$B190="UNGRADABLE_CONDITION"))</f>
        <v>0</v>
      </c>
      <c r="I190" s="10" t="str">
        <f aca="false">IF(AND($E190,NOT($H190)),$B190, "")</f>
        <v>NON_SPECIFIC</v>
      </c>
    </row>
    <row r="191" customFormat="false" ht="15.75" hidden="false" customHeight="false" outlineLevel="0" collapsed="false">
      <c r="A191" s="8" t="str">
        <f aca="false">pattern_user_labels!$A191</f>
        <v>2eb0cd5a-40b0-4ea2-8e07-0812b0b20186</v>
      </c>
      <c r="B191" s="8" t="str">
        <f aca="false" t="array" ref="B191:B191">INDEX(pattern_user_labels!B191:J191,MATCH(MAX(COUNTIF(pattern_user_labels!B191:J191,pattern_user_labels!B191:J191)),COUNTIF(pattern_user_labels!B191:J191,pattern_user_labels!B191:J191),0))</f>
        <v>NORMAL</v>
      </c>
      <c r="C191" s="9" t="n">
        <f aca="false">pattern_user_labels!$R191</f>
        <v>3</v>
      </c>
      <c r="D191" s="9" t="n">
        <f aca="false">COUNTIF(pattern_user_labels!$B191:$J191, $B191)</f>
        <v>2</v>
      </c>
      <c r="E191" s="10" t="b">
        <f aca="false">$C191-$D191&lt;=1</f>
        <v>1</v>
      </c>
      <c r="F191" s="10" t="b">
        <f aca="false">$C191=$D191</f>
        <v>0</v>
      </c>
      <c r="G191" s="10" t="b">
        <f aca="false">D191&gt;=3</f>
        <v>0</v>
      </c>
      <c r="H191" s="10" t="b">
        <f aca="false">AND($E191,OR($B191="UNGRADABLE_QUALITY",$B191="UNGRADABLE_CONDITION"))</f>
        <v>0</v>
      </c>
      <c r="I191" s="10" t="str">
        <f aca="false">IF(AND($E191,NOT($H191)),$B191, "")</f>
        <v>NORMAL</v>
      </c>
    </row>
    <row r="192" customFormat="false" ht="15.75" hidden="false" customHeight="false" outlineLevel="0" collapsed="false">
      <c r="A192" s="8" t="str">
        <f aca="false">pattern_user_labels!$A192</f>
        <v>2f8a0b7c-57c5-4036-867b-5e399e31a345</v>
      </c>
      <c r="B192" s="8" t="str">
        <f aca="false" t="array" ref="B192:B192">INDEX(pattern_user_labels!B192:J192,MATCH(MAX(COUNTIF(pattern_user_labels!B192:J192,pattern_user_labels!B192:J192)),COUNTIF(pattern_user_labels!B192:J192,pattern_user_labels!B192:J192),0))</f>
        <v>NON_SPECIFIC</v>
      </c>
      <c r="C192" s="9" t="n">
        <f aca="false">pattern_user_labels!$R192</f>
        <v>3</v>
      </c>
      <c r="D192" s="9" t="n">
        <f aca="false">COUNTIF(pattern_user_labels!$B192:$J192, $B192)</f>
        <v>2</v>
      </c>
      <c r="E192" s="10" t="b">
        <f aca="false">$C192-$D192&lt;=1</f>
        <v>1</v>
      </c>
      <c r="F192" s="10" t="b">
        <f aca="false">$C192=$D192</f>
        <v>0</v>
      </c>
      <c r="G192" s="10" t="b">
        <f aca="false">D192&gt;=3</f>
        <v>0</v>
      </c>
      <c r="H192" s="10" t="b">
        <f aca="false">AND($E192,OR($B192="UNGRADABLE_QUALITY",$B192="UNGRADABLE_CONDITION"))</f>
        <v>0</v>
      </c>
      <c r="I192" s="10" t="str">
        <f aca="false">IF(AND($E192,NOT($H192)),$B192, "")</f>
        <v>NON_SPECIFIC</v>
      </c>
    </row>
    <row r="193" customFormat="false" ht="15.75" hidden="false" customHeight="false" outlineLevel="0" collapsed="false">
      <c r="A193" s="8" t="str">
        <f aca="false">pattern_user_labels!$A193</f>
        <v>2fa883a6-409c-4a2a-ae3f-1aa1ed861217</v>
      </c>
      <c r="B193" s="8" t="str">
        <f aca="false" t="array" ref="B193:B193">INDEX(pattern_user_labels!B193:J193,MATCH(MAX(COUNTIF(pattern_user_labels!B193:J193,pattern_user_labels!B193:J193)),COUNTIF(pattern_user_labels!B193:J193,pattern_user_labels!B193:J193),0))</f>
        <v>NON_SPECIFIC</v>
      </c>
      <c r="C193" s="9" t="n">
        <f aca="false">pattern_user_labels!$R193</f>
        <v>3</v>
      </c>
      <c r="D193" s="9" t="n">
        <f aca="false">COUNTIF(pattern_user_labels!$B193:$J193, $B193)</f>
        <v>2</v>
      </c>
      <c r="E193" s="10" t="b">
        <f aca="false">$C193-$D193&lt;=1</f>
        <v>1</v>
      </c>
      <c r="F193" s="10" t="b">
        <f aca="false">$C193=$D193</f>
        <v>0</v>
      </c>
      <c r="G193" s="10" t="b">
        <f aca="false">D193&gt;=3</f>
        <v>0</v>
      </c>
      <c r="H193" s="10" t="b">
        <f aca="false">AND($E193,OR($B193="UNGRADABLE_QUALITY",$B193="UNGRADABLE_CONDITION"))</f>
        <v>0</v>
      </c>
      <c r="I193" s="10" t="str">
        <f aca="false">IF(AND($E193,NOT($H193)),$B193, "")</f>
        <v>NON_SPECIFIC</v>
      </c>
    </row>
    <row r="194" customFormat="false" ht="15.75" hidden="false" customHeight="false" outlineLevel="0" collapsed="false">
      <c r="A194" s="8" t="str">
        <f aca="false">pattern_user_labels!$A194</f>
        <v>2fe9c3c4-dceb-4a7a-bf65-fb1aa06fbb02</v>
      </c>
      <c r="B194" s="8" t="str">
        <f aca="false" t="array" ref="B194:B194">INDEX(pattern_user_labels!B194:J194,MATCH(MAX(COUNTIF(pattern_user_labels!B194:J194,pattern_user_labels!B194:J194)),COUNTIF(pattern_user_labels!B194:J194,pattern_user_labels!B194:J194),0))</f>
        <v>NORMAL</v>
      </c>
      <c r="C194" s="9" t="n">
        <f aca="false">pattern_user_labels!$R194</f>
        <v>3</v>
      </c>
      <c r="D194" s="9" t="n">
        <f aca="false">COUNTIF(pattern_user_labels!$B194:$J194, $B194)</f>
        <v>3</v>
      </c>
      <c r="E194" s="10" t="b">
        <f aca="false">$C194-$D194&lt;=1</f>
        <v>1</v>
      </c>
      <c r="F194" s="10" t="b">
        <f aca="false">$C194=$D194</f>
        <v>1</v>
      </c>
      <c r="G194" s="10" t="b">
        <f aca="false">D194&gt;=3</f>
        <v>1</v>
      </c>
      <c r="H194" s="10" t="b">
        <f aca="false">AND($E194,OR($B194="UNGRADABLE_QUALITY",$B194="UNGRADABLE_CONDITION"))</f>
        <v>0</v>
      </c>
      <c r="I194" s="10" t="str">
        <f aca="false">IF(AND($E194,NOT($H194)),$B194, "")</f>
        <v>NORMAL</v>
      </c>
    </row>
    <row r="195" customFormat="false" ht="15.75" hidden="false" customHeight="false" outlineLevel="0" collapsed="false">
      <c r="A195" s="8" t="str">
        <f aca="false">pattern_user_labels!$A195</f>
        <v>301bf0e1-3f3c-4f69-b803-e0ae46927b3f</v>
      </c>
      <c r="B195" s="8" t="str">
        <f aca="false" t="array" ref="B195:B195">INDEX(pattern_user_labels!B195:J195,MATCH(MAX(COUNTIF(pattern_user_labels!B195:J195,pattern_user_labels!B195:J195)),COUNTIF(pattern_user_labels!B195:J195,pattern_user_labels!B195:J195),0))</f>
        <v>ACTIVE</v>
      </c>
      <c r="C195" s="9" t="n">
        <f aca="false">pattern_user_labels!$R195</f>
        <v>4</v>
      </c>
      <c r="D195" s="9" t="n">
        <f aca="false">COUNTIF(pattern_user_labels!$B195:$J195, $B195)</f>
        <v>2</v>
      </c>
      <c r="E195" s="10" t="b">
        <f aca="false">$C195-$D195&lt;=1</f>
        <v>0</v>
      </c>
      <c r="F195" s="10" t="b">
        <f aca="false">$C195=$D195</f>
        <v>0</v>
      </c>
      <c r="G195" s="10" t="b">
        <f aca="false">D195&gt;=3</f>
        <v>0</v>
      </c>
      <c r="H195" s="10" t="b">
        <f aca="false">AND($E195,OR($B195="UNGRADABLE_QUALITY",$B195="UNGRADABLE_CONDITION"))</f>
        <v>0</v>
      </c>
      <c r="I195" s="10" t="str">
        <f aca="false">IF(AND($E195,NOT($H195)),$B195, "")</f>
        <v/>
      </c>
    </row>
    <row r="196" customFormat="false" ht="15.75" hidden="false" customHeight="false" outlineLevel="0" collapsed="false">
      <c r="A196" s="8" t="str">
        <f aca="false">pattern_user_labels!$A196</f>
        <v>302e552c-2816-4274-9e52-b2031ab7cf04</v>
      </c>
      <c r="B196" s="8" t="str">
        <f aca="false" t="array" ref="B196:B196">INDEX(pattern_user_labels!B196:J196,MATCH(MAX(COUNTIF(pattern_user_labels!B196:J196,pattern_user_labels!B196:J196)),COUNTIF(pattern_user_labels!B196:J196,pattern_user_labels!B196:J196),0))</f>
        <v>NORMAL</v>
      </c>
      <c r="C196" s="9" t="n">
        <f aca="false">pattern_user_labels!$R196</f>
        <v>3</v>
      </c>
      <c r="D196" s="9" t="n">
        <f aca="false">COUNTIF(pattern_user_labels!$B196:$J196, $B196)</f>
        <v>2</v>
      </c>
      <c r="E196" s="10" t="b">
        <f aca="false">$C196-$D196&lt;=1</f>
        <v>1</v>
      </c>
      <c r="F196" s="10" t="b">
        <f aca="false">$C196=$D196</f>
        <v>0</v>
      </c>
      <c r="G196" s="10" t="b">
        <f aca="false">D196&gt;=3</f>
        <v>0</v>
      </c>
      <c r="H196" s="10" t="b">
        <f aca="false">AND($E196,OR($B196="UNGRADABLE_QUALITY",$B196="UNGRADABLE_CONDITION"))</f>
        <v>0</v>
      </c>
      <c r="I196" s="10" t="str">
        <f aca="false">IF(AND($E196,NOT($H196)),$B196, "")</f>
        <v>NORMAL</v>
      </c>
    </row>
    <row r="197" customFormat="false" ht="15.75" hidden="false" customHeight="false" outlineLevel="0" collapsed="false">
      <c r="A197" s="8" t="str">
        <f aca="false">pattern_user_labels!$A197</f>
        <v>306c276a-92b5-4d7e-8be4-acf8ad06d0e0</v>
      </c>
      <c r="B197" s="8" t="str">
        <f aca="false" t="array" ref="B197:B197">INDEX(pattern_user_labels!B197:J197,MATCH(MAX(COUNTIF(pattern_user_labels!B197:J197,pattern_user_labels!B197:J197)),COUNTIF(pattern_user_labels!B197:J197,pattern_user_labels!B197:J197),0))</f>
        <v>NORMAL</v>
      </c>
      <c r="C197" s="9" t="n">
        <f aca="false">pattern_user_labels!$R197</f>
        <v>3</v>
      </c>
      <c r="D197" s="9" t="n">
        <f aca="false">COUNTIF(pattern_user_labels!$B197:$J197, $B197)</f>
        <v>3</v>
      </c>
      <c r="E197" s="10" t="b">
        <f aca="false">$C197-$D197&lt;=1</f>
        <v>1</v>
      </c>
      <c r="F197" s="10" t="b">
        <f aca="false">$C197=$D197</f>
        <v>1</v>
      </c>
      <c r="G197" s="10" t="b">
        <f aca="false">D197&gt;=3</f>
        <v>1</v>
      </c>
      <c r="H197" s="10" t="b">
        <f aca="false">AND($E197,OR($B197="UNGRADABLE_QUALITY",$B197="UNGRADABLE_CONDITION"))</f>
        <v>0</v>
      </c>
      <c r="I197" s="10" t="str">
        <f aca="false">IF(AND($E197,NOT($H197)),$B197, "")</f>
        <v>NORMAL</v>
      </c>
    </row>
    <row r="198" customFormat="false" ht="15.75" hidden="false" customHeight="false" outlineLevel="0" collapsed="false">
      <c r="A198" s="8" t="str">
        <f aca="false">pattern_user_labels!$A198</f>
        <v>3072b3fe-eec1-4a0b-8073-051fe1db2705</v>
      </c>
      <c r="B198" s="8" t="str">
        <f aca="false" t="array" ref="B198:B198">INDEX(pattern_user_labels!B198:J198,MATCH(MAX(COUNTIF(pattern_user_labels!B198:J198,pattern_user_labels!B198:J198)),COUNTIF(pattern_user_labels!B198:J198,pattern_user_labels!B198:J198),0))</f>
        <v>NON_SPECIFIC</v>
      </c>
      <c r="C198" s="9" t="n">
        <f aca="false">pattern_user_labels!$R198</f>
        <v>4</v>
      </c>
      <c r="D198" s="9" t="n">
        <f aca="false">COUNTIF(pattern_user_labels!$B198:$J198, $B198)</f>
        <v>2</v>
      </c>
      <c r="E198" s="10" t="b">
        <f aca="false">$C198-$D198&lt;=1</f>
        <v>0</v>
      </c>
      <c r="F198" s="10" t="b">
        <f aca="false">$C198=$D198</f>
        <v>0</v>
      </c>
      <c r="G198" s="10" t="b">
        <f aca="false">D198&gt;=3</f>
        <v>0</v>
      </c>
      <c r="H198" s="10" t="b">
        <f aca="false">AND($E198,OR($B198="UNGRADABLE_QUALITY",$B198="UNGRADABLE_CONDITION"))</f>
        <v>0</v>
      </c>
      <c r="I198" s="10" t="str">
        <f aca="false">IF(AND($E198,NOT($H198)),$B198, "")</f>
        <v/>
      </c>
    </row>
    <row r="199" customFormat="false" ht="15.75" hidden="false" customHeight="false" outlineLevel="0" collapsed="false">
      <c r="A199" s="8" t="str">
        <f aca="false">pattern_user_labels!$A199</f>
        <v>3088c590-3fb1-4716-8969-8a7bc6120ea8</v>
      </c>
      <c r="B199" s="8" t="str">
        <f aca="false" t="array" ref="B199:B199">INDEX(pattern_user_labels!B199:J199,MATCH(MAX(COUNTIF(pattern_user_labels!B199:J199,pattern_user_labels!B199:J199)),COUNTIF(pattern_user_labels!B199:J199,pattern_user_labels!B199:J199),0))</f>
        <v>NORMAL</v>
      </c>
      <c r="C199" s="9" t="n">
        <f aca="false">pattern_user_labels!$R199</f>
        <v>3</v>
      </c>
      <c r="D199" s="9" t="n">
        <f aca="false">COUNTIF(pattern_user_labels!$B199:$J199, $B199)</f>
        <v>2</v>
      </c>
      <c r="E199" s="10" t="b">
        <f aca="false">$C199-$D199&lt;=1</f>
        <v>1</v>
      </c>
      <c r="F199" s="10" t="b">
        <f aca="false">$C199=$D199</f>
        <v>0</v>
      </c>
      <c r="G199" s="10" t="b">
        <f aca="false">D199&gt;=3</f>
        <v>0</v>
      </c>
      <c r="H199" s="10" t="b">
        <f aca="false">AND($E199,OR($B199="UNGRADABLE_QUALITY",$B199="UNGRADABLE_CONDITION"))</f>
        <v>0</v>
      </c>
      <c r="I199" s="10" t="str">
        <f aca="false">IF(AND($E199,NOT($H199)),$B199, "")</f>
        <v>NORMAL</v>
      </c>
    </row>
    <row r="200" customFormat="false" ht="15.75" hidden="false" customHeight="false" outlineLevel="0" collapsed="false">
      <c r="A200" s="8" t="str">
        <f aca="false">pattern_user_labels!$A200</f>
        <v>30c454e0-32c2-4dc2-8b66-b44c717eae3c</v>
      </c>
      <c r="B200" s="8" t="str">
        <f aca="false" t="array" ref="B200:B200">INDEX(pattern_user_labels!B200:J200,MATCH(MAX(COUNTIF(pattern_user_labels!B200:J200,pattern_user_labels!B200:J200)),COUNTIF(pattern_user_labels!B200:J200,pattern_user_labels!B200:J200),0))</f>
        <v>NORMAL</v>
      </c>
      <c r="C200" s="9" t="n">
        <f aca="false">pattern_user_labels!$R200</f>
        <v>3</v>
      </c>
      <c r="D200" s="9" t="n">
        <f aca="false">COUNTIF(pattern_user_labels!$B200:$J200, $B200)</f>
        <v>3</v>
      </c>
      <c r="E200" s="10" t="b">
        <f aca="false">$C200-$D200&lt;=1</f>
        <v>1</v>
      </c>
      <c r="F200" s="10" t="b">
        <f aca="false">$C200=$D200</f>
        <v>1</v>
      </c>
      <c r="G200" s="10" t="b">
        <f aca="false">D200&gt;=3</f>
        <v>1</v>
      </c>
      <c r="H200" s="10" t="b">
        <f aca="false">AND($E200,OR($B200="UNGRADABLE_QUALITY",$B200="UNGRADABLE_CONDITION"))</f>
        <v>0</v>
      </c>
      <c r="I200" s="10" t="str">
        <f aca="false">IF(AND($E200,NOT($H200)),$B200, "")</f>
        <v>NORMAL</v>
      </c>
    </row>
    <row r="201" customFormat="false" ht="15.75" hidden="false" customHeight="false" outlineLevel="0" collapsed="false">
      <c r="A201" s="8" t="str">
        <f aca="false">pattern_user_labels!$A201</f>
        <v>30e06b57-c590-4c77-a6f4-9aa5cf6cd265</v>
      </c>
      <c r="B201" s="8" t="str">
        <f aca="false" t="array" ref="B201:B201">INDEX(pattern_user_labels!B201:J201,MATCH(MAX(COUNTIF(pattern_user_labels!B201:J201,pattern_user_labels!B201:J201)),COUNTIF(pattern_user_labels!B201:J201,pattern_user_labels!B201:J201),0))</f>
        <v>NORMAL</v>
      </c>
      <c r="C201" s="9" t="n">
        <f aca="false">pattern_user_labels!$R201</f>
        <v>3</v>
      </c>
      <c r="D201" s="9" t="n">
        <f aca="false">COUNTIF(pattern_user_labels!$B201:$J201, $B201)</f>
        <v>1</v>
      </c>
      <c r="E201" s="10" t="b">
        <f aca="false">$C201-$D201&lt;=1</f>
        <v>0</v>
      </c>
      <c r="F201" s="10" t="b">
        <f aca="false">$C201=$D201</f>
        <v>0</v>
      </c>
      <c r="G201" s="10" t="b">
        <f aca="false">D201&gt;=3</f>
        <v>0</v>
      </c>
      <c r="H201" s="10" t="b">
        <f aca="false">AND($E201,OR($B201="UNGRADABLE_QUALITY",$B201="UNGRADABLE_CONDITION"))</f>
        <v>0</v>
      </c>
      <c r="I201" s="10" t="str">
        <f aca="false">IF(AND($E201,NOT($H201)),$B201, "")</f>
        <v/>
      </c>
    </row>
    <row r="202" customFormat="false" ht="15.75" hidden="false" customHeight="false" outlineLevel="0" collapsed="false">
      <c r="A202" s="8" t="str">
        <f aca="false">pattern_user_labels!$A202</f>
        <v>30ec1417-02fe-46ed-92a3-34a770f64cb4</v>
      </c>
      <c r="B202" s="8" t="str">
        <f aca="false" t="array" ref="B202:B202">INDEX(pattern_user_labels!B202:J202,MATCH(MAX(COUNTIF(pattern_user_labels!B202:J202,pattern_user_labels!B202:J202)),COUNTIF(pattern_user_labels!B202:J202,pattern_user_labels!B202:J202),0))</f>
        <v>NORMAL</v>
      </c>
      <c r="C202" s="9" t="n">
        <f aca="false">pattern_user_labels!$R202</f>
        <v>3</v>
      </c>
      <c r="D202" s="9" t="n">
        <f aca="false">COUNTIF(pattern_user_labels!$B202:$J202, $B202)</f>
        <v>2</v>
      </c>
      <c r="E202" s="10" t="b">
        <f aca="false">$C202-$D202&lt;=1</f>
        <v>1</v>
      </c>
      <c r="F202" s="10" t="b">
        <f aca="false">$C202=$D202</f>
        <v>0</v>
      </c>
      <c r="G202" s="10" t="b">
        <f aca="false">D202&gt;=3</f>
        <v>0</v>
      </c>
      <c r="H202" s="10" t="b">
        <f aca="false">AND($E202,OR($B202="UNGRADABLE_QUALITY",$B202="UNGRADABLE_CONDITION"))</f>
        <v>0</v>
      </c>
      <c r="I202" s="10" t="str">
        <f aca="false">IF(AND($E202,NOT($H202)),$B202, "")</f>
        <v>NORMAL</v>
      </c>
    </row>
    <row r="203" customFormat="false" ht="15.75" hidden="false" customHeight="false" outlineLevel="0" collapsed="false">
      <c r="A203" s="8" t="str">
        <f aca="false">pattern_user_labels!$A203</f>
        <v>310eddbb-51a8-4a05-8732-957d344a53b5</v>
      </c>
      <c r="B203" s="8" t="str">
        <f aca="false" t="array" ref="B203:B203">INDEX(pattern_user_labels!B203:J203,MATCH(MAX(COUNTIF(pattern_user_labels!B203:J203,pattern_user_labels!B203:J203)),COUNTIF(pattern_user_labels!B203:J203,pattern_user_labels!B203:J203),0))</f>
        <v>UNGRADABLE_QUALITY</v>
      </c>
      <c r="C203" s="9" t="n">
        <f aca="false">pattern_user_labels!$R203</f>
        <v>4</v>
      </c>
      <c r="D203" s="9" t="n">
        <f aca="false">COUNTIF(pattern_user_labels!$B203:$J203, $B203)</f>
        <v>3</v>
      </c>
      <c r="E203" s="10" t="b">
        <f aca="false">$C203-$D203&lt;=1</f>
        <v>1</v>
      </c>
      <c r="F203" s="10" t="b">
        <f aca="false">$C203=$D203</f>
        <v>0</v>
      </c>
      <c r="G203" s="10" t="b">
        <f aca="false">D203&gt;=3</f>
        <v>1</v>
      </c>
      <c r="H203" s="10" t="b">
        <f aca="false">AND($E203,OR($B203="UNGRADABLE_QUALITY",$B203="UNGRADABLE_CONDITION"))</f>
        <v>1</v>
      </c>
      <c r="I203" s="10" t="str">
        <f aca="false">IF(AND($E203,NOT($H203)),$B203, "")</f>
        <v/>
      </c>
    </row>
    <row r="204" customFormat="false" ht="15.75" hidden="false" customHeight="false" outlineLevel="0" collapsed="false">
      <c r="A204" s="8" t="str">
        <f aca="false">pattern_user_labels!$A204</f>
        <v>31388f64-fe4f-4ddc-8400-22a89a900b21</v>
      </c>
      <c r="B204" s="8" t="str">
        <f aca="false" t="array" ref="B204:B204">INDEX(pattern_user_labels!B204:J204,MATCH(MAX(COUNTIF(pattern_user_labels!B204:J204,pattern_user_labels!B204:J204)),COUNTIF(pattern_user_labels!B204:J204,pattern_user_labels!B204:J204),0))</f>
        <v>NON_SPECIFIC</v>
      </c>
      <c r="C204" s="9" t="n">
        <f aca="false">pattern_user_labels!$R204</f>
        <v>3</v>
      </c>
      <c r="D204" s="9" t="n">
        <f aca="false">COUNTIF(pattern_user_labels!$B204:$J204, $B204)</f>
        <v>3</v>
      </c>
      <c r="E204" s="10" t="b">
        <f aca="false">$C204-$D204&lt;=1</f>
        <v>1</v>
      </c>
      <c r="F204" s="10" t="b">
        <f aca="false">$C204=$D204</f>
        <v>1</v>
      </c>
      <c r="G204" s="10" t="b">
        <f aca="false">D204&gt;=3</f>
        <v>1</v>
      </c>
      <c r="H204" s="10" t="b">
        <f aca="false">AND($E204,OR($B204="UNGRADABLE_QUALITY",$B204="UNGRADABLE_CONDITION"))</f>
        <v>0</v>
      </c>
      <c r="I204" s="10" t="str">
        <f aca="false">IF(AND($E204,NOT($H204)),$B204, "")</f>
        <v>NON_SPECIFIC</v>
      </c>
    </row>
    <row r="205" customFormat="false" ht="15.75" hidden="false" customHeight="false" outlineLevel="0" collapsed="false">
      <c r="A205" s="8" t="str">
        <f aca="false">pattern_user_labels!$A205</f>
        <v>314d6d55-7096-4479-aee3-b6c4f744371e</v>
      </c>
      <c r="B205" s="8" t="str">
        <f aca="false" t="array" ref="B205:B205">INDEX(pattern_user_labels!B205:J205,MATCH(MAX(COUNTIF(pattern_user_labels!B205:J205,pattern_user_labels!B205:J205)),COUNTIF(pattern_user_labels!B205:J205,pattern_user_labels!B205:J205),0))</f>
        <v>NON_SPECIFIC</v>
      </c>
      <c r="C205" s="9" t="n">
        <f aca="false">pattern_user_labels!$R205</f>
        <v>3</v>
      </c>
      <c r="D205" s="9" t="n">
        <f aca="false">COUNTIF(pattern_user_labels!$B205:$J205, $B205)</f>
        <v>2</v>
      </c>
      <c r="E205" s="10" t="b">
        <f aca="false">$C205-$D205&lt;=1</f>
        <v>1</v>
      </c>
      <c r="F205" s="10" t="b">
        <f aca="false">$C205=$D205</f>
        <v>0</v>
      </c>
      <c r="G205" s="10" t="b">
        <f aca="false">D205&gt;=3</f>
        <v>0</v>
      </c>
      <c r="H205" s="10" t="b">
        <f aca="false">AND($E205,OR($B205="UNGRADABLE_QUALITY",$B205="UNGRADABLE_CONDITION"))</f>
        <v>0</v>
      </c>
      <c r="I205" s="10" t="str">
        <f aca="false">IF(AND($E205,NOT($H205)),$B205, "")</f>
        <v>NON_SPECIFIC</v>
      </c>
    </row>
    <row r="206" customFormat="false" ht="15.75" hidden="false" customHeight="false" outlineLevel="0" collapsed="false">
      <c r="A206" s="8" t="str">
        <f aca="false">pattern_user_labels!$A206</f>
        <v>3198837e-5127-4622-a1c5-ab672064a2bc</v>
      </c>
      <c r="B206" s="8" t="str">
        <f aca="false" t="array" ref="B206:B206">INDEX(pattern_user_labels!B206:J206,MATCH(MAX(COUNTIF(pattern_user_labels!B206:J206,pattern_user_labels!B206:J206)),COUNTIF(pattern_user_labels!B206:J206,pattern_user_labels!B206:J206),0))</f>
        <v>NORMAL</v>
      </c>
      <c r="C206" s="9" t="n">
        <f aca="false">pattern_user_labels!$R206</f>
        <v>3</v>
      </c>
      <c r="D206" s="9" t="n">
        <f aca="false">COUNTIF(pattern_user_labels!$B206:$J206, $B206)</f>
        <v>2</v>
      </c>
      <c r="E206" s="10" t="b">
        <f aca="false">$C206-$D206&lt;=1</f>
        <v>1</v>
      </c>
      <c r="F206" s="10" t="b">
        <f aca="false">$C206=$D206</f>
        <v>0</v>
      </c>
      <c r="G206" s="10" t="b">
        <f aca="false">D206&gt;=3</f>
        <v>0</v>
      </c>
      <c r="H206" s="10" t="b">
        <f aca="false">AND($E206,OR($B206="UNGRADABLE_QUALITY",$B206="UNGRADABLE_CONDITION"))</f>
        <v>0</v>
      </c>
      <c r="I206" s="10" t="str">
        <f aca="false">IF(AND($E206,NOT($H206)),$B206, "")</f>
        <v>NORMAL</v>
      </c>
    </row>
    <row r="207" customFormat="false" ht="15.75" hidden="false" customHeight="false" outlineLevel="0" collapsed="false">
      <c r="A207" s="8" t="str">
        <f aca="false">pattern_user_labels!$A207</f>
        <v>31de4dfb-09c1-4cd5-ba3c-0b4e1a2fe0d9</v>
      </c>
      <c r="B207" s="8" t="str">
        <f aca="false" t="array" ref="B207:B207">INDEX(pattern_user_labels!B207:J207,MATCH(MAX(COUNTIF(pattern_user_labels!B207:J207,pattern_user_labels!B207:J207)),COUNTIF(pattern_user_labels!B207:J207,pattern_user_labels!B207:J207),0))</f>
        <v>NON_SPECIFIC</v>
      </c>
      <c r="C207" s="9" t="n">
        <f aca="false">pattern_user_labels!$R207</f>
        <v>3</v>
      </c>
      <c r="D207" s="9" t="n">
        <f aca="false">COUNTIF(pattern_user_labels!$B207:$J207, $B207)</f>
        <v>2</v>
      </c>
      <c r="E207" s="10" t="b">
        <f aca="false">$C207-$D207&lt;=1</f>
        <v>1</v>
      </c>
      <c r="F207" s="10" t="b">
        <f aca="false">$C207=$D207</f>
        <v>0</v>
      </c>
      <c r="G207" s="10" t="b">
        <f aca="false">D207&gt;=3</f>
        <v>0</v>
      </c>
      <c r="H207" s="10" t="b">
        <f aca="false">AND($E207,OR($B207="UNGRADABLE_QUALITY",$B207="UNGRADABLE_CONDITION"))</f>
        <v>0</v>
      </c>
      <c r="I207" s="10" t="str">
        <f aca="false">IF(AND($E207,NOT($H207)),$B207, "")</f>
        <v>NON_SPECIFIC</v>
      </c>
    </row>
    <row r="208" customFormat="false" ht="15.75" hidden="false" customHeight="false" outlineLevel="0" collapsed="false">
      <c r="A208" s="8" t="str">
        <f aca="false">pattern_user_labels!$A208</f>
        <v>31e32889-a1e1-46c1-bc9e-8017f1002dca</v>
      </c>
      <c r="B208" s="8" t="str">
        <f aca="false" t="array" ref="B208:B208">INDEX(pattern_user_labels!B208:J208,MATCH(MAX(COUNTIF(pattern_user_labels!B208:J208,pattern_user_labels!B208:J208)),COUNTIF(pattern_user_labels!B208:J208,pattern_user_labels!B208:J208),0))</f>
        <v>LATE</v>
      </c>
      <c r="C208" s="9" t="n">
        <f aca="false">pattern_user_labels!$R208</f>
        <v>3</v>
      </c>
      <c r="D208" s="9" t="n">
        <f aca="false">COUNTIF(pattern_user_labels!$B208:$J208, $B208)</f>
        <v>2</v>
      </c>
      <c r="E208" s="10" t="b">
        <f aca="false">$C208-$D208&lt;=1</f>
        <v>1</v>
      </c>
      <c r="F208" s="10" t="b">
        <f aca="false">$C208=$D208</f>
        <v>0</v>
      </c>
      <c r="G208" s="10" t="b">
        <f aca="false">D208&gt;=3</f>
        <v>0</v>
      </c>
      <c r="H208" s="10" t="b">
        <f aca="false">AND($E208,OR($B208="UNGRADABLE_QUALITY",$B208="UNGRADABLE_CONDITION"))</f>
        <v>0</v>
      </c>
      <c r="I208" s="10" t="str">
        <f aca="false">IF(AND($E208,NOT($H208)),$B208, "")</f>
        <v>LATE</v>
      </c>
    </row>
    <row r="209" customFormat="false" ht="15.75" hidden="false" customHeight="false" outlineLevel="0" collapsed="false">
      <c r="A209" s="8" t="str">
        <f aca="false">pattern_user_labels!$A209</f>
        <v>31e7fb74-1745-4cc8-b655-d82fa09d1150</v>
      </c>
      <c r="B209" s="8" t="str">
        <f aca="false" t="array" ref="B209:B209">INDEX(pattern_user_labels!B209:J209,MATCH(MAX(COUNTIF(pattern_user_labels!B209:J209,pattern_user_labels!B209:J209)),COUNTIF(pattern_user_labels!B209:J209,pattern_user_labels!B209:J209),0))</f>
        <v>EARLY</v>
      </c>
      <c r="C209" s="9" t="n">
        <f aca="false">pattern_user_labels!$R209</f>
        <v>3</v>
      </c>
      <c r="D209" s="9" t="n">
        <f aca="false">COUNTIF(pattern_user_labels!$B209:$J209, $B209)</f>
        <v>3</v>
      </c>
      <c r="E209" s="10" t="b">
        <f aca="false">$C209-$D209&lt;=1</f>
        <v>1</v>
      </c>
      <c r="F209" s="10" t="b">
        <f aca="false">$C209=$D209</f>
        <v>1</v>
      </c>
      <c r="G209" s="10" t="b">
        <f aca="false">D209&gt;=3</f>
        <v>1</v>
      </c>
      <c r="H209" s="10" t="b">
        <f aca="false">AND($E209,OR($B209="UNGRADABLE_QUALITY",$B209="UNGRADABLE_CONDITION"))</f>
        <v>0</v>
      </c>
      <c r="I209" s="10" t="str">
        <f aca="false">IF(AND($E209,NOT($H209)),$B209, "")</f>
        <v>EARLY</v>
      </c>
    </row>
    <row r="210" customFormat="false" ht="15.75" hidden="false" customHeight="false" outlineLevel="0" collapsed="false">
      <c r="A210" s="8" t="str">
        <f aca="false">pattern_user_labels!$A210</f>
        <v>3217f889-35b4-471b-85e1-e60f1af6384a</v>
      </c>
      <c r="B210" s="8" t="str">
        <f aca="false" t="array" ref="B210:B210">INDEX(pattern_user_labels!B210:J210,MATCH(MAX(COUNTIF(pattern_user_labels!B210:J210,pattern_user_labels!B210:J210)),COUNTIF(pattern_user_labels!B210:J210,pattern_user_labels!B210:J210),0))</f>
        <v>NORMAL</v>
      </c>
      <c r="C210" s="9" t="n">
        <f aca="false">pattern_user_labels!$R210</f>
        <v>3</v>
      </c>
      <c r="D210" s="9" t="n">
        <f aca="false">COUNTIF(pattern_user_labels!$B210:$J210, $B210)</f>
        <v>3</v>
      </c>
      <c r="E210" s="10" t="b">
        <f aca="false">$C210-$D210&lt;=1</f>
        <v>1</v>
      </c>
      <c r="F210" s="10" t="b">
        <f aca="false">$C210=$D210</f>
        <v>1</v>
      </c>
      <c r="G210" s="10" t="b">
        <f aca="false">D210&gt;=3</f>
        <v>1</v>
      </c>
      <c r="H210" s="10" t="b">
        <f aca="false">AND($E210,OR($B210="UNGRADABLE_QUALITY",$B210="UNGRADABLE_CONDITION"))</f>
        <v>0</v>
      </c>
      <c r="I210" s="10" t="str">
        <f aca="false">IF(AND($E210,NOT($H210)),$B210, "")</f>
        <v>NORMAL</v>
      </c>
    </row>
    <row r="211" customFormat="false" ht="15.75" hidden="false" customHeight="false" outlineLevel="0" collapsed="false">
      <c r="A211" s="8" t="str">
        <f aca="false">pattern_user_labels!$A211</f>
        <v>3244b94b-0619-4989-b399-0346ed94f1c1</v>
      </c>
      <c r="B211" s="8" t="str">
        <f aca="false" t="array" ref="B211:B211">INDEX(pattern_user_labels!B211:J211,MATCH(MAX(COUNTIF(pattern_user_labels!B211:J211,pattern_user_labels!B211:J211)),COUNTIF(pattern_user_labels!B211:J211,pattern_user_labels!B211:J211),0))</f>
        <v>ACTIVE</v>
      </c>
      <c r="C211" s="9" t="n">
        <f aca="false">pattern_user_labels!$R211</f>
        <v>3</v>
      </c>
      <c r="D211" s="9" t="n">
        <f aca="false">COUNTIF(pattern_user_labels!$B211:$J211, $B211)</f>
        <v>2</v>
      </c>
      <c r="E211" s="10" t="b">
        <f aca="false">$C211-$D211&lt;=1</f>
        <v>1</v>
      </c>
      <c r="F211" s="10" t="b">
        <f aca="false">$C211=$D211</f>
        <v>0</v>
      </c>
      <c r="G211" s="10" t="b">
        <f aca="false">D211&gt;=3</f>
        <v>0</v>
      </c>
      <c r="H211" s="10" t="b">
        <f aca="false">AND($E211,OR($B211="UNGRADABLE_QUALITY",$B211="UNGRADABLE_CONDITION"))</f>
        <v>0</v>
      </c>
      <c r="I211" s="10" t="str">
        <f aca="false">IF(AND($E211,NOT($H211)),$B211, "")</f>
        <v>ACTIVE</v>
      </c>
    </row>
    <row r="212" customFormat="false" ht="15.75" hidden="false" customHeight="false" outlineLevel="0" collapsed="false">
      <c r="A212" s="8" t="str">
        <f aca="false">pattern_user_labels!$A212</f>
        <v>3267e764-832b-4955-8913-7a6b585f72f1</v>
      </c>
      <c r="B212" s="8" t="str">
        <f aca="false" t="array" ref="B212:B212">INDEX(pattern_user_labels!B212:J212,MATCH(MAX(COUNTIF(pattern_user_labels!B212:J212,pattern_user_labels!B212:J212)),COUNTIF(pattern_user_labels!B212:J212,pattern_user_labels!B212:J212),0))</f>
        <v>NORMAL</v>
      </c>
      <c r="C212" s="9" t="n">
        <f aca="false">pattern_user_labels!$R212</f>
        <v>3</v>
      </c>
      <c r="D212" s="9" t="n">
        <f aca="false">COUNTIF(pattern_user_labels!$B212:$J212, $B212)</f>
        <v>2</v>
      </c>
      <c r="E212" s="10" t="b">
        <f aca="false">$C212-$D212&lt;=1</f>
        <v>1</v>
      </c>
      <c r="F212" s="10" t="b">
        <f aca="false">$C212=$D212</f>
        <v>0</v>
      </c>
      <c r="G212" s="10" t="b">
        <f aca="false">D212&gt;=3</f>
        <v>0</v>
      </c>
      <c r="H212" s="10" t="b">
        <f aca="false">AND($E212,OR($B212="UNGRADABLE_QUALITY",$B212="UNGRADABLE_CONDITION"))</f>
        <v>0</v>
      </c>
      <c r="I212" s="10" t="str">
        <f aca="false">IF(AND($E212,NOT($H212)),$B212, "")</f>
        <v>NORMAL</v>
      </c>
    </row>
    <row r="213" customFormat="false" ht="15.75" hidden="false" customHeight="false" outlineLevel="0" collapsed="false">
      <c r="A213" s="8" t="str">
        <f aca="false">pattern_user_labels!$A213</f>
        <v>326b5a4f-a535-49a6-af3e-08e338f10d31</v>
      </c>
      <c r="B213" s="8" t="str">
        <f aca="false" t="array" ref="B213:B213">INDEX(pattern_user_labels!B213:J213,MATCH(MAX(COUNTIF(pattern_user_labels!B213:J213,pattern_user_labels!B213:J213)),COUNTIF(pattern_user_labels!B213:J213,pattern_user_labels!B213:J213),0))</f>
        <v>NORMAL</v>
      </c>
      <c r="C213" s="9" t="n">
        <f aca="false">pattern_user_labels!$R213</f>
        <v>3</v>
      </c>
      <c r="D213" s="9" t="n">
        <f aca="false">COUNTIF(pattern_user_labels!$B213:$J213, $B213)</f>
        <v>3</v>
      </c>
      <c r="E213" s="10" t="b">
        <f aca="false">$C213-$D213&lt;=1</f>
        <v>1</v>
      </c>
      <c r="F213" s="10" t="b">
        <f aca="false">$C213=$D213</f>
        <v>1</v>
      </c>
      <c r="G213" s="10" t="b">
        <f aca="false">D213&gt;=3</f>
        <v>1</v>
      </c>
      <c r="H213" s="10" t="b">
        <f aca="false">AND($E213,OR($B213="UNGRADABLE_QUALITY",$B213="UNGRADABLE_CONDITION"))</f>
        <v>0</v>
      </c>
      <c r="I213" s="10" t="str">
        <f aca="false">IF(AND($E213,NOT($H213)),$B213, "")</f>
        <v>NORMAL</v>
      </c>
    </row>
    <row r="214" customFormat="false" ht="15.75" hidden="false" customHeight="false" outlineLevel="0" collapsed="false">
      <c r="A214" s="8" t="str">
        <f aca="false">pattern_user_labels!$A214</f>
        <v>32977457-83a2-46fd-9a23-527ecb2bbc49</v>
      </c>
      <c r="B214" s="8" t="str">
        <f aca="false" t="array" ref="B214:B214">INDEX(pattern_user_labels!B214:J214,MATCH(MAX(COUNTIF(pattern_user_labels!B214:J214,pattern_user_labels!B214:J214)),COUNTIF(pattern_user_labels!B214:J214,pattern_user_labels!B214:J214),0))</f>
        <v>NON_SPECIFIC</v>
      </c>
      <c r="C214" s="9" t="n">
        <f aca="false">pattern_user_labels!$R214</f>
        <v>3</v>
      </c>
      <c r="D214" s="9" t="n">
        <f aca="false">COUNTIF(pattern_user_labels!$B214:$J214, $B214)</f>
        <v>2</v>
      </c>
      <c r="E214" s="10" t="b">
        <f aca="false">$C214-$D214&lt;=1</f>
        <v>1</v>
      </c>
      <c r="F214" s="10" t="b">
        <f aca="false">$C214=$D214</f>
        <v>0</v>
      </c>
      <c r="G214" s="10" t="b">
        <f aca="false">D214&gt;=3</f>
        <v>0</v>
      </c>
      <c r="H214" s="10" t="b">
        <f aca="false">AND($E214,OR($B214="UNGRADABLE_QUALITY",$B214="UNGRADABLE_CONDITION"))</f>
        <v>0</v>
      </c>
      <c r="I214" s="10" t="str">
        <f aca="false">IF(AND($E214,NOT($H214)),$B214, "")</f>
        <v>NON_SPECIFIC</v>
      </c>
    </row>
    <row r="215" customFormat="false" ht="15.75" hidden="false" customHeight="false" outlineLevel="0" collapsed="false">
      <c r="A215" s="8" t="str">
        <f aca="false">pattern_user_labels!$A215</f>
        <v>32be0999-3522-4366-8de2-367a55b9aa4b</v>
      </c>
      <c r="B215" s="8" t="str">
        <f aca="false" t="array" ref="B215:B215">INDEX(pattern_user_labels!B215:J215,MATCH(MAX(COUNTIF(pattern_user_labels!B215:J215,pattern_user_labels!B215:J215)),COUNTIF(pattern_user_labels!B215:J215,pattern_user_labels!B215:J215),0))</f>
        <v>NORMAL</v>
      </c>
      <c r="C215" s="9" t="n">
        <f aca="false">pattern_user_labels!$R215</f>
        <v>3</v>
      </c>
      <c r="D215" s="9" t="n">
        <f aca="false">COUNTIF(pattern_user_labels!$B215:$J215, $B215)</f>
        <v>2</v>
      </c>
      <c r="E215" s="10" t="b">
        <f aca="false">$C215-$D215&lt;=1</f>
        <v>1</v>
      </c>
      <c r="F215" s="10" t="b">
        <f aca="false">$C215=$D215</f>
        <v>0</v>
      </c>
      <c r="G215" s="10" t="b">
        <f aca="false">D215&gt;=3</f>
        <v>0</v>
      </c>
      <c r="H215" s="10" t="b">
        <f aca="false">AND($E215,OR($B215="UNGRADABLE_QUALITY",$B215="UNGRADABLE_CONDITION"))</f>
        <v>0</v>
      </c>
      <c r="I215" s="10" t="str">
        <f aca="false">IF(AND($E215,NOT($H215)),$B215, "")</f>
        <v>NORMAL</v>
      </c>
    </row>
    <row r="216" customFormat="false" ht="15.75" hidden="false" customHeight="false" outlineLevel="0" collapsed="false">
      <c r="A216" s="8" t="str">
        <f aca="false">pattern_user_labels!$A216</f>
        <v>32dbaffa-cad8-426e-9842-4ea055a46ac3</v>
      </c>
      <c r="B216" s="8" t="str">
        <f aca="false" t="array" ref="B216:B216">INDEX(pattern_user_labels!B216:J216,MATCH(MAX(COUNTIF(pattern_user_labels!B216:J216,pattern_user_labels!B216:J216)),COUNTIF(pattern_user_labels!B216:J216,pattern_user_labels!B216:J216),0))</f>
        <v>EARLY</v>
      </c>
      <c r="C216" s="9" t="n">
        <f aca="false">pattern_user_labels!$R216</f>
        <v>3</v>
      </c>
      <c r="D216" s="9" t="n">
        <f aca="false">COUNTIF(pattern_user_labels!$B216:$J216, $B216)</f>
        <v>2</v>
      </c>
      <c r="E216" s="10" t="b">
        <f aca="false">$C216-$D216&lt;=1</f>
        <v>1</v>
      </c>
      <c r="F216" s="10" t="b">
        <f aca="false">$C216=$D216</f>
        <v>0</v>
      </c>
      <c r="G216" s="10" t="b">
        <f aca="false">D216&gt;=3</f>
        <v>0</v>
      </c>
      <c r="H216" s="10" t="b">
        <f aca="false">AND($E216,OR($B216="UNGRADABLE_QUALITY",$B216="UNGRADABLE_CONDITION"))</f>
        <v>0</v>
      </c>
      <c r="I216" s="10" t="str">
        <f aca="false">IF(AND($E216,NOT($H216)),$B216, "")</f>
        <v>EARLY</v>
      </c>
    </row>
    <row r="217" customFormat="false" ht="15.75" hidden="false" customHeight="false" outlineLevel="0" collapsed="false">
      <c r="A217" s="8" t="str">
        <f aca="false">pattern_user_labels!$A217</f>
        <v>32e3b9d7-3bc3-404f-aea2-426f8e2ebf72</v>
      </c>
      <c r="B217" s="8" t="str">
        <f aca="false" t="array" ref="B217:B217">INDEX(pattern_user_labels!B217:J217,MATCH(MAX(COUNTIF(pattern_user_labels!B217:J217,pattern_user_labels!B217:J217)),COUNTIF(pattern_user_labels!B217:J217,pattern_user_labels!B217:J217),0))</f>
        <v>NON_SPECIFIC</v>
      </c>
      <c r="C217" s="9" t="n">
        <f aca="false">pattern_user_labels!$R217</f>
        <v>3</v>
      </c>
      <c r="D217" s="9" t="n">
        <f aca="false">COUNTIF(pattern_user_labels!$B217:$J217, $B217)</f>
        <v>2</v>
      </c>
      <c r="E217" s="10" t="b">
        <f aca="false">$C217-$D217&lt;=1</f>
        <v>1</v>
      </c>
      <c r="F217" s="10" t="b">
        <f aca="false">$C217=$D217</f>
        <v>0</v>
      </c>
      <c r="G217" s="10" t="b">
        <f aca="false">D217&gt;=3</f>
        <v>0</v>
      </c>
      <c r="H217" s="10" t="b">
        <f aca="false">AND($E217,OR($B217="UNGRADABLE_QUALITY",$B217="UNGRADABLE_CONDITION"))</f>
        <v>0</v>
      </c>
      <c r="I217" s="10" t="str">
        <f aca="false">IF(AND($E217,NOT($H217)),$B217, "")</f>
        <v>NON_SPECIFIC</v>
      </c>
    </row>
    <row r="218" customFormat="false" ht="15.75" hidden="false" customHeight="false" outlineLevel="0" collapsed="false">
      <c r="A218" s="8" t="str">
        <f aca="false">pattern_user_labels!$A218</f>
        <v>33b5673f-216d-4b84-a0d3-9f3eebde16b0</v>
      </c>
      <c r="B218" s="8" t="str">
        <f aca="false" t="array" ref="B218:B218">INDEX(pattern_user_labels!B218:J218,MATCH(MAX(COUNTIF(pattern_user_labels!B218:J218,pattern_user_labels!B218:J218)),COUNTIF(pattern_user_labels!B218:J218,pattern_user_labels!B218:J218),0))</f>
        <v>UNGRADABLE_QUALITY</v>
      </c>
      <c r="C218" s="9" t="n">
        <f aca="false">pattern_user_labels!$R218</f>
        <v>3</v>
      </c>
      <c r="D218" s="9" t="n">
        <f aca="false">COUNTIF(pattern_user_labels!$B218:$J218, $B218)</f>
        <v>3</v>
      </c>
      <c r="E218" s="10" t="b">
        <f aca="false">$C218-$D218&lt;=1</f>
        <v>1</v>
      </c>
      <c r="F218" s="10" t="b">
        <f aca="false">$C218=$D218</f>
        <v>1</v>
      </c>
      <c r="G218" s="10" t="b">
        <f aca="false">D218&gt;=3</f>
        <v>1</v>
      </c>
      <c r="H218" s="10" t="b">
        <f aca="false">AND($E218,OR($B218="UNGRADABLE_QUALITY",$B218="UNGRADABLE_CONDITION"))</f>
        <v>1</v>
      </c>
      <c r="I218" s="10" t="str">
        <f aca="false">IF(AND($E218,NOT($H218)),$B218, "")</f>
        <v/>
      </c>
    </row>
    <row r="219" customFormat="false" ht="15.75" hidden="false" customHeight="false" outlineLevel="0" collapsed="false">
      <c r="A219" s="8" t="str">
        <f aca="false">pattern_user_labels!$A219</f>
        <v>33b8103a-9cc5-49a5-8cd1-4d84ae65d652</v>
      </c>
      <c r="B219" s="8" t="str">
        <f aca="false" t="array" ref="B219:B219">INDEX(pattern_user_labels!B219:J219,MATCH(MAX(COUNTIF(pattern_user_labels!B219:J219,pattern_user_labels!B219:J219)),COUNTIF(pattern_user_labels!B219:J219,pattern_user_labels!B219:J219),0))</f>
        <v>NON_SPECIFIC</v>
      </c>
      <c r="C219" s="9" t="n">
        <f aca="false">pattern_user_labels!$R219</f>
        <v>3</v>
      </c>
      <c r="D219" s="9" t="n">
        <f aca="false">COUNTIF(pattern_user_labels!$B219:$J219, $B219)</f>
        <v>2</v>
      </c>
      <c r="E219" s="10" t="b">
        <f aca="false">$C219-$D219&lt;=1</f>
        <v>1</v>
      </c>
      <c r="F219" s="10" t="b">
        <f aca="false">$C219=$D219</f>
        <v>0</v>
      </c>
      <c r="G219" s="10" t="b">
        <f aca="false">D219&gt;=3</f>
        <v>0</v>
      </c>
      <c r="H219" s="10" t="b">
        <f aca="false">AND($E219,OR($B219="UNGRADABLE_QUALITY",$B219="UNGRADABLE_CONDITION"))</f>
        <v>0</v>
      </c>
      <c r="I219" s="10" t="str">
        <f aca="false">IF(AND($E219,NOT($H219)),$B219, "")</f>
        <v>NON_SPECIFIC</v>
      </c>
    </row>
    <row r="220" customFormat="false" ht="15.75" hidden="false" customHeight="false" outlineLevel="0" collapsed="false">
      <c r="A220" s="8" t="str">
        <f aca="false">pattern_user_labels!$A220</f>
        <v>33d65158-f75d-45d8-a9de-b3463ffa93e5</v>
      </c>
      <c r="B220" s="8" t="str">
        <f aca="false" t="array" ref="B220:B220">INDEX(pattern_user_labels!B220:J220,MATCH(MAX(COUNTIF(pattern_user_labels!B220:J220,pattern_user_labels!B220:J220)),COUNTIF(pattern_user_labels!B220:J220,pattern_user_labels!B220:J220),0))</f>
        <v>NON_SPECIFIC</v>
      </c>
      <c r="C220" s="9" t="n">
        <f aca="false">pattern_user_labels!$R220</f>
        <v>3</v>
      </c>
      <c r="D220" s="9" t="n">
        <f aca="false">COUNTIF(pattern_user_labels!$B220:$J220, $B220)</f>
        <v>1</v>
      </c>
      <c r="E220" s="10" t="b">
        <f aca="false">$C220-$D220&lt;=1</f>
        <v>0</v>
      </c>
      <c r="F220" s="10" t="b">
        <f aca="false">$C220=$D220</f>
        <v>0</v>
      </c>
      <c r="G220" s="10" t="b">
        <f aca="false">D220&gt;=3</f>
        <v>0</v>
      </c>
      <c r="H220" s="10" t="b">
        <f aca="false">AND($E220,OR($B220="UNGRADABLE_QUALITY",$B220="UNGRADABLE_CONDITION"))</f>
        <v>0</v>
      </c>
      <c r="I220" s="10" t="str">
        <f aca="false">IF(AND($E220,NOT($H220)),$B220, "")</f>
        <v/>
      </c>
    </row>
    <row r="221" customFormat="false" ht="15.75" hidden="false" customHeight="false" outlineLevel="0" collapsed="false">
      <c r="A221" s="8" t="str">
        <f aca="false">pattern_user_labels!$A221</f>
        <v>33edeb7e-f668-4c75-a353-6af5e71f4415</v>
      </c>
      <c r="B221" s="8" t="str">
        <f aca="false" t="array" ref="B221:B221">INDEX(pattern_user_labels!B221:J221,MATCH(MAX(COUNTIF(pattern_user_labels!B221:J221,pattern_user_labels!B221:J221)),COUNTIF(pattern_user_labels!B221:J221,pattern_user_labels!B221:J221),0))</f>
        <v>NON_SPECIFIC</v>
      </c>
      <c r="C221" s="9" t="n">
        <f aca="false">pattern_user_labels!$R221</f>
        <v>3</v>
      </c>
      <c r="D221" s="9" t="n">
        <f aca="false">COUNTIF(pattern_user_labels!$B221:$J221, $B221)</f>
        <v>2</v>
      </c>
      <c r="E221" s="10" t="b">
        <f aca="false">$C221-$D221&lt;=1</f>
        <v>1</v>
      </c>
      <c r="F221" s="10" t="b">
        <f aca="false">$C221=$D221</f>
        <v>0</v>
      </c>
      <c r="G221" s="10" t="b">
        <f aca="false">D221&gt;=3</f>
        <v>0</v>
      </c>
      <c r="H221" s="10" t="b">
        <f aca="false">AND($E221,OR($B221="UNGRADABLE_QUALITY",$B221="UNGRADABLE_CONDITION"))</f>
        <v>0</v>
      </c>
      <c r="I221" s="10" t="str">
        <f aca="false">IF(AND($E221,NOT($H221)),$B221, "")</f>
        <v>NON_SPECIFIC</v>
      </c>
    </row>
    <row r="222" customFormat="false" ht="15.75" hidden="false" customHeight="false" outlineLevel="0" collapsed="false">
      <c r="A222" s="8" t="str">
        <f aca="false">pattern_user_labels!$A222</f>
        <v>3487bf0e-22e9-41e2-9cc8-f18d99d58dc9</v>
      </c>
      <c r="B222" s="8" t="str">
        <f aca="false" t="array" ref="B222:B222">INDEX(pattern_user_labels!B222:J222,MATCH(MAX(COUNTIF(pattern_user_labels!B222:J222,pattern_user_labels!B222:J222)),COUNTIF(pattern_user_labels!B222:J222,pattern_user_labels!B222:J222),0))</f>
        <v>ACTIVE</v>
      </c>
      <c r="C222" s="9" t="n">
        <f aca="false">pattern_user_labels!$R222</f>
        <v>3</v>
      </c>
      <c r="D222" s="9" t="n">
        <f aca="false">COUNTIF(pattern_user_labels!$B222:$J222, $B222)</f>
        <v>3</v>
      </c>
      <c r="E222" s="10" t="b">
        <f aca="false">$C222-$D222&lt;=1</f>
        <v>1</v>
      </c>
      <c r="F222" s="10" t="b">
        <f aca="false">$C222=$D222</f>
        <v>1</v>
      </c>
      <c r="G222" s="10" t="b">
        <f aca="false">D222&gt;=3</f>
        <v>1</v>
      </c>
      <c r="H222" s="10" t="b">
        <f aca="false">AND($E222,OR($B222="UNGRADABLE_QUALITY",$B222="UNGRADABLE_CONDITION"))</f>
        <v>0</v>
      </c>
      <c r="I222" s="10" t="str">
        <f aca="false">IF(AND($E222,NOT($H222)),$B222, "")</f>
        <v>ACTIVE</v>
      </c>
    </row>
    <row r="223" customFormat="false" ht="15.75" hidden="false" customHeight="false" outlineLevel="0" collapsed="false">
      <c r="A223" s="8" t="str">
        <f aca="false">pattern_user_labels!$A223</f>
        <v>34bea8fd-99d9-4a14-871c-1dfd3810655a</v>
      </c>
      <c r="B223" s="8" t="str">
        <f aca="false" t="array" ref="B223:B223">INDEX(pattern_user_labels!B223:J223,MATCH(MAX(COUNTIF(pattern_user_labels!B223:J223,pattern_user_labels!B223:J223)),COUNTIF(pattern_user_labels!B223:J223,pattern_user_labels!B223:J223),0))</f>
        <v>ACTIVE</v>
      </c>
      <c r="C223" s="9" t="n">
        <f aca="false">pattern_user_labels!$R223</f>
        <v>3</v>
      </c>
      <c r="D223" s="9" t="n">
        <f aca="false">COUNTIF(pattern_user_labels!$B223:$J223, $B223)</f>
        <v>3</v>
      </c>
      <c r="E223" s="10" t="b">
        <f aca="false">$C223-$D223&lt;=1</f>
        <v>1</v>
      </c>
      <c r="F223" s="10" t="b">
        <f aca="false">$C223=$D223</f>
        <v>1</v>
      </c>
      <c r="G223" s="10" t="b">
        <f aca="false">D223&gt;=3</f>
        <v>1</v>
      </c>
      <c r="H223" s="10" t="b">
        <f aca="false">AND($E223,OR($B223="UNGRADABLE_QUALITY",$B223="UNGRADABLE_CONDITION"))</f>
        <v>0</v>
      </c>
      <c r="I223" s="10" t="str">
        <f aca="false">IF(AND($E223,NOT($H223)),$B223, "")</f>
        <v>ACTIVE</v>
      </c>
    </row>
    <row r="224" customFormat="false" ht="15.75" hidden="false" customHeight="false" outlineLevel="0" collapsed="false">
      <c r="A224" s="8" t="str">
        <f aca="false">pattern_user_labels!$A224</f>
        <v>34cadc67-1b10-4648-916c-5acc17176992</v>
      </c>
      <c r="B224" s="8" t="str">
        <f aca="false" t="array" ref="B224:B224">INDEX(pattern_user_labels!B224:J224,MATCH(MAX(COUNTIF(pattern_user_labels!B224:J224,pattern_user_labels!B224:J224)),COUNTIF(pattern_user_labels!B224:J224,pattern_user_labels!B224:J224),0))</f>
        <v>NON_SPECIFIC</v>
      </c>
      <c r="C224" s="9" t="n">
        <f aca="false">pattern_user_labels!$R224</f>
        <v>3</v>
      </c>
      <c r="D224" s="9" t="n">
        <f aca="false">COUNTIF(pattern_user_labels!$B224:$J224, $B224)</f>
        <v>2</v>
      </c>
      <c r="E224" s="10" t="b">
        <f aca="false">$C224-$D224&lt;=1</f>
        <v>1</v>
      </c>
      <c r="F224" s="10" t="b">
        <f aca="false">$C224=$D224</f>
        <v>0</v>
      </c>
      <c r="G224" s="10" t="b">
        <f aca="false">D224&gt;=3</f>
        <v>0</v>
      </c>
      <c r="H224" s="10" t="b">
        <f aca="false">AND($E224,OR($B224="UNGRADABLE_QUALITY",$B224="UNGRADABLE_CONDITION"))</f>
        <v>0</v>
      </c>
      <c r="I224" s="10" t="str">
        <f aca="false">IF(AND($E224,NOT($H224)),$B224, "")</f>
        <v>NON_SPECIFIC</v>
      </c>
    </row>
    <row r="225" customFormat="false" ht="15.75" hidden="false" customHeight="false" outlineLevel="0" collapsed="false">
      <c r="A225" s="8" t="str">
        <f aca="false">pattern_user_labels!$A225</f>
        <v>34e068a8-9268-4c80-ae59-ac90e78e4705</v>
      </c>
      <c r="B225" s="8" t="str">
        <f aca="false" t="array" ref="B225:B225">INDEX(pattern_user_labels!B225:J225,MATCH(MAX(COUNTIF(pattern_user_labels!B225:J225,pattern_user_labels!B225:J225)),COUNTIF(pattern_user_labels!B225:J225,pattern_user_labels!B225:J225),0))</f>
        <v>ACTIVE</v>
      </c>
      <c r="C225" s="9" t="n">
        <f aca="false">pattern_user_labels!$R225</f>
        <v>3</v>
      </c>
      <c r="D225" s="9" t="n">
        <f aca="false">COUNTIF(pattern_user_labels!$B225:$J225, $B225)</f>
        <v>2</v>
      </c>
      <c r="E225" s="10" t="b">
        <f aca="false">$C225-$D225&lt;=1</f>
        <v>1</v>
      </c>
      <c r="F225" s="10" t="b">
        <f aca="false">$C225=$D225</f>
        <v>0</v>
      </c>
      <c r="G225" s="10" t="b">
        <f aca="false">D225&gt;=3</f>
        <v>0</v>
      </c>
      <c r="H225" s="10" t="b">
        <f aca="false">AND($E225,OR($B225="UNGRADABLE_QUALITY",$B225="UNGRADABLE_CONDITION"))</f>
        <v>0</v>
      </c>
      <c r="I225" s="10" t="str">
        <f aca="false">IF(AND($E225,NOT($H225)),$B225, "")</f>
        <v>ACTIVE</v>
      </c>
    </row>
    <row r="226" customFormat="false" ht="15.75" hidden="false" customHeight="false" outlineLevel="0" collapsed="false">
      <c r="A226" s="8" t="str">
        <f aca="false">pattern_user_labels!$A226</f>
        <v>352828eb-db04-4207-a836-43e0b23e51fd</v>
      </c>
      <c r="B226" s="8" t="str">
        <f aca="false" t="array" ref="B226:B226">INDEX(pattern_user_labels!B226:J226,MATCH(MAX(COUNTIF(pattern_user_labels!B226:J226,pattern_user_labels!B226:J226)),COUNTIF(pattern_user_labels!B226:J226,pattern_user_labels!B226:J226),0))</f>
        <v>NON_SPECIFIC</v>
      </c>
      <c r="C226" s="9" t="n">
        <f aca="false">pattern_user_labels!$R226</f>
        <v>3</v>
      </c>
      <c r="D226" s="9" t="n">
        <f aca="false">COUNTIF(pattern_user_labels!$B226:$J226, $B226)</f>
        <v>3</v>
      </c>
      <c r="E226" s="10" t="b">
        <f aca="false">$C226-$D226&lt;=1</f>
        <v>1</v>
      </c>
      <c r="F226" s="10" t="b">
        <f aca="false">$C226=$D226</f>
        <v>1</v>
      </c>
      <c r="G226" s="10" t="b">
        <f aca="false">D226&gt;=3</f>
        <v>1</v>
      </c>
      <c r="H226" s="10" t="b">
        <f aca="false">AND($E226,OR($B226="UNGRADABLE_QUALITY",$B226="UNGRADABLE_CONDITION"))</f>
        <v>0</v>
      </c>
      <c r="I226" s="10" t="str">
        <f aca="false">IF(AND($E226,NOT($H226)),$B226, "")</f>
        <v>NON_SPECIFIC</v>
      </c>
    </row>
    <row r="227" customFormat="false" ht="15.75" hidden="false" customHeight="false" outlineLevel="0" collapsed="false">
      <c r="A227" s="8" t="str">
        <f aca="false">pattern_user_labels!$A227</f>
        <v>3551702c-c836-4a2c-a570-0c7445e0d1db</v>
      </c>
      <c r="B227" s="8" t="str">
        <f aca="false" t="array" ref="B227:B227">INDEX(pattern_user_labels!B227:J227,MATCH(MAX(COUNTIF(pattern_user_labels!B227:J227,pattern_user_labels!B227:J227)),COUNTIF(pattern_user_labels!B227:J227,pattern_user_labels!B227:J227),0))</f>
        <v>EARLY</v>
      </c>
      <c r="C227" s="9" t="n">
        <f aca="false">pattern_user_labels!$R227</f>
        <v>3</v>
      </c>
      <c r="D227" s="9" t="n">
        <f aca="false">COUNTIF(pattern_user_labels!$B227:$J227, $B227)</f>
        <v>3</v>
      </c>
      <c r="E227" s="10" t="b">
        <f aca="false">$C227-$D227&lt;=1</f>
        <v>1</v>
      </c>
      <c r="F227" s="10" t="b">
        <f aca="false">$C227=$D227</f>
        <v>1</v>
      </c>
      <c r="G227" s="10" t="b">
        <f aca="false">D227&gt;=3</f>
        <v>1</v>
      </c>
      <c r="H227" s="10" t="b">
        <f aca="false">AND($E227,OR($B227="UNGRADABLE_QUALITY",$B227="UNGRADABLE_CONDITION"))</f>
        <v>0</v>
      </c>
      <c r="I227" s="10" t="str">
        <f aca="false">IF(AND($E227,NOT($H227)),$B227, "")</f>
        <v>EARLY</v>
      </c>
    </row>
    <row r="228" customFormat="false" ht="15.75" hidden="false" customHeight="false" outlineLevel="0" collapsed="false">
      <c r="A228" s="8" t="str">
        <f aca="false">pattern_user_labels!$A228</f>
        <v>3577c381-bffd-415f-be4b-f5f9c48c335d</v>
      </c>
      <c r="B228" s="8" t="str">
        <f aca="false" t="array" ref="B228:B228">INDEX(pattern_user_labels!B228:J228,MATCH(MAX(COUNTIF(pattern_user_labels!B228:J228,pattern_user_labels!B228:J228)),COUNTIF(pattern_user_labels!B228:J228,pattern_user_labels!B228:J228),0))</f>
        <v>NON_SPECIFIC</v>
      </c>
      <c r="C228" s="9" t="n">
        <f aca="false">pattern_user_labels!$R228</f>
        <v>3</v>
      </c>
      <c r="D228" s="9" t="n">
        <f aca="false">COUNTIF(pattern_user_labels!$B228:$J228, $B228)</f>
        <v>3</v>
      </c>
      <c r="E228" s="10" t="b">
        <f aca="false">$C228-$D228&lt;=1</f>
        <v>1</v>
      </c>
      <c r="F228" s="10" t="b">
        <f aca="false">$C228=$D228</f>
        <v>1</v>
      </c>
      <c r="G228" s="10" t="b">
        <f aca="false">D228&gt;=3</f>
        <v>1</v>
      </c>
      <c r="H228" s="10" t="b">
        <f aca="false">AND($E228,OR($B228="UNGRADABLE_QUALITY",$B228="UNGRADABLE_CONDITION"))</f>
        <v>0</v>
      </c>
      <c r="I228" s="10" t="str">
        <f aca="false">IF(AND($E228,NOT($H228)),$B228, "")</f>
        <v>NON_SPECIFIC</v>
      </c>
    </row>
    <row r="229" customFormat="false" ht="15.75" hidden="false" customHeight="false" outlineLevel="0" collapsed="false">
      <c r="A229" s="8" t="str">
        <f aca="false">pattern_user_labels!$A229</f>
        <v>35aab2c4-6fc8-4829-b94f-8a4a2217092e</v>
      </c>
      <c r="B229" s="8" t="str">
        <f aca="false" t="array" ref="B229:B229">INDEX(pattern_user_labels!B229:J229,MATCH(MAX(COUNTIF(pattern_user_labels!B229:J229,pattern_user_labels!B229:J229)),COUNTIF(pattern_user_labels!B229:J229,pattern_user_labels!B229:J229),0))</f>
        <v>NORMAL</v>
      </c>
      <c r="C229" s="9" t="n">
        <f aca="false">pattern_user_labels!$R229</f>
        <v>3</v>
      </c>
      <c r="D229" s="9" t="n">
        <f aca="false">COUNTIF(pattern_user_labels!$B229:$J229, $B229)</f>
        <v>3</v>
      </c>
      <c r="E229" s="10" t="b">
        <f aca="false">$C229-$D229&lt;=1</f>
        <v>1</v>
      </c>
      <c r="F229" s="10" t="b">
        <f aca="false">$C229=$D229</f>
        <v>1</v>
      </c>
      <c r="G229" s="10" t="b">
        <f aca="false">D229&gt;=3</f>
        <v>1</v>
      </c>
      <c r="H229" s="10" t="b">
        <f aca="false">AND($E229,OR($B229="UNGRADABLE_QUALITY",$B229="UNGRADABLE_CONDITION"))</f>
        <v>0</v>
      </c>
      <c r="I229" s="10" t="str">
        <f aca="false">IF(AND($E229,NOT($H229)),$B229, "")</f>
        <v>NORMAL</v>
      </c>
    </row>
    <row r="230" customFormat="false" ht="15.75" hidden="false" customHeight="false" outlineLevel="0" collapsed="false">
      <c r="A230" s="8" t="str">
        <f aca="false">pattern_user_labels!$A230</f>
        <v>367f4cbf-e96e-48a9-986c-fb6bc672b310</v>
      </c>
      <c r="B230" s="8" t="str">
        <f aca="false" t="array" ref="B230:B230">INDEX(pattern_user_labels!B230:J230,MATCH(MAX(COUNTIF(pattern_user_labels!B230:J230,pattern_user_labels!B230:J230)),COUNTIF(pattern_user_labels!B230:J230,pattern_user_labels!B230:J230),0))</f>
        <v>LATE</v>
      </c>
      <c r="C230" s="9" t="n">
        <f aca="false">pattern_user_labels!$R230</f>
        <v>3</v>
      </c>
      <c r="D230" s="9" t="n">
        <f aca="false">COUNTIF(pattern_user_labels!$B230:$J230, $B230)</f>
        <v>2</v>
      </c>
      <c r="E230" s="10" t="b">
        <f aca="false">$C230-$D230&lt;=1</f>
        <v>1</v>
      </c>
      <c r="F230" s="10" t="b">
        <f aca="false">$C230=$D230</f>
        <v>0</v>
      </c>
      <c r="G230" s="10" t="b">
        <f aca="false">D230&gt;=3</f>
        <v>0</v>
      </c>
      <c r="H230" s="10" t="b">
        <f aca="false">AND($E230,OR($B230="UNGRADABLE_QUALITY",$B230="UNGRADABLE_CONDITION"))</f>
        <v>0</v>
      </c>
      <c r="I230" s="10" t="str">
        <f aca="false">IF(AND($E230,NOT($H230)),$B230, "")</f>
        <v>LATE</v>
      </c>
    </row>
    <row r="231" customFormat="false" ht="15.75" hidden="false" customHeight="false" outlineLevel="0" collapsed="false">
      <c r="A231" s="8" t="str">
        <f aca="false">pattern_user_labels!$A231</f>
        <v>36ebebb0-3c08-4794-90f5-9b23a913ca41</v>
      </c>
      <c r="B231" s="8" t="str">
        <f aca="false" t="array" ref="B231:B231">INDEX(pattern_user_labels!B231:J231,MATCH(MAX(COUNTIF(pattern_user_labels!B231:J231,pattern_user_labels!B231:J231)),COUNTIF(pattern_user_labels!B231:J231,pattern_user_labels!B231:J231),0))</f>
        <v>NON_SPECIFIC</v>
      </c>
      <c r="C231" s="9" t="n">
        <f aca="false">pattern_user_labels!$R231</f>
        <v>3</v>
      </c>
      <c r="D231" s="9" t="n">
        <f aca="false">COUNTIF(pattern_user_labels!$B231:$J231, $B231)</f>
        <v>3</v>
      </c>
      <c r="E231" s="10" t="b">
        <f aca="false">$C231-$D231&lt;=1</f>
        <v>1</v>
      </c>
      <c r="F231" s="10" t="b">
        <f aca="false">$C231=$D231</f>
        <v>1</v>
      </c>
      <c r="G231" s="10" t="b">
        <f aca="false">D231&gt;=3</f>
        <v>1</v>
      </c>
      <c r="H231" s="10" t="b">
        <f aca="false">AND($E231,OR($B231="UNGRADABLE_QUALITY",$B231="UNGRADABLE_CONDITION"))</f>
        <v>0</v>
      </c>
      <c r="I231" s="10" t="str">
        <f aca="false">IF(AND($E231,NOT($H231)),$B231, "")</f>
        <v>NON_SPECIFIC</v>
      </c>
    </row>
    <row r="232" customFormat="false" ht="15.75" hidden="false" customHeight="false" outlineLevel="0" collapsed="false">
      <c r="A232" s="8" t="str">
        <f aca="false">pattern_user_labels!$A232</f>
        <v>37deb0c6-3754-4a97-96ad-dc4a3f97b89c</v>
      </c>
      <c r="B232" s="8" t="str">
        <f aca="false" t="array" ref="B232:B232">INDEX(pattern_user_labels!B232:J232,MATCH(MAX(COUNTIF(pattern_user_labels!B232:J232,pattern_user_labels!B232:J232)),COUNTIF(pattern_user_labels!B232:J232,pattern_user_labels!B232:J232),0))</f>
        <v>ACTIVE</v>
      </c>
      <c r="C232" s="9" t="n">
        <f aca="false">pattern_user_labels!$R232</f>
        <v>3</v>
      </c>
      <c r="D232" s="9" t="n">
        <f aca="false">COUNTIF(pattern_user_labels!$B232:$J232, $B232)</f>
        <v>3</v>
      </c>
      <c r="E232" s="10" t="b">
        <f aca="false">$C232-$D232&lt;=1</f>
        <v>1</v>
      </c>
      <c r="F232" s="10" t="b">
        <f aca="false">$C232=$D232</f>
        <v>1</v>
      </c>
      <c r="G232" s="10" t="b">
        <f aca="false">D232&gt;=3</f>
        <v>1</v>
      </c>
      <c r="H232" s="10" t="b">
        <f aca="false">AND($E232,OR($B232="UNGRADABLE_QUALITY",$B232="UNGRADABLE_CONDITION"))</f>
        <v>0</v>
      </c>
      <c r="I232" s="10" t="str">
        <f aca="false">IF(AND($E232,NOT($H232)),$B232, "")</f>
        <v>ACTIVE</v>
      </c>
    </row>
    <row r="233" customFormat="false" ht="15.75" hidden="false" customHeight="false" outlineLevel="0" collapsed="false">
      <c r="A233" s="8" t="str">
        <f aca="false">pattern_user_labels!$A233</f>
        <v>37e07c31-d756-4dab-a42a-f13e7b6fb1f4</v>
      </c>
      <c r="B233" s="8" t="str">
        <f aca="false" t="array" ref="B233:B233">INDEX(pattern_user_labels!B233:J233,MATCH(MAX(COUNTIF(pattern_user_labels!B233:J233,pattern_user_labels!B233:J233)),COUNTIF(pattern_user_labels!B233:J233,pattern_user_labels!B233:J233),0))</f>
        <v>EARLY</v>
      </c>
      <c r="C233" s="9" t="n">
        <f aca="false">pattern_user_labels!$R233</f>
        <v>3</v>
      </c>
      <c r="D233" s="9" t="n">
        <f aca="false">COUNTIF(pattern_user_labels!$B233:$J233, $B233)</f>
        <v>2</v>
      </c>
      <c r="E233" s="10" t="b">
        <f aca="false">$C233-$D233&lt;=1</f>
        <v>1</v>
      </c>
      <c r="F233" s="10" t="b">
        <f aca="false">$C233=$D233</f>
        <v>0</v>
      </c>
      <c r="G233" s="10" t="b">
        <f aca="false">D233&gt;=3</f>
        <v>0</v>
      </c>
      <c r="H233" s="10" t="b">
        <f aca="false">AND($E233,OR($B233="UNGRADABLE_QUALITY",$B233="UNGRADABLE_CONDITION"))</f>
        <v>0</v>
      </c>
      <c r="I233" s="10" t="str">
        <f aca="false">IF(AND($E233,NOT($H233)),$B233, "")</f>
        <v>EARLY</v>
      </c>
    </row>
    <row r="234" customFormat="false" ht="15.75" hidden="false" customHeight="false" outlineLevel="0" collapsed="false">
      <c r="A234" s="8" t="str">
        <f aca="false">pattern_user_labels!$A234</f>
        <v>3806c3d3-c472-4470-9dd2-f72677095b04</v>
      </c>
      <c r="B234" s="8" t="str">
        <f aca="false" t="array" ref="B234:B234">INDEX(pattern_user_labels!B234:J234,MATCH(MAX(COUNTIF(pattern_user_labels!B234:J234,pattern_user_labels!B234:J234)),COUNTIF(pattern_user_labels!B234:J234,pattern_user_labels!B234:J234),0))</f>
        <v>ACTIVE</v>
      </c>
      <c r="C234" s="9" t="n">
        <f aca="false">pattern_user_labels!$R234</f>
        <v>3</v>
      </c>
      <c r="D234" s="9" t="n">
        <f aca="false">COUNTIF(pattern_user_labels!$B234:$J234, $B234)</f>
        <v>2</v>
      </c>
      <c r="E234" s="10" t="b">
        <f aca="false">$C234-$D234&lt;=1</f>
        <v>1</v>
      </c>
      <c r="F234" s="10" t="b">
        <f aca="false">$C234=$D234</f>
        <v>0</v>
      </c>
      <c r="G234" s="10" t="b">
        <f aca="false">D234&gt;=3</f>
        <v>0</v>
      </c>
      <c r="H234" s="10" t="b">
        <f aca="false">AND($E234,OR($B234="UNGRADABLE_QUALITY",$B234="UNGRADABLE_CONDITION"))</f>
        <v>0</v>
      </c>
      <c r="I234" s="10" t="str">
        <f aca="false">IF(AND($E234,NOT($H234)),$B234, "")</f>
        <v>ACTIVE</v>
      </c>
    </row>
    <row r="235" customFormat="false" ht="15.75" hidden="false" customHeight="false" outlineLevel="0" collapsed="false">
      <c r="A235" s="8" t="str">
        <f aca="false">pattern_user_labels!$A235</f>
        <v>38579b1f-a3f4-4239-b9f1-5c4af9e3f508</v>
      </c>
      <c r="B235" s="8" t="str">
        <f aca="false" t="array" ref="B235:B235">INDEX(pattern_user_labels!B235:J235,MATCH(MAX(COUNTIF(pattern_user_labels!B235:J235,pattern_user_labels!B235:J235)),COUNTIF(pattern_user_labels!B235:J235,pattern_user_labels!B235:J235),0))</f>
        <v>EARLY</v>
      </c>
      <c r="C235" s="9" t="n">
        <f aca="false">pattern_user_labels!$R235</f>
        <v>3</v>
      </c>
      <c r="D235" s="9" t="n">
        <f aca="false">COUNTIF(pattern_user_labels!$B235:$J235, $B235)</f>
        <v>2</v>
      </c>
      <c r="E235" s="10" t="b">
        <f aca="false">$C235-$D235&lt;=1</f>
        <v>1</v>
      </c>
      <c r="F235" s="10" t="b">
        <f aca="false">$C235=$D235</f>
        <v>0</v>
      </c>
      <c r="G235" s="10" t="b">
        <f aca="false">D235&gt;=3</f>
        <v>0</v>
      </c>
      <c r="H235" s="10" t="b">
        <f aca="false">AND($E235,OR($B235="UNGRADABLE_QUALITY",$B235="UNGRADABLE_CONDITION"))</f>
        <v>0</v>
      </c>
      <c r="I235" s="10" t="str">
        <f aca="false">IF(AND($E235,NOT($H235)),$B235, "")</f>
        <v>EARLY</v>
      </c>
    </row>
    <row r="236" customFormat="false" ht="15.75" hidden="false" customHeight="false" outlineLevel="0" collapsed="false">
      <c r="A236" s="8" t="str">
        <f aca="false">pattern_user_labels!$A236</f>
        <v>386b73cc-c9f3-4a72-b433-27e8706b6a36</v>
      </c>
      <c r="B236" s="8" t="str">
        <f aca="false" t="array" ref="B236:B236">INDEX(pattern_user_labels!B236:J236,MATCH(MAX(COUNTIF(pattern_user_labels!B236:J236,pattern_user_labels!B236:J236)),COUNTIF(pattern_user_labels!B236:J236,pattern_user_labels!B236:J236),0))</f>
        <v>UNGRADABLE_CONDITION</v>
      </c>
      <c r="C236" s="9" t="n">
        <f aca="false">pattern_user_labels!$R236</f>
        <v>3</v>
      </c>
      <c r="D236" s="9" t="n">
        <f aca="false">COUNTIF(pattern_user_labels!$B236:$J236, $B236)</f>
        <v>1</v>
      </c>
      <c r="E236" s="10" t="b">
        <f aca="false">$C236-$D236&lt;=1</f>
        <v>0</v>
      </c>
      <c r="F236" s="10" t="b">
        <f aca="false">$C236=$D236</f>
        <v>0</v>
      </c>
      <c r="G236" s="10" t="b">
        <f aca="false">D236&gt;=3</f>
        <v>0</v>
      </c>
      <c r="H236" s="10" t="b">
        <f aca="false">AND($E236,OR($B236="UNGRADABLE_QUALITY",$B236="UNGRADABLE_CONDITION"))</f>
        <v>0</v>
      </c>
      <c r="I236" s="10" t="str">
        <f aca="false">IF(AND($E236,NOT($H236)),$B236, "")</f>
        <v/>
      </c>
    </row>
    <row r="237" customFormat="false" ht="15.75" hidden="false" customHeight="false" outlineLevel="0" collapsed="false">
      <c r="A237" s="8" t="str">
        <f aca="false">pattern_user_labels!$A237</f>
        <v>387182fc-e714-428c-8174-07cccb3cf3f7</v>
      </c>
      <c r="B237" s="8" t="str">
        <f aca="false" t="array" ref="B237:B237">INDEX(pattern_user_labels!B237:J237,MATCH(MAX(COUNTIF(pattern_user_labels!B237:J237,pattern_user_labels!B237:J237)),COUNTIF(pattern_user_labels!B237:J237,pattern_user_labels!B237:J237),0))</f>
        <v>NORMAL</v>
      </c>
      <c r="C237" s="9" t="n">
        <f aca="false">pattern_user_labels!$R237</f>
        <v>3</v>
      </c>
      <c r="D237" s="9" t="n">
        <f aca="false">COUNTIF(pattern_user_labels!$B237:$J237, $B237)</f>
        <v>2</v>
      </c>
      <c r="E237" s="10" t="b">
        <f aca="false">$C237-$D237&lt;=1</f>
        <v>1</v>
      </c>
      <c r="F237" s="10" t="b">
        <f aca="false">$C237=$D237</f>
        <v>0</v>
      </c>
      <c r="G237" s="10" t="b">
        <f aca="false">D237&gt;=3</f>
        <v>0</v>
      </c>
      <c r="H237" s="10" t="b">
        <f aca="false">AND($E237,OR($B237="UNGRADABLE_QUALITY",$B237="UNGRADABLE_CONDITION"))</f>
        <v>0</v>
      </c>
      <c r="I237" s="10" t="str">
        <f aca="false">IF(AND($E237,NOT($H237)),$B237, "")</f>
        <v>NORMAL</v>
      </c>
    </row>
    <row r="238" customFormat="false" ht="15.75" hidden="false" customHeight="false" outlineLevel="0" collapsed="false">
      <c r="A238" s="8" t="str">
        <f aca="false">pattern_user_labels!$A238</f>
        <v>389a80ef-6123-4fdf-8984-d51fc4a34c2d</v>
      </c>
      <c r="B238" s="8" t="str">
        <f aca="false" t="array" ref="B238:B238">INDEX(pattern_user_labels!B238:J238,MATCH(MAX(COUNTIF(pattern_user_labels!B238:J238,pattern_user_labels!B238:J238)),COUNTIF(pattern_user_labels!B238:J238,pattern_user_labels!B238:J238),0))</f>
        <v>NORMAL</v>
      </c>
      <c r="C238" s="9" t="n">
        <f aca="false">pattern_user_labels!$R238</f>
        <v>3</v>
      </c>
      <c r="D238" s="9" t="n">
        <f aca="false">COUNTIF(pattern_user_labels!$B238:$J238, $B238)</f>
        <v>2</v>
      </c>
      <c r="E238" s="10" t="b">
        <f aca="false">$C238-$D238&lt;=1</f>
        <v>1</v>
      </c>
      <c r="F238" s="10" t="b">
        <f aca="false">$C238=$D238</f>
        <v>0</v>
      </c>
      <c r="G238" s="10" t="b">
        <f aca="false">D238&gt;=3</f>
        <v>0</v>
      </c>
      <c r="H238" s="10" t="b">
        <f aca="false">AND($E238,OR($B238="UNGRADABLE_QUALITY",$B238="UNGRADABLE_CONDITION"))</f>
        <v>0</v>
      </c>
      <c r="I238" s="10" t="str">
        <f aca="false">IF(AND($E238,NOT($H238)),$B238, "")</f>
        <v>NORMAL</v>
      </c>
    </row>
    <row r="239" customFormat="false" ht="15.75" hidden="false" customHeight="false" outlineLevel="0" collapsed="false">
      <c r="A239" s="8" t="str">
        <f aca="false">pattern_user_labels!$A239</f>
        <v>38fb7b16-423f-4f1e-ab33-8796d5acb60a</v>
      </c>
      <c r="B239" s="8" t="str">
        <f aca="false" t="array" ref="B239:B239">INDEX(pattern_user_labels!B239:J239,MATCH(MAX(COUNTIF(pattern_user_labels!B239:J239,pattern_user_labels!B239:J239)),COUNTIF(pattern_user_labels!B239:J239,pattern_user_labels!B239:J239),0))</f>
        <v>EARLY</v>
      </c>
      <c r="C239" s="9" t="n">
        <f aca="false">pattern_user_labels!$R239</f>
        <v>3</v>
      </c>
      <c r="D239" s="9" t="n">
        <f aca="false">COUNTIF(pattern_user_labels!$B239:$J239, $B239)</f>
        <v>2</v>
      </c>
      <c r="E239" s="10" t="b">
        <f aca="false">$C239-$D239&lt;=1</f>
        <v>1</v>
      </c>
      <c r="F239" s="10" t="b">
        <f aca="false">$C239=$D239</f>
        <v>0</v>
      </c>
      <c r="G239" s="10" t="b">
        <f aca="false">D239&gt;=3</f>
        <v>0</v>
      </c>
      <c r="H239" s="10" t="b">
        <f aca="false">AND($E239,OR($B239="UNGRADABLE_QUALITY",$B239="UNGRADABLE_CONDITION"))</f>
        <v>0</v>
      </c>
      <c r="I239" s="10" t="str">
        <f aca="false">IF(AND($E239,NOT($H239)),$B239, "")</f>
        <v>EARLY</v>
      </c>
    </row>
    <row r="240" customFormat="false" ht="15.75" hidden="false" customHeight="false" outlineLevel="0" collapsed="false">
      <c r="A240" s="8" t="str">
        <f aca="false">pattern_user_labels!$A240</f>
        <v>39243eb7-ef5d-45f3-8438-020798c15ff6</v>
      </c>
      <c r="B240" s="8" t="str">
        <f aca="false" t="array" ref="B240:B240">INDEX(pattern_user_labels!B240:J240,MATCH(MAX(COUNTIF(pattern_user_labels!B240:J240,pattern_user_labels!B240:J240)),COUNTIF(pattern_user_labels!B240:J240,pattern_user_labels!B240:J240),0))</f>
        <v>NORMAL</v>
      </c>
      <c r="C240" s="9" t="n">
        <f aca="false">pattern_user_labels!$R240</f>
        <v>3</v>
      </c>
      <c r="D240" s="9" t="n">
        <f aca="false">COUNTIF(pattern_user_labels!$B240:$J240, $B240)</f>
        <v>2</v>
      </c>
      <c r="E240" s="10" t="b">
        <f aca="false">$C240-$D240&lt;=1</f>
        <v>1</v>
      </c>
      <c r="F240" s="10" t="b">
        <f aca="false">$C240=$D240</f>
        <v>0</v>
      </c>
      <c r="G240" s="10" t="b">
        <f aca="false">D240&gt;=3</f>
        <v>0</v>
      </c>
      <c r="H240" s="10" t="b">
        <f aca="false">AND($E240,OR($B240="UNGRADABLE_QUALITY",$B240="UNGRADABLE_CONDITION"))</f>
        <v>0</v>
      </c>
      <c r="I240" s="10" t="str">
        <f aca="false">IF(AND($E240,NOT($H240)),$B240, "")</f>
        <v>NORMAL</v>
      </c>
    </row>
    <row r="241" customFormat="false" ht="15.75" hidden="false" customHeight="false" outlineLevel="0" collapsed="false">
      <c r="A241" s="8" t="str">
        <f aca="false">pattern_user_labels!$A241</f>
        <v>392b4902-f4c5-4aa8-bc5f-093ef5d3c06e</v>
      </c>
      <c r="B241" s="8" t="str">
        <f aca="false" t="array" ref="B241:B241">INDEX(pattern_user_labels!B241:J241,MATCH(MAX(COUNTIF(pattern_user_labels!B241:J241,pattern_user_labels!B241:J241)),COUNTIF(pattern_user_labels!B241:J241,pattern_user_labels!B241:J241),0))</f>
        <v>NON_SPECIFIC</v>
      </c>
      <c r="C241" s="9" t="n">
        <f aca="false">pattern_user_labels!$R241</f>
        <v>3</v>
      </c>
      <c r="D241" s="9" t="n">
        <f aca="false">COUNTIF(pattern_user_labels!$B241:$J241, $B241)</f>
        <v>2</v>
      </c>
      <c r="E241" s="10" t="b">
        <f aca="false">$C241-$D241&lt;=1</f>
        <v>1</v>
      </c>
      <c r="F241" s="10" t="b">
        <f aca="false">$C241=$D241</f>
        <v>0</v>
      </c>
      <c r="G241" s="10" t="b">
        <f aca="false">D241&gt;=3</f>
        <v>0</v>
      </c>
      <c r="H241" s="10" t="b">
        <f aca="false">AND($E241,OR($B241="UNGRADABLE_QUALITY",$B241="UNGRADABLE_CONDITION"))</f>
        <v>0</v>
      </c>
      <c r="I241" s="10" t="str">
        <f aca="false">IF(AND($E241,NOT($H241)),$B241, "")</f>
        <v>NON_SPECIFIC</v>
      </c>
    </row>
    <row r="242" customFormat="false" ht="15.75" hidden="false" customHeight="false" outlineLevel="0" collapsed="false">
      <c r="A242" s="8" t="str">
        <f aca="false">pattern_user_labels!$A242</f>
        <v>393ba8d2-41ff-412e-a3b6-6ef045b9471e</v>
      </c>
      <c r="B242" s="8" t="str">
        <f aca="false" t="array" ref="B242:B242">INDEX(pattern_user_labels!B242:J242,MATCH(MAX(COUNTIF(pattern_user_labels!B242:J242,pattern_user_labels!B242:J242)),COUNTIF(pattern_user_labels!B242:J242,pattern_user_labels!B242:J242),0))</f>
        <v>ACTIVE</v>
      </c>
      <c r="C242" s="9" t="n">
        <f aca="false">pattern_user_labels!$R242</f>
        <v>4</v>
      </c>
      <c r="D242" s="9" t="n">
        <f aca="false">COUNTIF(pattern_user_labels!$B242:$J242, $B242)</f>
        <v>4</v>
      </c>
      <c r="E242" s="10" t="b">
        <f aca="false">$C242-$D242&lt;=1</f>
        <v>1</v>
      </c>
      <c r="F242" s="10" t="b">
        <f aca="false">$C242=$D242</f>
        <v>1</v>
      </c>
      <c r="G242" s="10" t="b">
        <f aca="false">D242&gt;=3</f>
        <v>1</v>
      </c>
      <c r="H242" s="10" t="b">
        <f aca="false">AND($E242,OR($B242="UNGRADABLE_QUALITY",$B242="UNGRADABLE_CONDITION"))</f>
        <v>0</v>
      </c>
      <c r="I242" s="10" t="str">
        <f aca="false">IF(AND($E242,NOT($H242)),$B242, "")</f>
        <v>ACTIVE</v>
      </c>
    </row>
    <row r="243" customFormat="false" ht="15.75" hidden="false" customHeight="false" outlineLevel="0" collapsed="false">
      <c r="A243" s="8" t="str">
        <f aca="false">pattern_user_labels!$A243</f>
        <v>398ae476-2a88-44af-8b1f-3219593e995c</v>
      </c>
      <c r="B243" s="8" t="str">
        <f aca="false" t="array" ref="B243:B243">INDEX(pattern_user_labels!B243:J243,MATCH(MAX(COUNTIF(pattern_user_labels!B243:J243,pattern_user_labels!B243:J243)),COUNTIF(pattern_user_labels!B243:J243,pattern_user_labels!B243:J243),0))</f>
        <v>NON_SPECIFIC</v>
      </c>
      <c r="C243" s="9" t="n">
        <f aca="false">pattern_user_labels!$R243</f>
        <v>3</v>
      </c>
      <c r="D243" s="9" t="n">
        <f aca="false">COUNTIF(pattern_user_labels!$B243:$J243, $B243)</f>
        <v>1</v>
      </c>
      <c r="E243" s="10" t="b">
        <f aca="false">$C243-$D243&lt;=1</f>
        <v>0</v>
      </c>
      <c r="F243" s="10" t="b">
        <f aca="false">$C243=$D243</f>
        <v>0</v>
      </c>
      <c r="G243" s="10" t="b">
        <f aca="false">D243&gt;=3</f>
        <v>0</v>
      </c>
      <c r="H243" s="10" t="b">
        <f aca="false">AND($E243,OR($B243="UNGRADABLE_QUALITY",$B243="UNGRADABLE_CONDITION"))</f>
        <v>0</v>
      </c>
      <c r="I243" s="10" t="str">
        <f aca="false">IF(AND($E243,NOT($H243)),$B243, "")</f>
        <v/>
      </c>
    </row>
    <row r="244" customFormat="false" ht="15.75" hidden="false" customHeight="false" outlineLevel="0" collapsed="false">
      <c r="A244" s="8" t="str">
        <f aca="false">pattern_user_labels!$A244</f>
        <v>39c6d602-9536-4419-a785-00eae483b39a</v>
      </c>
      <c r="B244" s="8" t="str">
        <f aca="false" t="array" ref="B244:B244">INDEX(pattern_user_labels!B244:J244,MATCH(MAX(COUNTIF(pattern_user_labels!B244:J244,pattern_user_labels!B244:J244)),COUNTIF(pattern_user_labels!B244:J244,pattern_user_labels!B244:J244),0))</f>
        <v>NORMAL</v>
      </c>
      <c r="C244" s="9" t="n">
        <f aca="false">pattern_user_labels!$R244</f>
        <v>3</v>
      </c>
      <c r="D244" s="9" t="n">
        <f aca="false">COUNTIF(pattern_user_labels!$B244:$J244, $B244)</f>
        <v>2</v>
      </c>
      <c r="E244" s="10" t="b">
        <f aca="false">$C244-$D244&lt;=1</f>
        <v>1</v>
      </c>
      <c r="F244" s="10" t="b">
        <f aca="false">$C244=$D244</f>
        <v>0</v>
      </c>
      <c r="G244" s="10" t="b">
        <f aca="false">D244&gt;=3</f>
        <v>0</v>
      </c>
      <c r="H244" s="10" t="b">
        <f aca="false">AND($E244,OR($B244="UNGRADABLE_QUALITY",$B244="UNGRADABLE_CONDITION"))</f>
        <v>0</v>
      </c>
      <c r="I244" s="10" t="str">
        <f aca="false">IF(AND($E244,NOT($H244)),$B244, "")</f>
        <v>NORMAL</v>
      </c>
    </row>
    <row r="245" customFormat="false" ht="15.75" hidden="false" customHeight="false" outlineLevel="0" collapsed="false">
      <c r="A245" s="8" t="str">
        <f aca="false">pattern_user_labels!$A245</f>
        <v>39d8cbc0-04c6-4f0b-85b6-499670b6c98f</v>
      </c>
      <c r="B245" s="8" t="str">
        <f aca="false" t="array" ref="B245:B245">INDEX(pattern_user_labels!B245:J245,MATCH(MAX(COUNTIF(pattern_user_labels!B245:J245,pattern_user_labels!B245:J245)),COUNTIF(pattern_user_labels!B245:J245,pattern_user_labels!B245:J245),0))</f>
        <v>NON_SPECIFIC</v>
      </c>
      <c r="C245" s="9" t="n">
        <f aca="false">pattern_user_labels!$R245</f>
        <v>3</v>
      </c>
      <c r="D245" s="9" t="n">
        <f aca="false">COUNTIF(pattern_user_labels!$B245:$J245, $B245)</f>
        <v>2</v>
      </c>
      <c r="E245" s="10" t="b">
        <f aca="false">$C245-$D245&lt;=1</f>
        <v>1</v>
      </c>
      <c r="F245" s="10" t="b">
        <f aca="false">$C245=$D245</f>
        <v>0</v>
      </c>
      <c r="G245" s="10" t="b">
        <f aca="false">D245&gt;=3</f>
        <v>0</v>
      </c>
      <c r="H245" s="10" t="b">
        <f aca="false">AND($E245,OR($B245="UNGRADABLE_QUALITY",$B245="UNGRADABLE_CONDITION"))</f>
        <v>0</v>
      </c>
      <c r="I245" s="10" t="str">
        <f aca="false">IF(AND($E245,NOT($H245)),$B245, "")</f>
        <v>NON_SPECIFIC</v>
      </c>
    </row>
    <row r="246" customFormat="false" ht="15.75" hidden="false" customHeight="false" outlineLevel="0" collapsed="false">
      <c r="A246" s="8" t="str">
        <f aca="false">pattern_user_labels!$A246</f>
        <v>39e29de2-9e75-4e5e-b6e7-5cccc9ddbaa7</v>
      </c>
      <c r="B246" s="8" t="str">
        <f aca="false" t="array" ref="B246:B246">INDEX(pattern_user_labels!B246:J246,MATCH(MAX(COUNTIF(pattern_user_labels!B246:J246,pattern_user_labels!B246:J246)),COUNTIF(pattern_user_labels!B246:J246,pattern_user_labels!B246:J246),0))</f>
        <v>EARLY</v>
      </c>
      <c r="C246" s="9" t="n">
        <f aca="false">pattern_user_labels!$R246</f>
        <v>3</v>
      </c>
      <c r="D246" s="9" t="n">
        <f aca="false">COUNTIF(pattern_user_labels!$B246:$J246, $B246)</f>
        <v>2</v>
      </c>
      <c r="E246" s="10" t="b">
        <f aca="false">$C246-$D246&lt;=1</f>
        <v>1</v>
      </c>
      <c r="F246" s="10" t="b">
        <f aca="false">$C246=$D246</f>
        <v>0</v>
      </c>
      <c r="G246" s="10" t="b">
        <f aca="false">D246&gt;=3</f>
        <v>0</v>
      </c>
      <c r="H246" s="10" t="b">
        <f aca="false">AND($E246,OR($B246="UNGRADABLE_QUALITY",$B246="UNGRADABLE_CONDITION"))</f>
        <v>0</v>
      </c>
      <c r="I246" s="10" t="str">
        <f aca="false">IF(AND($E246,NOT($H246)),$B246, "")</f>
        <v>EARLY</v>
      </c>
    </row>
    <row r="247" customFormat="false" ht="15.75" hidden="false" customHeight="false" outlineLevel="0" collapsed="false">
      <c r="A247" s="8" t="str">
        <f aca="false">pattern_user_labels!$A247</f>
        <v>3a540f13-6213-4907-a0c4-60b791023cd9</v>
      </c>
      <c r="B247" s="8" t="str">
        <f aca="false" t="array" ref="B247:B247">INDEX(pattern_user_labels!B247:J247,MATCH(MAX(COUNTIF(pattern_user_labels!B247:J247,pattern_user_labels!B247:J247)),COUNTIF(pattern_user_labels!B247:J247,pattern_user_labels!B247:J247),0))</f>
        <v>EARLY</v>
      </c>
      <c r="C247" s="9" t="n">
        <f aca="false">pattern_user_labels!$R247</f>
        <v>3</v>
      </c>
      <c r="D247" s="9" t="n">
        <f aca="false">COUNTIF(pattern_user_labels!$B247:$J247, $B247)</f>
        <v>2</v>
      </c>
      <c r="E247" s="10" t="b">
        <f aca="false">$C247-$D247&lt;=1</f>
        <v>1</v>
      </c>
      <c r="F247" s="10" t="b">
        <f aca="false">$C247=$D247</f>
        <v>0</v>
      </c>
      <c r="G247" s="10" t="b">
        <f aca="false">D247&gt;=3</f>
        <v>0</v>
      </c>
      <c r="H247" s="10" t="b">
        <f aca="false">AND($E247,OR($B247="UNGRADABLE_QUALITY",$B247="UNGRADABLE_CONDITION"))</f>
        <v>0</v>
      </c>
      <c r="I247" s="10" t="str">
        <f aca="false">IF(AND($E247,NOT($H247)),$B247, "")</f>
        <v>EARLY</v>
      </c>
    </row>
    <row r="248" customFormat="false" ht="15.75" hidden="false" customHeight="false" outlineLevel="0" collapsed="false">
      <c r="A248" s="8" t="str">
        <f aca="false">pattern_user_labels!$A248</f>
        <v>3af71c3e-aac3-4732-ab58-131f9d0be437</v>
      </c>
      <c r="B248" s="8" t="str">
        <f aca="false" t="array" ref="B248:B248">INDEX(pattern_user_labels!B248:J248,MATCH(MAX(COUNTIF(pattern_user_labels!B248:J248,pattern_user_labels!B248:J248)),COUNTIF(pattern_user_labels!B248:J248,pattern_user_labels!B248:J248),0))</f>
        <v>NON_SPECIFIC</v>
      </c>
      <c r="C248" s="9" t="n">
        <f aca="false">pattern_user_labels!$R248</f>
        <v>3</v>
      </c>
      <c r="D248" s="9" t="n">
        <f aca="false">COUNTIF(pattern_user_labels!$B248:$J248, $B248)</f>
        <v>2</v>
      </c>
      <c r="E248" s="10" t="b">
        <f aca="false">$C248-$D248&lt;=1</f>
        <v>1</v>
      </c>
      <c r="F248" s="10" t="b">
        <f aca="false">$C248=$D248</f>
        <v>0</v>
      </c>
      <c r="G248" s="10" t="b">
        <f aca="false">D248&gt;=3</f>
        <v>0</v>
      </c>
      <c r="H248" s="10" t="b">
        <f aca="false">AND($E248,OR($B248="UNGRADABLE_QUALITY",$B248="UNGRADABLE_CONDITION"))</f>
        <v>0</v>
      </c>
      <c r="I248" s="10" t="str">
        <f aca="false">IF(AND($E248,NOT($H248)),$B248, "")</f>
        <v>NON_SPECIFIC</v>
      </c>
    </row>
    <row r="249" customFormat="false" ht="15.75" hidden="false" customHeight="false" outlineLevel="0" collapsed="false">
      <c r="A249" s="8" t="str">
        <f aca="false">pattern_user_labels!$A249</f>
        <v>3b00d256-0602-4535-a1c5-93ffdcd77974</v>
      </c>
      <c r="B249" s="8" t="str">
        <f aca="false" t="array" ref="B249:B249">INDEX(pattern_user_labels!B249:J249,MATCH(MAX(COUNTIF(pattern_user_labels!B249:J249,pattern_user_labels!B249:J249)),COUNTIF(pattern_user_labels!B249:J249,pattern_user_labels!B249:J249),0))</f>
        <v>EARLY</v>
      </c>
      <c r="C249" s="9" t="n">
        <f aca="false">pattern_user_labels!$R249</f>
        <v>3</v>
      </c>
      <c r="D249" s="9" t="n">
        <f aca="false">COUNTIF(pattern_user_labels!$B249:$J249, $B249)</f>
        <v>2</v>
      </c>
      <c r="E249" s="10" t="b">
        <f aca="false">$C249-$D249&lt;=1</f>
        <v>1</v>
      </c>
      <c r="F249" s="10" t="b">
        <f aca="false">$C249=$D249</f>
        <v>0</v>
      </c>
      <c r="G249" s="10" t="b">
        <f aca="false">D249&gt;=3</f>
        <v>0</v>
      </c>
      <c r="H249" s="10" t="b">
        <f aca="false">AND($E249,OR($B249="UNGRADABLE_QUALITY",$B249="UNGRADABLE_CONDITION"))</f>
        <v>0</v>
      </c>
      <c r="I249" s="10" t="str">
        <f aca="false">IF(AND($E249,NOT($H249)),$B249, "")</f>
        <v>EARLY</v>
      </c>
    </row>
    <row r="250" customFormat="false" ht="15.75" hidden="false" customHeight="false" outlineLevel="0" collapsed="false">
      <c r="A250" s="8" t="str">
        <f aca="false">pattern_user_labels!$A250</f>
        <v>3b9cc25b-b3bc-429a-be1f-dca9aca9e8af</v>
      </c>
      <c r="B250" s="8" t="str">
        <f aca="false" t="array" ref="B250:B250">INDEX(pattern_user_labels!B250:J250,MATCH(MAX(COUNTIF(pattern_user_labels!B250:J250,pattern_user_labels!B250:J250)),COUNTIF(pattern_user_labels!B250:J250,pattern_user_labels!B250:J250),0))</f>
        <v>NORMAL</v>
      </c>
      <c r="C250" s="9" t="n">
        <f aca="false">pattern_user_labels!$R250</f>
        <v>3</v>
      </c>
      <c r="D250" s="9" t="n">
        <f aca="false">COUNTIF(pattern_user_labels!$B250:$J250, $B250)</f>
        <v>2</v>
      </c>
      <c r="E250" s="10" t="b">
        <f aca="false">$C250-$D250&lt;=1</f>
        <v>1</v>
      </c>
      <c r="F250" s="10" t="b">
        <f aca="false">$C250=$D250</f>
        <v>0</v>
      </c>
      <c r="G250" s="10" t="b">
        <f aca="false">D250&gt;=3</f>
        <v>0</v>
      </c>
      <c r="H250" s="10" t="b">
        <f aca="false">AND($E250,OR($B250="UNGRADABLE_QUALITY",$B250="UNGRADABLE_CONDITION"))</f>
        <v>0</v>
      </c>
      <c r="I250" s="10" t="str">
        <f aca="false">IF(AND($E250,NOT($H250)),$B250, "")</f>
        <v>NORMAL</v>
      </c>
    </row>
    <row r="251" customFormat="false" ht="15.75" hidden="false" customHeight="false" outlineLevel="0" collapsed="false">
      <c r="A251" s="8" t="str">
        <f aca="false">pattern_user_labels!$A251</f>
        <v>3bc3f429-5db7-4b20-997e-1758d0880b19</v>
      </c>
      <c r="B251" s="8" t="str">
        <f aca="false" t="array" ref="B251:B251">INDEX(pattern_user_labels!B251:J251,MATCH(MAX(COUNTIF(pattern_user_labels!B251:J251,pattern_user_labels!B251:J251)),COUNTIF(pattern_user_labels!B251:J251,pattern_user_labels!B251:J251),0))</f>
        <v>ACTIVE</v>
      </c>
      <c r="C251" s="9" t="n">
        <f aca="false">pattern_user_labels!$R251</f>
        <v>3</v>
      </c>
      <c r="D251" s="9" t="n">
        <f aca="false">COUNTIF(pattern_user_labels!$B251:$J251, $B251)</f>
        <v>3</v>
      </c>
      <c r="E251" s="10" t="b">
        <f aca="false">$C251-$D251&lt;=1</f>
        <v>1</v>
      </c>
      <c r="F251" s="10" t="b">
        <f aca="false">$C251=$D251</f>
        <v>1</v>
      </c>
      <c r="G251" s="10" t="b">
        <f aca="false">D251&gt;=3</f>
        <v>1</v>
      </c>
      <c r="H251" s="10" t="b">
        <f aca="false">AND($E251,OR($B251="UNGRADABLE_QUALITY",$B251="UNGRADABLE_CONDITION"))</f>
        <v>0</v>
      </c>
      <c r="I251" s="10" t="str">
        <f aca="false">IF(AND($E251,NOT($H251)),$B251, "")</f>
        <v>ACTIVE</v>
      </c>
    </row>
    <row r="252" customFormat="false" ht="15.75" hidden="false" customHeight="false" outlineLevel="0" collapsed="false">
      <c r="A252" s="8" t="str">
        <f aca="false">pattern_user_labels!$A252</f>
        <v>3c161a74-9d97-4144-8d8e-7d87c079688b</v>
      </c>
      <c r="B252" s="8" t="str">
        <f aca="false" t="array" ref="B252:B252">INDEX(pattern_user_labels!B252:J252,MATCH(MAX(COUNTIF(pattern_user_labels!B252:J252,pattern_user_labels!B252:J252)),COUNTIF(pattern_user_labels!B252:J252,pattern_user_labels!B252:J252),0))</f>
        <v>NON_SPECIFIC</v>
      </c>
      <c r="C252" s="9" t="n">
        <f aca="false">pattern_user_labels!$R252</f>
        <v>3</v>
      </c>
      <c r="D252" s="9" t="n">
        <f aca="false">COUNTIF(pattern_user_labels!$B252:$J252, $B252)</f>
        <v>3</v>
      </c>
      <c r="E252" s="10" t="b">
        <f aca="false">$C252-$D252&lt;=1</f>
        <v>1</v>
      </c>
      <c r="F252" s="10" t="b">
        <f aca="false">$C252=$D252</f>
        <v>1</v>
      </c>
      <c r="G252" s="10" t="b">
        <f aca="false">D252&gt;=3</f>
        <v>1</v>
      </c>
      <c r="H252" s="10" t="b">
        <f aca="false">AND($E252,OR($B252="UNGRADABLE_QUALITY",$B252="UNGRADABLE_CONDITION"))</f>
        <v>0</v>
      </c>
      <c r="I252" s="10" t="str">
        <f aca="false">IF(AND($E252,NOT($H252)),$B252, "")</f>
        <v>NON_SPECIFIC</v>
      </c>
    </row>
    <row r="253" customFormat="false" ht="15.75" hidden="false" customHeight="false" outlineLevel="0" collapsed="false">
      <c r="A253" s="8" t="str">
        <f aca="false">pattern_user_labels!$A253</f>
        <v>3c4c62f1-c1f1-44d3-9f04-364aa4566d82</v>
      </c>
      <c r="B253" s="8" t="str">
        <f aca="false" t="array" ref="B253:B253">INDEX(pattern_user_labels!B253:J253,MATCH(MAX(COUNTIF(pattern_user_labels!B253:J253,pattern_user_labels!B253:J253)),COUNTIF(pattern_user_labels!B253:J253,pattern_user_labels!B253:J253),0))</f>
        <v>EARLY</v>
      </c>
      <c r="C253" s="9" t="n">
        <f aca="false">pattern_user_labels!$R253</f>
        <v>4</v>
      </c>
      <c r="D253" s="9" t="n">
        <f aca="false">COUNTIF(pattern_user_labels!$B253:$J253, $B253)</f>
        <v>3</v>
      </c>
      <c r="E253" s="10" t="b">
        <f aca="false">$C253-$D253&lt;=1</f>
        <v>1</v>
      </c>
      <c r="F253" s="10" t="b">
        <f aca="false">$C253=$D253</f>
        <v>0</v>
      </c>
      <c r="G253" s="10" t="b">
        <f aca="false">D253&gt;=3</f>
        <v>1</v>
      </c>
      <c r="H253" s="10" t="b">
        <f aca="false">AND($E253,OR($B253="UNGRADABLE_QUALITY",$B253="UNGRADABLE_CONDITION"))</f>
        <v>0</v>
      </c>
      <c r="I253" s="10" t="str">
        <f aca="false">IF(AND($E253,NOT($H253)),$B253, "")</f>
        <v>EARLY</v>
      </c>
    </row>
    <row r="254" customFormat="false" ht="15.75" hidden="false" customHeight="false" outlineLevel="0" collapsed="false">
      <c r="A254" s="8" t="str">
        <f aca="false">pattern_user_labels!$A254</f>
        <v>3ccd334c-a6c0-4a2a-9f7d-dc401db3981f</v>
      </c>
      <c r="B254" s="8" t="str">
        <f aca="false" t="array" ref="B254:B254">INDEX(pattern_user_labels!B254:J254,MATCH(MAX(COUNTIF(pattern_user_labels!B254:J254,pattern_user_labels!B254:J254)),COUNTIF(pattern_user_labels!B254:J254,pattern_user_labels!B254:J254),0))</f>
        <v>NORMAL</v>
      </c>
      <c r="C254" s="9" t="n">
        <f aca="false">pattern_user_labels!$R254</f>
        <v>3</v>
      </c>
      <c r="D254" s="9" t="n">
        <f aca="false">COUNTIF(pattern_user_labels!$B254:$J254, $B254)</f>
        <v>2</v>
      </c>
      <c r="E254" s="10" t="b">
        <f aca="false">$C254-$D254&lt;=1</f>
        <v>1</v>
      </c>
      <c r="F254" s="10" t="b">
        <f aca="false">$C254=$D254</f>
        <v>0</v>
      </c>
      <c r="G254" s="10" t="b">
        <f aca="false">D254&gt;=3</f>
        <v>0</v>
      </c>
      <c r="H254" s="10" t="b">
        <f aca="false">AND($E254,OR($B254="UNGRADABLE_QUALITY",$B254="UNGRADABLE_CONDITION"))</f>
        <v>0</v>
      </c>
      <c r="I254" s="10" t="str">
        <f aca="false">IF(AND($E254,NOT($H254)),$B254, "")</f>
        <v>NORMAL</v>
      </c>
    </row>
    <row r="255" customFormat="false" ht="15.75" hidden="false" customHeight="false" outlineLevel="0" collapsed="false">
      <c r="A255" s="8" t="str">
        <f aca="false">pattern_user_labels!$A255</f>
        <v>3cdf2e2a-736b-4f1f-b871-112e3d9a6b4c</v>
      </c>
      <c r="B255" s="8" t="str">
        <f aca="false" t="array" ref="B255:B255">INDEX(pattern_user_labels!B255:J255,MATCH(MAX(COUNTIF(pattern_user_labels!B255:J255,pattern_user_labels!B255:J255)),COUNTIF(pattern_user_labels!B255:J255,pattern_user_labels!B255:J255),0))</f>
        <v>NON_SPECIFIC</v>
      </c>
      <c r="C255" s="9" t="n">
        <f aca="false">pattern_user_labels!$R255</f>
        <v>3</v>
      </c>
      <c r="D255" s="9" t="n">
        <f aca="false">COUNTIF(pattern_user_labels!$B255:$J255, $B255)</f>
        <v>2</v>
      </c>
      <c r="E255" s="10" t="b">
        <f aca="false">$C255-$D255&lt;=1</f>
        <v>1</v>
      </c>
      <c r="F255" s="10" t="b">
        <f aca="false">$C255=$D255</f>
        <v>0</v>
      </c>
      <c r="G255" s="10" t="b">
        <f aca="false">D255&gt;=3</f>
        <v>0</v>
      </c>
      <c r="H255" s="10" t="b">
        <f aca="false">AND($E255,OR($B255="UNGRADABLE_QUALITY",$B255="UNGRADABLE_CONDITION"))</f>
        <v>0</v>
      </c>
      <c r="I255" s="10" t="str">
        <f aca="false">IF(AND($E255,NOT($H255)),$B255, "")</f>
        <v>NON_SPECIFIC</v>
      </c>
    </row>
    <row r="256" customFormat="false" ht="15.75" hidden="false" customHeight="false" outlineLevel="0" collapsed="false">
      <c r="A256" s="8" t="str">
        <f aca="false">pattern_user_labels!$A256</f>
        <v>3d1ab1ea-4ac1-4855-a06d-bc5a883ccd4a</v>
      </c>
      <c r="B256" s="8" t="str">
        <f aca="false" t="array" ref="B256:B256">INDEX(pattern_user_labels!B256:J256,MATCH(MAX(COUNTIF(pattern_user_labels!B256:J256,pattern_user_labels!B256:J256)),COUNTIF(pattern_user_labels!B256:J256,pattern_user_labels!B256:J256),0))</f>
        <v>UNGRADABLE_QUALITY</v>
      </c>
      <c r="C256" s="9" t="n">
        <f aca="false">pattern_user_labels!$R256</f>
        <v>3</v>
      </c>
      <c r="D256" s="9" t="n">
        <f aca="false">COUNTIF(pattern_user_labels!$B256:$J256, $B256)</f>
        <v>1</v>
      </c>
      <c r="E256" s="10" t="b">
        <f aca="false">$C256-$D256&lt;=1</f>
        <v>0</v>
      </c>
      <c r="F256" s="10" t="b">
        <f aca="false">$C256=$D256</f>
        <v>0</v>
      </c>
      <c r="G256" s="10" t="b">
        <f aca="false">D256&gt;=3</f>
        <v>0</v>
      </c>
      <c r="H256" s="10" t="b">
        <f aca="false">AND($E256,OR($B256="UNGRADABLE_QUALITY",$B256="UNGRADABLE_CONDITION"))</f>
        <v>0</v>
      </c>
      <c r="I256" s="10" t="str">
        <f aca="false">IF(AND($E256,NOT($H256)),$B256, "")</f>
        <v/>
      </c>
    </row>
    <row r="257" customFormat="false" ht="15.75" hidden="false" customHeight="false" outlineLevel="0" collapsed="false">
      <c r="A257" s="8" t="str">
        <f aca="false">pattern_user_labels!$A257</f>
        <v>3d2d1809-989f-44fb-9dc9-c3fe72c13f8a</v>
      </c>
      <c r="B257" s="8" t="str">
        <f aca="false" t="array" ref="B257:B257">INDEX(pattern_user_labels!B257:J257,MATCH(MAX(COUNTIF(pattern_user_labels!B257:J257,pattern_user_labels!B257:J257)),COUNTIF(pattern_user_labels!B257:J257,pattern_user_labels!B257:J257),0))</f>
        <v>NON_SPECIFIC</v>
      </c>
      <c r="C257" s="9" t="n">
        <f aca="false">pattern_user_labels!$R257</f>
        <v>3</v>
      </c>
      <c r="D257" s="9" t="n">
        <f aca="false">COUNTIF(pattern_user_labels!$B257:$J257, $B257)</f>
        <v>2</v>
      </c>
      <c r="E257" s="10" t="b">
        <f aca="false">$C257-$D257&lt;=1</f>
        <v>1</v>
      </c>
      <c r="F257" s="10" t="b">
        <f aca="false">$C257=$D257</f>
        <v>0</v>
      </c>
      <c r="G257" s="10" t="b">
        <f aca="false">D257&gt;=3</f>
        <v>0</v>
      </c>
      <c r="H257" s="10" t="b">
        <f aca="false">AND($E257,OR($B257="UNGRADABLE_QUALITY",$B257="UNGRADABLE_CONDITION"))</f>
        <v>0</v>
      </c>
      <c r="I257" s="10" t="str">
        <f aca="false">IF(AND($E257,NOT($H257)),$B257, "")</f>
        <v>NON_SPECIFIC</v>
      </c>
    </row>
    <row r="258" customFormat="false" ht="15.75" hidden="false" customHeight="false" outlineLevel="0" collapsed="false">
      <c r="A258" s="8" t="str">
        <f aca="false">pattern_user_labels!$A258</f>
        <v>3deac5d9-2a49-4780-8182-c9501680052c</v>
      </c>
      <c r="B258" s="8" t="str">
        <f aca="false" t="array" ref="B258:B258">INDEX(pattern_user_labels!B258:J258,MATCH(MAX(COUNTIF(pattern_user_labels!B258:J258,pattern_user_labels!B258:J258)),COUNTIF(pattern_user_labels!B258:J258,pattern_user_labels!B258:J258),0))</f>
        <v>ACTIVE</v>
      </c>
      <c r="C258" s="9" t="n">
        <f aca="false">pattern_user_labels!$R258</f>
        <v>4</v>
      </c>
      <c r="D258" s="9" t="n">
        <f aca="false">COUNTIF(pattern_user_labels!$B258:$J258, $B258)</f>
        <v>2</v>
      </c>
      <c r="E258" s="10" t="b">
        <f aca="false">$C258-$D258&lt;=1</f>
        <v>0</v>
      </c>
      <c r="F258" s="10" t="b">
        <f aca="false">$C258=$D258</f>
        <v>0</v>
      </c>
      <c r="G258" s="10" t="b">
        <f aca="false">D258&gt;=3</f>
        <v>0</v>
      </c>
      <c r="H258" s="10" t="b">
        <f aca="false">AND($E258,OR($B258="UNGRADABLE_QUALITY",$B258="UNGRADABLE_CONDITION"))</f>
        <v>0</v>
      </c>
      <c r="I258" s="10" t="str">
        <f aca="false">IF(AND($E258,NOT($H258)),$B258, "")</f>
        <v/>
      </c>
    </row>
    <row r="259" customFormat="false" ht="15.75" hidden="false" customHeight="false" outlineLevel="0" collapsed="false">
      <c r="A259" s="8" t="str">
        <f aca="false">pattern_user_labels!$A259</f>
        <v>3df847ec-6df8-4414-9744-b6334455f9f0</v>
      </c>
      <c r="B259" s="8" t="str">
        <f aca="false" t="array" ref="B259:B259">INDEX(pattern_user_labels!B259:J259,MATCH(MAX(COUNTIF(pattern_user_labels!B259:J259,pattern_user_labels!B259:J259)),COUNTIF(pattern_user_labels!B259:J259,pattern_user_labels!B259:J259),0))</f>
        <v>NON_SPECIFIC</v>
      </c>
      <c r="C259" s="9" t="n">
        <f aca="false">pattern_user_labels!$R259</f>
        <v>3</v>
      </c>
      <c r="D259" s="9" t="n">
        <f aca="false">COUNTIF(pattern_user_labels!$B259:$J259, $B259)</f>
        <v>2</v>
      </c>
      <c r="E259" s="10" t="b">
        <f aca="false">$C259-$D259&lt;=1</f>
        <v>1</v>
      </c>
      <c r="F259" s="10" t="b">
        <f aca="false">$C259=$D259</f>
        <v>0</v>
      </c>
      <c r="G259" s="10" t="b">
        <f aca="false">D259&gt;=3</f>
        <v>0</v>
      </c>
      <c r="H259" s="10" t="b">
        <f aca="false">AND($E259,OR($B259="UNGRADABLE_QUALITY",$B259="UNGRADABLE_CONDITION"))</f>
        <v>0</v>
      </c>
      <c r="I259" s="10" t="str">
        <f aca="false">IF(AND($E259,NOT($H259)),$B259, "")</f>
        <v>NON_SPECIFIC</v>
      </c>
    </row>
    <row r="260" customFormat="false" ht="15.75" hidden="false" customHeight="false" outlineLevel="0" collapsed="false">
      <c r="A260" s="8" t="str">
        <f aca="false">pattern_user_labels!$A260</f>
        <v>3e14b028-390f-4dd4-879c-7ba7f167fd5b</v>
      </c>
      <c r="B260" s="8" t="str">
        <f aca="false" t="array" ref="B260:B260">INDEX(pattern_user_labels!B260:J260,MATCH(MAX(COUNTIF(pattern_user_labels!B260:J260,pattern_user_labels!B260:J260)),COUNTIF(pattern_user_labels!B260:J260,pattern_user_labels!B260:J260),0))</f>
        <v>NON_SPECIFIC</v>
      </c>
      <c r="C260" s="9" t="n">
        <f aca="false">pattern_user_labels!$R260</f>
        <v>3</v>
      </c>
      <c r="D260" s="9" t="n">
        <f aca="false">COUNTIF(pattern_user_labels!$B260:$J260, $B260)</f>
        <v>2</v>
      </c>
      <c r="E260" s="10" t="b">
        <f aca="false">$C260-$D260&lt;=1</f>
        <v>1</v>
      </c>
      <c r="F260" s="10" t="b">
        <f aca="false">$C260=$D260</f>
        <v>0</v>
      </c>
      <c r="G260" s="10" t="b">
        <f aca="false">D260&gt;=3</f>
        <v>0</v>
      </c>
      <c r="H260" s="10" t="b">
        <f aca="false">AND($E260,OR($B260="UNGRADABLE_QUALITY",$B260="UNGRADABLE_CONDITION"))</f>
        <v>0</v>
      </c>
      <c r="I260" s="10" t="str">
        <f aca="false">IF(AND($E260,NOT($H260)),$B260, "")</f>
        <v>NON_SPECIFIC</v>
      </c>
    </row>
    <row r="261" customFormat="false" ht="15.75" hidden="false" customHeight="false" outlineLevel="0" collapsed="false">
      <c r="A261" s="8" t="str">
        <f aca="false">pattern_user_labels!$A261</f>
        <v>3e21db6e-582d-45e1-9e4d-3a3f0d764902</v>
      </c>
      <c r="B261" s="8" t="str">
        <f aca="false" t="array" ref="B261:B261">INDEX(pattern_user_labels!B261:J261,MATCH(MAX(COUNTIF(pattern_user_labels!B261:J261,pattern_user_labels!B261:J261)),COUNTIF(pattern_user_labels!B261:J261,pattern_user_labels!B261:J261),0))</f>
        <v>NORMAL</v>
      </c>
      <c r="C261" s="9" t="n">
        <f aca="false">pattern_user_labels!$R261</f>
        <v>3</v>
      </c>
      <c r="D261" s="9" t="n">
        <f aca="false">COUNTIF(pattern_user_labels!$B261:$J261, $B261)</f>
        <v>2</v>
      </c>
      <c r="E261" s="10" t="b">
        <f aca="false">$C261-$D261&lt;=1</f>
        <v>1</v>
      </c>
      <c r="F261" s="10" t="b">
        <f aca="false">$C261=$D261</f>
        <v>0</v>
      </c>
      <c r="G261" s="10" t="b">
        <f aca="false">D261&gt;=3</f>
        <v>0</v>
      </c>
      <c r="H261" s="10" t="b">
        <f aca="false">AND($E261,OR($B261="UNGRADABLE_QUALITY",$B261="UNGRADABLE_CONDITION"))</f>
        <v>0</v>
      </c>
      <c r="I261" s="10" t="str">
        <f aca="false">IF(AND($E261,NOT($H261)),$B261, "")</f>
        <v>NORMAL</v>
      </c>
    </row>
    <row r="262" customFormat="false" ht="15.75" hidden="false" customHeight="false" outlineLevel="0" collapsed="false">
      <c r="A262" s="8" t="str">
        <f aca="false">pattern_user_labels!$A262</f>
        <v>3ebcbfd3-f74b-429e-82fa-f4eacd5c4b42</v>
      </c>
      <c r="B262" s="8" t="str">
        <f aca="false" t="array" ref="B262:B262">INDEX(pattern_user_labels!B262:J262,MATCH(MAX(COUNTIF(pattern_user_labels!B262:J262,pattern_user_labels!B262:J262)),COUNTIF(pattern_user_labels!B262:J262,pattern_user_labels!B262:J262),0))</f>
        <v>ACTIVE</v>
      </c>
      <c r="C262" s="9" t="n">
        <f aca="false">pattern_user_labels!$R262</f>
        <v>3</v>
      </c>
      <c r="D262" s="9" t="n">
        <f aca="false">COUNTIF(pattern_user_labels!$B262:$J262, $B262)</f>
        <v>3</v>
      </c>
      <c r="E262" s="10" t="b">
        <f aca="false">$C262-$D262&lt;=1</f>
        <v>1</v>
      </c>
      <c r="F262" s="10" t="b">
        <f aca="false">$C262=$D262</f>
        <v>1</v>
      </c>
      <c r="G262" s="10" t="b">
        <f aca="false">D262&gt;=3</f>
        <v>1</v>
      </c>
      <c r="H262" s="10" t="b">
        <f aca="false">AND($E262,OR($B262="UNGRADABLE_QUALITY",$B262="UNGRADABLE_CONDITION"))</f>
        <v>0</v>
      </c>
      <c r="I262" s="10" t="str">
        <f aca="false">IF(AND($E262,NOT($H262)),$B262, "")</f>
        <v>ACTIVE</v>
      </c>
    </row>
    <row r="263" customFormat="false" ht="15.75" hidden="false" customHeight="false" outlineLevel="0" collapsed="false">
      <c r="A263" s="8" t="str">
        <f aca="false">pattern_user_labels!$A263</f>
        <v>3f13bf43-30de-4ac2-b31a-ad8b3fd62134</v>
      </c>
      <c r="B263" s="8" t="str">
        <f aca="false" t="array" ref="B263:B263">INDEX(pattern_user_labels!B263:J263,MATCH(MAX(COUNTIF(pattern_user_labels!B263:J263,pattern_user_labels!B263:J263)),COUNTIF(pattern_user_labels!B263:J263,pattern_user_labels!B263:J263),0))</f>
        <v>NON_SPECIFIC</v>
      </c>
      <c r="C263" s="9" t="n">
        <f aca="false">pattern_user_labels!$R263</f>
        <v>3</v>
      </c>
      <c r="D263" s="9" t="n">
        <f aca="false">COUNTIF(pattern_user_labels!$B263:$J263, $B263)</f>
        <v>2</v>
      </c>
      <c r="E263" s="10" t="b">
        <f aca="false">$C263-$D263&lt;=1</f>
        <v>1</v>
      </c>
      <c r="F263" s="10" t="b">
        <f aca="false">$C263=$D263</f>
        <v>0</v>
      </c>
      <c r="G263" s="10" t="b">
        <f aca="false">D263&gt;=3</f>
        <v>0</v>
      </c>
      <c r="H263" s="10" t="b">
        <f aca="false">AND($E263,OR($B263="UNGRADABLE_QUALITY",$B263="UNGRADABLE_CONDITION"))</f>
        <v>0</v>
      </c>
      <c r="I263" s="10" t="str">
        <f aca="false">IF(AND($E263,NOT($H263)),$B263, "")</f>
        <v>NON_SPECIFIC</v>
      </c>
    </row>
    <row r="264" customFormat="false" ht="15.75" hidden="false" customHeight="false" outlineLevel="0" collapsed="false">
      <c r="A264" s="8" t="str">
        <f aca="false">pattern_user_labels!$A264</f>
        <v>3fc70760-adf5-4855-b92f-3fc46e865a4b</v>
      </c>
      <c r="B264" s="8" t="str">
        <f aca="false" t="array" ref="B264:B264">INDEX(pattern_user_labels!B264:J264,MATCH(MAX(COUNTIF(pattern_user_labels!B264:J264,pattern_user_labels!B264:J264)),COUNTIF(pattern_user_labels!B264:J264,pattern_user_labels!B264:J264),0))</f>
        <v>NORMAL</v>
      </c>
      <c r="C264" s="9" t="n">
        <f aca="false">pattern_user_labels!$R264</f>
        <v>3</v>
      </c>
      <c r="D264" s="9" t="n">
        <f aca="false">COUNTIF(pattern_user_labels!$B264:$J264, $B264)</f>
        <v>3</v>
      </c>
      <c r="E264" s="10" t="b">
        <f aca="false">$C264-$D264&lt;=1</f>
        <v>1</v>
      </c>
      <c r="F264" s="10" t="b">
        <f aca="false">$C264=$D264</f>
        <v>1</v>
      </c>
      <c r="G264" s="10" t="b">
        <f aca="false">D264&gt;=3</f>
        <v>1</v>
      </c>
      <c r="H264" s="10" t="b">
        <f aca="false">AND($E264,OR($B264="UNGRADABLE_QUALITY",$B264="UNGRADABLE_CONDITION"))</f>
        <v>0</v>
      </c>
      <c r="I264" s="10" t="str">
        <f aca="false">IF(AND($E264,NOT($H264)),$B264, "")</f>
        <v>NORMAL</v>
      </c>
    </row>
    <row r="265" customFormat="false" ht="15.75" hidden="false" customHeight="false" outlineLevel="0" collapsed="false">
      <c r="A265" s="8" t="str">
        <f aca="false">pattern_user_labels!$A265</f>
        <v>3ff9bbe7-bb14-4e99-9624-d9fa3c930060</v>
      </c>
      <c r="B265" s="8" t="str">
        <f aca="false" t="array" ref="B265:B265">INDEX(pattern_user_labels!B265:J265,MATCH(MAX(COUNTIF(pattern_user_labels!B265:J265,pattern_user_labels!B265:J265)),COUNTIF(pattern_user_labels!B265:J265,pattern_user_labels!B265:J265),0))</f>
        <v>NORMAL</v>
      </c>
      <c r="C265" s="9" t="n">
        <f aca="false">pattern_user_labels!$R265</f>
        <v>3</v>
      </c>
      <c r="D265" s="9" t="n">
        <f aca="false">COUNTIF(pattern_user_labels!$B265:$J265, $B265)</f>
        <v>2</v>
      </c>
      <c r="E265" s="10" t="b">
        <f aca="false">$C265-$D265&lt;=1</f>
        <v>1</v>
      </c>
      <c r="F265" s="10" t="b">
        <f aca="false">$C265=$D265</f>
        <v>0</v>
      </c>
      <c r="G265" s="10" t="b">
        <f aca="false">D265&gt;=3</f>
        <v>0</v>
      </c>
      <c r="H265" s="10" t="b">
        <f aca="false">AND($E265,OR($B265="UNGRADABLE_QUALITY",$B265="UNGRADABLE_CONDITION"))</f>
        <v>0</v>
      </c>
      <c r="I265" s="10" t="str">
        <f aca="false">IF(AND($E265,NOT($H265)),$B265, "")</f>
        <v>NORMAL</v>
      </c>
    </row>
    <row r="266" customFormat="false" ht="15.75" hidden="false" customHeight="false" outlineLevel="0" collapsed="false">
      <c r="A266" s="8" t="str">
        <f aca="false">pattern_user_labels!$A266</f>
        <v>40072d05-398e-4fbc-a3b6-b70f905d2fc7</v>
      </c>
      <c r="B266" s="8" t="str">
        <f aca="false" t="array" ref="B266:B266">INDEX(pattern_user_labels!B266:J266,MATCH(MAX(COUNTIF(pattern_user_labels!B266:J266,pattern_user_labels!B266:J266)),COUNTIF(pattern_user_labels!B266:J266,pattern_user_labels!B266:J266),0))</f>
        <v>NON_SPECIFIC</v>
      </c>
      <c r="C266" s="9" t="n">
        <f aca="false">pattern_user_labels!$R266</f>
        <v>3</v>
      </c>
      <c r="D266" s="9" t="n">
        <f aca="false">COUNTIF(pattern_user_labels!$B266:$J266, $B266)</f>
        <v>2</v>
      </c>
      <c r="E266" s="10" t="b">
        <f aca="false">$C266-$D266&lt;=1</f>
        <v>1</v>
      </c>
      <c r="F266" s="10" t="b">
        <f aca="false">$C266=$D266</f>
        <v>0</v>
      </c>
      <c r="G266" s="10" t="b">
        <f aca="false">D266&gt;=3</f>
        <v>0</v>
      </c>
      <c r="H266" s="10" t="b">
        <f aca="false">AND($E266,OR($B266="UNGRADABLE_QUALITY",$B266="UNGRADABLE_CONDITION"))</f>
        <v>0</v>
      </c>
      <c r="I266" s="10" t="str">
        <f aca="false">IF(AND($E266,NOT($H266)),$B266, "")</f>
        <v>NON_SPECIFIC</v>
      </c>
    </row>
    <row r="267" customFormat="false" ht="15.75" hidden="false" customHeight="false" outlineLevel="0" collapsed="false">
      <c r="A267" s="8" t="str">
        <f aca="false">pattern_user_labels!$A267</f>
        <v>4009d4ab-4d84-443f-b9b1-9abecfa0d8c7</v>
      </c>
      <c r="B267" s="8" t="str">
        <f aca="false" t="array" ref="B267:B267">INDEX(pattern_user_labels!B267:J267,MATCH(MAX(COUNTIF(pattern_user_labels!B267:J267,pattern_user_labels!B267:J267)),COUNTIF(pattern_user_labels!B267:J267,pattern_user_labels!B267:J267),0))</f>
        <v>NON_SPECIFIC</v>
      </c>
      <c r="C267" s="9" t="n">
        <f aca="false">pattern_user_labels!$R267</f>
        <v>3</v>
      </c>
      <c r="D267" s="9" t="n">
        <f aca="false">COUNTIF(pattern_user_labels!$B267:$J267, $B267)</f>
        <v>1</v>
      </c>
      <c r="E267" s="10" t="b">
        <f aca="false">$C267-$D267&lt;=1</f>
        <v>0</v>
      </c>
      <c r="F267" s="10" t="b">
        <f aca="false">$C267=$D267</f>
        <v>0</v>
      </c>
      <c r="G267" s="10" t="b">
        <f aca="false">D267&gt;=3</f>
        <v>0</v>
      </c>
      <c r="H267" s="10" t="b">
        <f aca="false">AND($E267,OR($B267="UNGRADABLE_QUALITY",$B267="UNGRADABLE_CONDITION"))</f>
        <v>0</v>
      </c>
      <c r="I267" s="10" t="str">
        <f aca="false">IF(AND($E267,NOT($H267)),$B267, "")</f>
        <v/>
      </c>
    </row>
    <row r="268" customFormat="false" ht="15.75" hidden="false" customHeight="false" outlineLevel="0" collapsed="false">
      <c r="A268" s="8" t="str">
        <f aca="false">pattern_user_labels!$A268</f>
        <v>401cf768-52f3-485a-94c4-9215ba88bc62</v>
      </c>
      <c r="B268" s="8" t="str">
        <f aca="false" t="array" ref="B268:B268">INDEX(pattern_user_labels!B268:J268,MATCH(MAX(COUNTIF(pattern_user_labels!B268:J268,pattern_user_labels!B268:J268)),COUNTIF(pattern_user_labels!B268:J268,pattern_user_labels!B268:J268),0))</f>
        <v>EARLY</v>
      </c>
      <c r="C268" s="9" t="n">
        <f aca="false">pattern_user_labels!$R268</f>
        <v>3</v>
      </c>
      <c r="D268" s="9" t="n">
        <f aca="false">COUNTIF(pattern_user_labels!$B268:$J268, $B268)</f>
        <v>3</v>
      </c>
      <c r="E268" s="10" t="b">
        <f aca="false">$C268-$D268&lt;=1</f>
        <v>1</v>
      </c>
      <c r="F268" s="10" t="b">
        <f aca="false">$C268=$D268</f>
        <v>1</v>
      </c>
      <c r="G268" s="10" t="b">
        <f aca="false">D268&gt;=3</f>
        <v>1</v>
      </c>
      <c r="H268" s="10" t="b">
        <f aca="false">AND($E268,OR($B268="UNGRADABLE_QUALITY",$B268="UNGRADABLE_CONDITION"))</f>
        <v>0</v>
      </c>
      <c r="I268" s="10" t="str">
        <f aca="false">IF(AND($E268,NOT($H268)),$B268, "")</f>
        <v>EARLY</v>
      </c>
    </row>
    <row r="269" customFormat="false" ht="15.75" hidden="false" customHeight="false" outlineLevel="0" collapsed="false">
      <c r="A269" s="8" t="str">
        <f aca="false">pattern_user_labels!$A269</f>
        <v>40263729-729e-4c3d-822d-7ec1579a48c9</v>
      </c>
      <c r="B269" s="8" t="str">
        <f aca="false" t="array" ref="B269:B269">INDEX(pattern_user_labels!B269:J269,MATCH(MAX(COUNTIF(pattern_user_labels!B269:J269,pattern_user_labels!B269:J269)),COUNTIF(pattern_user_labels!B269:J269,pattern_user_labels!B269:J269),0))</f>
        <v>NON_SPECIFIC</v>
      </c>
      <c r="C269" s="9" t="n">
        <f aca="false">pattern_user_labels!$R269</f>
        <v>3</v>
      </c>
      <c r="D269" s="9" t="n">
        <f aca="false">COUNTIF(pattern_user_labels!$B269:$J269, $B269)</f>
        <v>2</v>
      </c>
      <c r="E269" s="10" t="b">
        <f aca="false">$C269-$D269&lt;=1</f>
        <v>1</v>
      </c>
      <c r="F269" s="10" t="b">
        <f aca="false">$C269=$D269</f>
        <v>0</v>
      </c>
      <c r="G269" s="10" t="b">
        <f aca="false">D269&gt;=3</f>
        <v>0</v>
      </c>
      <c r="H269" s="10" t="b">
        <f aca="false">AND($E269,OR($B269="UNGRADABLE_QUALITY",$B269="UNGRADABLE_CONDITION"))</f>
        <v>0</v>
      </c>
      <c r="I269" s="10" t="str">
        <f aca="false">IF(AND($E269,NOT($H269)),$B269, "")</f>
        <v>NON_SPECIFIC</v>
      </c>
    </row>
    <row r="270" customFormat="false" ht="15.75" hidden="false" customHeight="false" outlineLevel="0" collapsed="false">
      <c r="A270" s="8" t="str">
        <f aca="false">pattern_user_labels!$A270</f>
        <v>4033eedb-e7e5-4a7c-9ac0-b021420b4830</v>
      </c>
      <c r="B270" s="8" t="str">
        <f aca="false" t="array" ref="B270:B270">INDEX(pattern_user_labels!B270:J270,MATCH(MAX(COUNTIF(pattern_user_labels!B270:J270,pattern_user_labels!B270:J270)),COUNTIF(pattern_user_labels!B270:J270,pattern_user_labels!B270:J270),0))</f>
        <v>UNGRADABLE_CONDITION</v>
      </c>
      <c r="C270" s="9" t="n">
        <f aca="false">pattern_user_labels!$R270</f>
        <v>3</v>
      </c>
      <c r="D270" s="9" t="n">
        <f aca="false">COUNTIF(pattern_user_labels!$B270:$J270, $B270)</f>
        <v>1</v>
      </c>
      <c r="E270" s="10" t="b">
        <f aca="false">$C270-$D270&lt;=1</f>
        <v>0</v>
      </c>
      <c r="F270" s="10" t="b">
        <f aca="false">$C270=$D270</f>
        <v>0</v>
      </c>
      <c r="G270" s="10" t="b">
        <f aca="false">D270&gt;=3</f>
        <v>0</v>
      </c>
      <c r="H270" s="10" t="b">
        <f aca="false">AND($E270,OR($B270="UNGRADABLE_QUALITY",$B270="UNGRADABLE_CONDITION"))</f>
        <v>0</v>
      </c>
      <c r="I270" s="10" t="str">
        <f aca="false">IF(AND($E270,NOT($H270)),$B270, "")</f>
        <v/>
      </c>
    </row>
    <row r="271" customFormat="false" ht="15.75" hidden="false" customHeight="false" outlineLevel="0" collapsed="false">
      <c r="A271" s="8" t="str">
        <f aca="false">pattern_user_labels!$A271</f>
        <v>40b6f6de-ddf5-4786-8d9c-e0e5e73672b1</v>
      </c>
      <c r="B271" s="8" t="str">
        <f aca="false" t="array" ref="B271:B271">INDEX(pattern_user_labels!B271:J271,MATCH(MAX(COUNTIF(pattern_user_labels!B271:J271,pattern_user_labels!B271:J271)),COUNTIF(pattern_user_labels!B271:J271,pattern_user_labels!B271:J271),0))</f>
        <v>NON_SPECIFIC</v>
      </c>
      <c r="C271" s="9" t="n">
        <f aca="false">pattern_user_labels!$R271</f>
        <v>3</v>
      </c>
      <c r="D271" s="9" t="n">
        <f aca="false">COUNTIF(pattern_user_labels!$B271:$J271, $B271)</f>
        <v>3</v>
      </c>
      <c r="E271" s="10" t="b">
        <f aca="false">$C271-$D271&lt;=1</f>
        <v>1</v>
      </c>
      <c r="F271" s="10" t="b">
        <f aca="false">$C271=$D271</f>
        <v>1</v>
      </c>
      <c r="G271" s="10" t="b">
        <f aca="false">D271&gt;=3</f>
        <v>1</v>
      </c>
      <c r="H271" s="10" t="b">
        <f aca="false">AND($E271,OR($B271="UNGRADABLE_QUALITY",$B271="UNGRADABLE_CONDITION"))</f>
        <v>0</v>
      </c>
      <c r="I271" s="10" t="str">
        <f aca="false">IF(AND($E271,NOT($H271)),$B271, "")</f>
        <v>NON_SPECIFIC</v>
      </c>
    </row>
    <row r="272" customFormat="false" ht="15.75" hidden="false" customHeight="false" outlineLevel="0" collapsed="false">
      <c r="A272" s="8" t="str">
        <f aca="false">pattern_user_labels!$A272</f>
        <v>40dd50a7-6def-4558-a8e0-64a9cd936449</v>
      </c>
      <c r="B272" s="8" t="str">
        <f aca="false" t="array" ref="B272:B272">INDEX(pattern_user_labels!B272:J272,MATCH(MAX(COUNTIF(pattern_user_labels!B272:J272,pattern_user_labels!B272:J272)),COUNTIF(pattern_user_labels!B272:J272,pattern_user_labels!B272:J272),0))</f>
        <v>NON_SPECIFIC</v>
      </c>
      <c r="C272" s="9" t="n">
        <f aca="false">pattern_user_labels!$R272</f>
        <v>3</v>
      </c>
      <c r="D272" s="9" t="n">
        <f aca="false">COUNTIF(pattern_user_labels!$B272:$J272, $B272)</f>
        <v>2</v>
      </c>
      <c r="E272" s="10" t="b">
        <f aca="false">$C272-$D272&lt;=1</f>
        <v>1</v>
      </c>
      <c r="F272" s="10" t="b">
        <f aca="false">$C272=$D272</f>
        <v>0</v>
      </c>
      <c r="G272" s="10" t="b">
        <f aca="false">D272&gt;=3</f>
        <v>0</v>
      </c>
      <c r="H272" s="10" t="b">
        <f aca="false">AND($E272,OR($B272="UNGRADABLE_QUALITY",$B272="UNGRADABLE_CONDITION"))</f>
        <v>0</v>
      </c>
      <c r="I272" s="10" t="str">
        <f aca="false">IF(AND($E272,NOT($H272)),$B272, "")</f>
        <v>NON_SPECIFIC</v>
      </c>
    </row>
    <row r="273" customFormat="false" ht="15.75" hidden="false" customHeight="false" outlineLevel="0" collapsed="false">
      <c r="A273" s="8" t="str">
        <f aca="false">pattern_user_labels!$A273</f>
        <v>40fc8324-5e40-4fda-9e41-1bf44474091b</v>
      </c>
      <c r="B273" s="8" t="str">
        <f aca="false" t="array" ref="B273:B273">INDEX(pattern_user_labels!B273:J273,MATCH(MAX(COUNTIF(pattern_user_labels!B273:J273,pattern_user_labels!B273:J273)),COUNTIF(pattern_user_labels!B273:J273,pattern_user_labels!B273:J273),0))</f>
        <v>EARLY</v>
      </c>
      <c r="C273" s="9" t="n">
        <f aca="false">pattern_user_labels!$R273</f>
        <v>3</v>
      </c>
      <c r="D273" s="9" t="n">
        <f aca="false">COUNTIF(pattern_user_labels!$B273:$J273, $B273)</f>
        <v>2</v>
      </c>
      <c r="E273" s="10" t="b">
        <f aca="false">$C273-$D273&lt;=1</f>
        <v>1</v>
      </c>
      <c r="F273" s="10" t="b">
        <f aca="false">$C273=$D273</f>
        <v>0</v>
      </c>
      <c r="G273" s="10" t="b">
        <f aca="false">D273&gt;=3</f>
        <v>0</v>
      </c>
      <c r="H273" s="10" t="b">
        <f aca="false">AND($E273,OR($B273="UNGRADABLE_QUALITY",$B273="UNGRADABLE_CONDITION"))</f>
        <v>0</v>
      </c>
      <c r="I273" s="10" t="str">
        <f aca="false">IF(AND($E273,NOT($H273)),$B273, "")</f>
        <v>EARLY</v>
      </c>
    </row>
    <row r="274" customFormat="false" ht="15.75" hidden="false" customHeight="false" outlineLevel="0" collapsed="false">
      <c r="A274" s="8" t="str">
        <f aca="false">pattern_user_labels!$A274</f>
        <v>418b8208-f88e-4031-aabd-897145f46640</v>
      </c>
      <c r="B274" s="8" t="str">
        <f aca="false" t="array" ref="B274:B274">INDEX(pattern_user_labels!B274:J274,MATCH(MAX(COUNTIF(pattern_user_labels!B274:J274,pattern_user_labels!B274:J274)),COUNTIF(pattern_user_labels!B274:J274,pattern_user_labels!B274:J274),0))</f>
        <v>NON_SPECIFIC</v>
      </c>
      <c r="C274" s="9" t="n">
        <f aca="false">pattern_user_labels!$R274</f>
        <v>3</v>
      </c>
      <c r="D274" s="9" t="n">
        <f aca="false">COUNTIF(pattern_user_labels!$B274:$J274, $B274)</f>
        <v>2</v>
      </c>
      <c r="E274" s="10" t="b">
        <f aca="false">$C274-$D274&lt;=1</f>
        <v>1</v>
      </c>
      <c r="F274" s="10" t="b">
        <f aca="false">$C274=$D274</f>
        <v>0</v>
      </c>
      <c r="G274" s="10" t="b">
        <f aca="false">D274&gt;=3</f>
        <v>0</v>
      </c>
      <c r="H274" s="10" t="b">
        <f aca="false">AND($E274,OR($B274="UNGRADABLE_QUALITY",$B274="UNGRADABLE_CONDITION"))</f>
        <v>0</v>
      </c>
      <c r="I274" s="10" t="str">
        <f aca="false">IF(AND($E274,NOT($H274)),$B274, "")</f>
        <v>NON_SPECIFIC</v>
      </c>
    </row>
    <row r="275" customFormat="false" ht="15.75" hidden="false" customHeight="false" outlineLevel="0" collapsed="false">
      <c r="A275" s="8" t="str">
        <f aca="false">pattern_user_labels!$A275</f>
        <v>418e2ef8-b748-468c-b900-a533ac320e19</v>
      </c>
      <c r="B275" s="8" t="str">
        <f aca="false" t="array" ref="B275:B275">INDEX(pattern_user_labels!B275:J275,MATCH(MAX(COUNTIF(pattern_user_labels!B275:J275,pattern_user_labels!B275:J275)),COUNTIF(pattern_user_labels!B275:J275,pattern_user_labels!B275:J275),0))</f>
        <v>EARLY</v>
      </c>
      <c r="C275" s="9" t="n">
        <f aca="false">pattern_user_labels!$R275</f>
        <v>3</v>
      </c>
      <c r="D275" s="9" t="n">
        <f aca="false">COUNTIF(pattern_user_labels!$B275:$J275, $B275)</f>
        <v>2</v>
      </c>
      <c r="E275" s="10" t="b">
        <f aca="false">$C275-$D275&lt;=1</f>
        <v>1</v>
      </c>
      <c r="F275" s="10" t="b">
        <f aca="false">$C275=$D275</f>
        <v>0</v>
      </c>
      <c r="G275" s="10" t="b">
        <f aca="false">D275&gt;=3</f>
        <v>0</v>
      </c>
      <c r="H275" s="10" t="b">
        <f aca="false">AND($E275,OR($B275="UNGRADABLE_QUALITY",$B275="UNGRADABLE_CONDITION"))</f>
        <v>0</v>
      </c>
      <c r="I275" s="10" t="str">
        <f aca="false">IF(AND($E275,NOT($H275)),$B275, "")</f>
        <v>EARLY</v>
      </c>
    </row>
    <row r="276" customFormat="false" ht="15.75" hidden="false" customHeight="false" outlineLevel="0" collapsed="false">
      <c r="A276" s="8" t="str">
        <f aca="false">pattern_user_labels!$A276</f>
        <v>4249b3d8-3959-4027-ad7d-9f2bec2c31e2</v>
      </c>
      <c r="B276" s="8" t="str">
        <f aca="false" t="array" ref="B276:B276">INDEX(pattern_user_labels!B276:J276,MATCH(MAX(COUNTIF(pattern_user_labels!B276:J276,pattern_user_labels!B276:J276)),COUNTIF(pattern_user_labels!B276:J276,pattern_user_labels!B276:J276),0))</f>
        <v>NON_SPECIFIC</v>
      </c>
      <c r="C276" s="9" t="n">
        <f aca="false">pattern_user_labels!$R276</f>
        <v>3</v>
      </c>
      <c r="D276" s="9" t="n">
        <f aca="false">COUNTIF(pattern_user_labels!$B276:$J276, $B276)</f>
        <v>2</v>
      </c>
      <c r="E276" s="10" t="b">
        <f aca="false">$C276-$D276&lt;=1</f>
        <v>1</v>
      </c>
      <c r="F276" s="10" t="b">
        <f aca="false">$C276=$D276</f>
        <v>0</v>
      </c>
      <c r="G276" s="10" t="b">
        <f aca="false">D276&gt;=3</f>
        <v>0</v>
      </c>
      <c r="H276" s="10" t="b">
        <f aca="false">AND($E276,OR($B276="UNGRADABLE_QUALITY",$B276="UNGRADABLE_CONDITION"))</f>
        <v>0</v>
      </c>
      <c r="I276" s="10" t="str">
        <f aca="false">IF(AND($E276,NOT($H276)),$B276, "")</f>
        <v>NON_SPECIFIC</v>
      </c>
    </row>
    <row r="277" customFormat="false" ht="15.75" hidden="false" customHeight="false" outlineLevel="0" collapsed="false">
      <c r="A277" s="8" t="str">
        <f aca="false">pattern_user_labels!$A277</f>
        <v>425eba3a-058b-4b46-b42a-70182bb65da2</v>
      </c>
      <c r="B277" s="8" t="str">
        <f aca="false" t="array" ref="B277:B277">INDEX(pattern_user_labels!B277:J277,MATCH(MAX(COUNTIF(pattern_user_labels!B277:J277,pattern_user_labels!B277:J277)),COUNTIF(pattern_user_labels!B277:J277,pattern_user_labels!B277:J277),0))</f>
        <v>NORMAL</v>
      </c>
      <c r="C277" s="9" t="n">
        <f aca="false">pattern_user_labels!$R277</f>
        <v>3</v>
      </c>
      <c r="D277" s="9" t="n">
        <f aca="false">COUNTIF(pattern_user_labels!$B277:$J277, $B277)</f>
        <v>1</v>
      </c>
      <c r="E277" s="10" t="b">
        <f aca="false">$C277-$D277&lt;=1</f>
        <v>0</v>
      </c>
      <c r="F277" s="10" t="b">
        <f aca="false">$C277=$D277</f>
        <v>0</v>
      </c>
      <c r="G277" s="10" t="b">
        <f aca="false">D277&gt;=3</f>
        <v>0</v>
      </c>
      <c r="H277" s="10" t="b">
        <f aca="false">AND($E277,OR($B277="UNGRADABLE_QUALITY",$B277="UNGRADABLE_CONDITION"))</f>
        <v>0</v>
      </c>
      <c r="I277" s="10" t="str">
        <f aca="false">IF(AND($E277,NOT($H277)),$B277, "")</f>
        <v/>
      </c>
    </row>
    <row r="278" customFormat="false" ht="15.75" hidden="false" customHeight="false" outlineLevel="0" collapsed="false">
      <c r="A278" s="8" t="str">
        <f aca="false">pattern_user_labels!$A278</f>
        <v>4285eedd-49fa-415d-bc64-4113e54000b3</v>
      </c>
      <c r="B278" s="8" t="str">
        <f aca="false" t="array" ref="B278:B278">INDEX(pattern_user_labels!B278:J278,MATCH(MAX(COUNTIF(pattern_user_labels!B278:J278,pattern_user_labels!B278:J278)),COUNTIF(pattern_user_labels!B278:J278,pattern_user_labels!B278:J278),0))</f>
        <v>NON_SPECIFIC</v>
      </c>
      <c r="C278" s="9" t="n">
        <f aca="false">pattern_user_labels!$R278</f>
        <v>3</v>
      </c>
      <c r="D278" s="9" t="n">
        <f aca="false">COUNTIF(pattern_user_labels!$B278:$J278, $B278)</f>
        <v>2</v>
      </c>
      <c r="E278" s="10" t="b">
        <f aca="false">$C278-$D278&lt;=1</f>
        <v>1</v>
      </c>
      <c r="F278" s="10" t="b">
        <f aca="false">$C278=$D278</f>
        <v>0</v>
      </c>
      <c r="G278" s="10" t="b">
        <f aca="false">D278&gt;=3</f>
        <v>0</v>
      </c>
      <c r="H278" s="10" t="b">
        <f aca="false">AND($E278,OR($B278="UNGRADABLE_QUALITY",$B278="UNGRADABLE_CONDITION"))</f>
        <v>0</v>
      </c>
      <c r="I278" s="10" t="str">
        <f aca="false">IF(AND($E278,NOT($H278)),$B278, "")</f>
        <v>NON_SPECIFIC</v>
      </c>
    </row>
    <row r="279" customFormat="false" ht="15.75" hidden="false" customHeight="false" outlineLevel="0" collapsed="false">
      <c r="A279" s="8" t="str">
        <f aca="false">pattern_user_labels!$A279</f>
        <v>4289d93d-6a27-437e-bdd7-aa67ea07b9a3</v>
      </c>
      <c r="B279" s="8" t="str">
        <f aca="false" t="array" ref="B279:B279">INDEX(pattern_user_labels!B279:J279,MATCH(MAX(COUNTIF(pattern_user_labels!B279:J279,pattern_user_labels!B279:J279)),COUNTIF(pattern_user_labels!B279:J279,pattern_user_labels!B279:J279),0))</f>
        <v>NORMAL</v>
      </c>
      <c r="C279" s="9" t="n">
        <f aca="false">pattern_user_labels!$R279</f>
        <v>4</v>
      </c>
      <c r="D279" s="9" t="n">
        <f aca="false">COUNTIF(pattern_user_labels!$B279:$J279, $B279)</f>
        <v>2</v>
      </c>
      <c r="E279" s="10" t="b">
        <f aca="false">$C279-$D279&lt;=1</f>
        <v>0</v>
      </c>
      <c r="F279" s="10" t="b">
        <f aca="false">$C279=$D279</f>
        <v>0</v>
      </c>
      <c r="G279" s="10" t="b">
        <f aca="false">D279&gt;=3</f>
        <v>0</v>
      </c>
      <c r="H279" s="10" t="b">
        <f aca="false">AND($E279,OR($B279="UNGRADABLE_QUALITY",$B279="UNGRADABLE_CONDITION"))</f>
        <v>0</v>
      </c>
      <c r="I279" s="10" t="str">
        <f aca="false">IF(AND($E279,NOT($H279)),$B279, "")</f>
        <v/>
      </c>
    </row>
    <row r="280" customFormat="false" ht="15.75" hidden="false" customHeight="false" outlineLevel="0" collapsed="false">
      <c r="A280" s="8" t="str">
        <f aca="false">pattern_user_labels!$A280</f>
        <v>429e054c-fd88-4162-8042-3f3471cef1be</v>
      </c>
      <c r="B280" s="8" t="str">
        <f aca="false" t="array" ref="B280:B280">INDEX(pattern_user_labels!B280:J280,MATCH(MAX(COUNTIF(pattern_user_labels!B280:J280,pattern_user_labels!B280:J280)),COUNTIF(pattern_user_labels!B280:J280,pattern_user_labels!B280:J280),0))</f>
        <v>NON_SPECIFIC</v>
      </c>
      <c r="C280" s="9" t="n">
        <f aca="false">pattern_user_labels!$R280</f>
        <v>3</v>
      </c>
      <c r="D280" s="9" t="n">
        <f aca="false">COUNTIF(pattern_user_labels!$B280:$J280, $B280)</f>
        <v>1</v>
      </c>
      <c r="E280" s="10" t="b">
        <f aca="false">$C280-$D280&lt;=1</f>
        <v>0</v>
      </c>
      <c r="F280" s="10" t="b">
        <f aca="false">$C280=$D280</f>
        <v>0</v>
      </c>
      <c r="G280" s="10" t="b">
        <f aca="false">D280&gt;=3</f>
        <v>0</v>
      </c>
      <c r="H280" s="10" t="b">
        <f aca="false">AND($E280,OR($B280="UNGRADABLE_QUALITY",$B280="UNGRADABLE_CONDITION"))</f>
        <v>0</v>
      </c>
      <c r="I280" s="10" t="str">
        <f aca="false">IF(AND($E280,NOT($H280)),$B280, "")</f>
        <v/>
      </c>
    </row>
    <row r="281" customFormat="false" ht="15.75" hidden="false" customHeight="false" outlineLevel="0" collapsed="false">
      <c r="A281" s="8" t="str">
        <f aca="false">pattern_user_labels!$A281</f>
        <v>42ad72ae-4488-4af2-bddc-c8c9ce659a0e</v>
      </c>
      <c r="B281" s="8" t="str">
        <f aca="false" t="array" ref="B281:B281">INDEX(pattern_user_labels!B281:J281,MATCH(MAX(COUNTIF(pattern_user_labels!B281:J281,pattern_user_labels!B281:J281)),COUNTIF(pattern_user_labels!B281:J281,pattern_user_labels!B281:J281),0))</f>
        <v>NORMAL</v>
      </c>
      <c r="C281" s="9" t="n">
        <f aca="false">pattern_user_labels!$R281</f>
        <v>3</v>
      </c>
      <c r="D281" s="9" t="n">
        <f aca="false">COUNTIF(pattern_user_labels!$B281:$J281, $B281)</f>
        <v>3</v>
      </c>
      <c r="E281" s="10" t="b">
        <f aca="false">$C281-$D281&lt;=1</f>
        <v>1</v>
      </c>
      <c r="F281" s="10" t="b">
        <f aca="false">$C281=$D281</f>
        <v>1</v>
      </c>
      <c r="G281" s="10" t="b">
        <f aca="false">D281&gt;=3</f>
        <v>1</v>
      </c>
      <c r="H281" s="10" t="b">
        <f aca="false">AND($E281,OR($B281="UNGRADABLE_QUALITY",$B281="UNGRADABLE_CONDITION"))</f>
        <v>0</v>
      </c>
      <c r="I281" s="10" t="str">
        <f aca="false">IF(AND($E281,NOT($H281)),$B281, "")</f>
        <v>NORMAL</v>
      </c>
    </row>
    <row r="282" customFormat="false" ht="15.75" hidden="false" customHeight="false" outlineLevel="0" collapsed="false">
      <c r="A282" s="8" t="str">
        <f aca="false">pattern_user_labels!$A282</f>
        <v>42c42d7d-5fe6-4de2-90fd-0983cda2bd93</v>
      </c>
      <c r="B282" s="8" t="str">
        <f aca="false" t="array" ref="B282:B282">INDEX(pattern_user_labels!B282:J282,MATCH(MAX(COUNTIF(pattern_user_labels!B282:J282,pattern_user_labels!B282:J282)),COUNTIF(pattern_user_labels!B282:J282,pattern_user_labels!B282:J282),0))</f>
        <v>ACTIVE</v>
      </c>
      <c r="C282" s="9" t="n">
        <f aca="false">pattern_user_labels!$R282</f>
        <v>3</v>
      </c>
      <c r="D282" s="9" t="n">
        <f aca="false">COUNTIF(pattern_user_labels!$B282:$J282, $B282)</f>
        <v>2</v>
      </c>
      <c r="E282" s="10" t="b">
        <f aca="false">$C282-$D282&lt;=1</f>
        <v>1</v>
      </c>
      <c r="F282" s="10" t="b">
        <f aca="false">$C282=$D282</f>
        <v>0</v>
      </c>
      <c r="G282" s="10" t="b">
        <f aca="false">D282&gt;=3</f>
        <v>0</v>
      </c>
      <c r="H282" s="10" t="b">
        <f aca="false">AND($E282,OR($B282="UNGRADABLE_QUALITY",$B282="UNGRADABLE_CONDITION"))</f>
        <v>0</v>
      </c>
      <c r="I282" s="10" t="str">
        <f aca="false">IF(AND($E282,NOT($H282)),$B282, "")</f>
        <v>ACTIVE</v>
      </c>
    </row>
    <row r="283" customFormat="false" ht="15.75" hidden="false" customHeight="false" outlineLevel="0" collapsed="false">
      <c r="A283" s="8" t="str">
        <f aca="false">pattern_user_labels!$A283</f>
        <v>42eb07c3-e29d-4ed2-a2a1-a157ec7db09f</v>
      </c>
      <c r="B283" s="8" t="str">
        <f aca="false" t="array" ref="B283:B283">INDEX(pattern_user_labels!B283:J283,MATCH(MAX(COUNTIF(pattern_user_labels!B283:J283,pattern_user_labels!B283:J283)),COUNTIF(pattern_user_labels!B283:J283,pattern_user_labels!B283:J283),0))</f>
        <v>NON_SPECIFIC</v>
      </c>
      <c r="C283" s="9" t="n">
        <f aca="false">pattern_user_labels!$R283</f>
        <v>3</v>
      </c>
      <c r="D283" s="9" t="n">
        <f aca="false">COUNTIF(pattern_user_labels!$B283:$J283, $B283)</f>
        <v>2</v>
      </c>
      <c r="E283" s="10" t="b">
        <f aca="false">$C283-$D283&lt;=1</f>
        <v>1</v>
      </c>
      <c r="F283" s="10" t="b">
        <f aca="false">$C283=$D283</f>
        <v>0</v>
      </c>
      <c r="G283" s="10" t="b">
        <f aca="false">D283&gt;=3</f>
        <v>0</v>
      </c>
      <c r="H283" s="10" t="b">
        <f aca="false">AND($E283,OR($B283="UNGRADABLE_QUALITY",$B283="UNGRADABLE_CONDITION"))</f>
        <v>0</v>
      </c>
      <c r="I283" s="10" t="str">
        <f aca="false">IF(AND($E283,NOT($H283)),$B283, "")</f>
        <v>NON_SPECIFIC</v>
      </c>
    </row>
    <row r="284" customFormat="false" ht="15.75" hidden="false" customHeight="false" outlineLevel="0" collapsed="false">
      <c r="A284" s="8" t="str">
        <f aca="false">pattern_user_labels!$A284</f>
        <v>42f93562-0d79-4405-ba84-30ca1fa4a8ed</v>
      </c>
      <c r="B284" s="8" t="str">
        <f aca="false" t="array" ref="B284:B284">INDEX(pattern_user_labels!B284:J284,MATCH(MAX(COUNTIF(pattern_user_labels!B284:J284,pattern_user_labels!B284:J284)),COUNTIF(pattern_user_labels!B284:J284,pattern_user_labels!B284:J284),0))</f>
        <v>NORMAL</v>
      </c>
      <c r="C284" s="9" t="n">
        <f aca="false">pattern_user_labels!$R284</f>
        <v>3</v>
      </c>
      <c r="D284" s="9" t="n">
        <f aca="false">COUNTIF(pattern_user_labels!$B284:$J284, $B284)</f>
        <v>2</v>
      </c>
      <c r="E284" s="10" t="b">
        <f aca="false">$C284-$D284&lt;=1</f>
        <v>1</v>
      </c>
      <c r="F284" s="10" t="b">
        <f aca="false">$C284=$D284</f>
        <v>0</v>
      </c>
      <c r="G284" s="10" t="b">
        <f aca="false">D284&gt;=3</f>
        <v>0</v>
      </c>
      <c r="H284" s="10" t="b">
        <f aca="false">AND($E284,OR($B284="UNGRADABLE_QUALITY",$B284="UNGRADABLE_CONDITION"))</f>
        <v>0</v>
      </c>
      <c r="I284" s="10" t="str">
        <f aca="false">IF(AND($E284,NOT($H284)),$B284, "")</f>
        <v>NORMAL</v>
      </c>
    </row>
    <row r="285" customFormat="false" ht="15.75" hidden="false" customHeight="false" outlineLevel="0" collapsed="false">
      <c r="A285" s="8" t="str">
        <f aca="false">pattern_user_labels!$A285</f>
        <v>4340620e-f899-452b-adac-491ac84fa47e</v>
      </c>
      <c r="B285" s="8" t="str">
        <f aca="false" t="array" ref="B285:B285">INDEX(pattern_user_labels!B285:J285,MATCH(MAX(COUNTIF(pattern_user_labels!B285:J285,pattern_user_labels!B285:J285)),COUNTIF(pattern_user_labels!B285:J285,pattern_user_labels!B285:J285),0))</f>
        <v>NORMAL</v>
      </c>
      <c r="C285" s="9" t="n">
        <f aca="false">pattern_user_labels!$R285</f>
        <v>3</v>
      </c>
      <c r="D285" s="9" t="n">
        <f aca="false">COUNTIF(pattern_user_labels!$B285:$J285, $B285)</f>
        <v>2</v>
      </c>
      <c r="E285" s="10" t="b">
        <f aca="false">$C285-$D285&lt;=1</f>
        <v>1</v>
      </c>
      <c r="F285" s="10" t="b">
        <f aca="false">$C285=$D285</f>
        <v>0</v>
      </c>
      <c r="G285" s="10" t="b">
        <f aca="false">D285&gt;=3</f>
        <v>0</v>
      </c>
      <c r="H285" s="10" t="b">
        <f aca="false">AND($E285,OR($B285="UNGRADABLE_QUALITY",$B285="UNGRADABLE_CONDITION"))</f>
        <v>0</v>
      </c>
      <c r="I285" s="10" t="str">
        <f aca="false">IF(AND($E285,NOT($H285)),$B285, "")</f>
        <v>NORMAL</v>
      </c>
    </row>
    <row r="286" customFormat="false" ht="15.75" hidden="false" customHeight="false" outlineLevel="0" collapsed="false">
      <c r="A286" s="8" t="str">
        <f aca="false">pattern_user_labels!$A286</f>
        <v>4343a204-4a2e-4380-a27e-55ef67d93618</v>
      </c>
      <c r="B286" s="8" t="str">
        <f aca="false" t="array" ref="B286:B286">INDEX(pattern_user_labels!B286:J286,MATCH(MAX(COUNTIF(pattern_user_labels!B286:J286,pattern_user_labels!B286:J286)),COUNTIF(pattern_user_labels!B286:J286,pattern_user_labels!B286:J286),0))</f>
        <v>ACTIVE</v>
      </c>
      <c r="C286" s="9" t="n">
        <f aca="false">pattern_user_labels!$R286</f>
        <v>3</v>
      </c>
      <c r="D286" s="9" t="n">
        <f aca="false">COUNTIF(pattern_user_labels!$B286:$J286, $B286)</f>
        <v>1</v>
      </c>
      <c r="E286" s="10" t="b">
        <f aca="false">$C286-$D286&lt;=1</f>
        <v>0</v>
      </c>
      <c r="F286" s="10" t="b">
        <f aca="false">$C286=$D286</f>
        <v>0</v>
      </c>
      <c r="G286" s="10" t="b">
        <f aca="false">D286&gt;=3</f>
        <v>0</v>
      </c>
      <c r="H286" s="10" t="b">
        <f aca="false">AND($E286,OR($B286="UNGRADABLE_QUALITY",$B286="UNGRADABLE_CONDITION"))</f>
        <v>0</v>
      </c>
      <c r="I286" s="10" t="str">
        <f aca="false">IF(AND($E286,NOT($H286)),$B286, "")</f>
        <v/>
      </c>
    </row>
    <row r="287" customFormat="false" ht="15.75" hidden="false" customHeight="false" outlineLevel="0" collapsed="false">
      <c r="A287" s="8" t="str">
        <f aca="false">pattern_user_labels!$A287</f>
        <v>43504ac6-4fca-4c69-9c14-e20b9d732773</v>
      </c>
      <c r="B287" s="8" t="str">
        <f aca="false" t="array" ref="B287:B287">INDEX(pattern_user_labels!B287:J287,MATCH(MAX(COUNTIF(pattern_user_labels!B287:J287,pattern_user_labels!B287:J287)),COUNTIF(pattern_user_labels!B287:J287,pattern_user_labels!B287:J287),0))</f>
        <v>NON_SPECIFIC</v>
      </c>
      <c r="C287" s="9" t="n">
        <f aca="false">pattern_user_labels!$R287</f>
        <v>3</v>
      </c>
      <c r="D287" s="9" t="n">
        <f aca="false">COUNTIF(pattern_user_labels!$B287:$J287, $B287)</f>
        <v>3</v>
      </c>
      <c r="E287" s="10" t="b">
        <f aca="false">$C287-$D287&lt;=1</f>
        <v>1</v>
      </c>
      <c r="F287" s="10" t="b">
        <f aca="false">$C287=$D287</f>
        <v>1</v>
      </c>
      <c r="G287" s="10" t="b">
        <f aca="false">D287&gt;=3</f>
        <v>1</v>
      </c>
      <c r="H287" s="10" t="b">
        <f aca="false">AND($E287,OR($B287="UNGRADABLE_QUALITY",$B287="UNGRADABLE_CONDITION"))</f>
        <v>0</v>
      </c>
      <c r="I287" s="10" t="str">
        <f aca="false">IF(AND($E287,NOT($H287)),$B287, "")</f>
        <v>NON_SPECIFIC</v>
      </c>
    </row>
    <row r="288" customFormat="false" ht="15.75" hidden="false" customHeight="false" outlineLevel="0" collapsed="false">
      <c r="A288" s="8" t="str">
        <f aca="false">pattern_user_labels!$A288</f>
        <v>435627b0-ab0d-4971-b4c5-855f86787cb5</v>
      </c>
      <c r="B288" s="8" t="str">
        <f aca="false" t="array" ref="B288:B288">INDEX(pattern_user_labels!B288:J288,MATCH(MAX(COUNTIF(pattern_user_labels!B288:J288,pattern_user_labels!B288:J288)),COUNTIF(pattern_user_labels!B288:J288,pattern_user_labels!B288:J288),0))</f>
        <v>NORMAL</v>
      </c>
      <c r="C288" s="9" t="n">
        <f aca="false">pattern_user_labels!$R288</f>
        <v>3</v>
      </c>
      <c r="D288" s="9" t="n">
        <f aca="false">COUNTIF(pattern_user_labels!$B288:$J288, $B288)</f>
        <v>2</v>
      </c>
      <c r="E288" s="10" t="b">
        <f aca="false">$C288-$D288&lt;=1</f>
        <v>1</v>
      </c>
      <c r="F288" s="10" t="b">
        <f aca="false">$C288=$D288</f>
        <v>0</v>
      </c>
      <c r="G288" s="10" t="b">
        <f aca="false">D288&gt;=3</f>
        <v>0</v>
      </c>
      <c r="H288" s="10" t="b">
        <f aca="false">AND($E288,OR($B288="UNGRADABLE_QUALITY",$B288="UNGRADABLE_CONDITION"))</f>
        <v>0</v>
      </c>
      <c r="I288" s="10" t="str">
        <f aca="false">IF(AND($E288,NOT($H288)),$B288, "")</f>
        <v>NORMAL</v>
      </c>
    </row>
    <row r="289" customFormat="false" ht="15.75" hidden="false" customHeight="false" outlineLevel="0" collapsed="false">
      <c r="A289" s="8" t="str">
        <f aca="false">pattern_user_labels!$A289</f>
        <v>4369c99a-a18d-479f-acd1-3a827f9c5e0d</v>
      </c>
      <c r="B289" s="8" t="str">
        <f aca="false" t="array" ref="B289:B289">INDEX(pattern_user_labels!B289:J289,MATCH(MAX(COUNTIF(pattern_user_labels!B289:J289,pattern_user_labels!B289:J289)),COUNTIF(pattern_user_labels!B289:J289,pattern_user_labels!B289:J289),0))</f>
        <v>NORMAL</v>
      </c>
      <c r="C289" s="9" t="n">
        <f aca="false">pattern_user_labels!$R289</f>
        <v>3</v>
      </c>
      <c r="D289" s="9" t="n">
        <f aca="false">COUNTIF(pattern_user_labels!$B289:$J289, $B289)</f>
        <v>2</v>
      </c>
      <c r="E289" s="10" t="b">
        <f aca="false">$C289-$D289&lt;=1</f>
        <v>1</v>
      </c>
      <c r="F289" s="10" t="b">
        <f aca="false">$C289=$D289</f>
        <v>0</v>
      </c>
      <c r="G289" s="10" t="b">
        <f aca="false">D289&gt;=3</f>
        <v>0</v>
      </c>
      <c r="H289" s="10" t="b">
        <f aca="false">AND($E289,OR($B289="UNGRADABLE_QUALITY",$B289="UNGRADABLE_CONDITION"))</f>
        <v>0</v>
      </c>
      <c r="I289" s="10" t="str">
        <f aca="false">IF(AND($E289,NOT($H289)),$B289, "")</f>
        <v>NORMAL</v>
      </c>
    </row>
    <row r="290" customFormat="false" ht="15.75" hidden="false" customHeight="false" outlineLevel="0" collapsed="false">
      <c r="A290" s="8" t="str">
        <f aca="false">pattern_user_labels!$A290</f>
        <v>43a02ace-7a6b-4c57-9c8c-f1c0f67c9490</v>
      </c>
      <c r="B290" s="8" t="str">
        <f aca="false" t="array" ref="B290:B290">INDEX(pattern_user_labels!B290:J290,MATCH(MAX(COUNTIF(pattern_user_labels!B290:J290,pattern_user_labels!B290:J290)),COUNTIF(pattern_user_labels!B290:J290,pattern_user_labels!B290:J290),0))</f>
        <v>EARLY</v>
      </c>
      <c r="C290" s="9" t="n">
        <f aca="false">pattern_user_labels!$R290</f>
        <v>3</v>
      </c>
      <c r="D290" s="9" t="n">
        <f aca="false">COUNTIF(pattern_user_labels!$B290:$J290, $B290)</f>
        <v>2</v>
      </c>
      <c r="E290" s="10" t="b">
        <f aca="false">$C290-$D290&lt;=1</f>
        <v>1</v>
      </c>
      <c r="F290" s="10" t="b">
        <f aca="false">$C290=$D290</f>
        <v>0</v>
      </c>
      <c r="G290" s="10" t="b">
        <f aca="false">D290&gt;=3</f>
        <v>0</v>
      </c>
      <c r="H290" s="10" t="b">
        <f aca="false">AND($E290,OR($B290="UNGRADABLE_QUALITY",$B290="UNGRADABLE_CONDITION"))</f>
        <v>0</v>
      </c>
      <c r="I290" s="10" t="str">
        <f aca="false">IF(AND($E290,NOT($H290)),$B290, "")</f>
        <v>EARLY</v>
      </c>
    </row>
    <row r="291" customFormat="false" ht="15.75" hidden="false" customHeight="false" outlineLevel="0" collapsed="false">
      <c r="A291" s="8" t="str">
        <f aca="false">pattern_user_labels!$A291</f>
        <v>43c22c14-8ec9-492c-9fb3-dc35cebe61e9</v>
      </c>
      <c r="B291" s="8" t="str">
        <f aca="false" t="array" ref="B291:B291">INDEX(pattern_user_labels!B291:J291,MATCH(MAX(COUNTIF(pattern_user_labels!B291:J291,pattern_user_labels!B291:J291)),COUNTIF(pattern_user_labels!B291:J291,pattern_user_labels!B291:J291),0))</f>
        <v>NON_SPECIFIC</v>
      </c>
      <c r="C291" s="9" t="n">
        <f aca="false">pattern_user_labels!$R291</f>
        <v>3</v>
      </c>
      <c r="D291" s="9" t="n">
        <f aca="false">COUNTIF(pattern_user_labels!$B291:$J291, $B291)</f>
        <v>2</v>
      </c>
      <c r="E291" s="10" t="b">
        <f aca="false">$C291-$D291&lt;=1</f>
        <v>1</v>
      </c>
      <c r="F291" s="10" t="b">
        <f aca="false">$C291=$D291</f>
        <v>0</v>
      </c>
      <c r="G291" s="10" t="b">
        <f aca="false">D291&gt;=3</f>
        <v>0</v>
      </c>
      <c r="H291" s="10" t="b">
        <f aca="false">AND($E291,OR($B291="UNGRADABLE_QUALITY",$B291="UNGRADABLE_CONDITION"))</f>
        <v>0</v>
      </c>
      <c r="I291" s="10" t="str">
        <f aca="false">IF(AND($E291,NOT($H291)),$B291, "")</f>
        <v>NON_SPECIFIC</v>
      </c>
    </row>
    <row r="292" customFormat="false" ht="15.75" hidden="false" customHeight="false" outlineLevel="0" collapsed="false">
      <c r="A292" s="8" t="str">
        <f aca="false">pattern_user_labels!$A292</f>
        <v>4435ed3e-2c3a-4b41-998f-c8c69aa83d55</v>
      </c>
      <c r="B292" s="8" t="str">
        <f aca="false" t="array" ref="B292:B292">INDEX(pattern_user_labels!B292:J292,MATCH(MAX(COUNTIF(pattern_user_labels!B292:J292,pattern_user_labels!B292:J292)),COUNTIF(pattern_user_labels!B292:J292,pattern_user_labels!B292:J292),0))</f>
        <v>LATE</v>
      </c>
      <c r="C292" s="9" t="n">
        <f aca="false">pattern_user_labels!$R292</f>
        <v>3</v>
      </c>
      <c r="D292" s="9" t="n">
        <f aca="false">COUNTIF(pattern_user_labels!$B292:$J292, $B292)</f>
        <v>2</v>
      </c>
      <c r="E292" s="10" t="b">
        <f aca="false">$C292-$D292&lt;=1</f>
        <v>1</v>
      </c>
      <c r="F292" s="10" t="b">
        <f aca="false">$C292=$D292</f>
        <v>0</v>
      </c>
      <c r="G292" s="10" t="b">
        <f aca="false">D292&gt;=3</f>
        <v>0</v>
      </c>
      <c r="H292" s="10" t="b">
        <f aca="false">AND($E292,OR($B292="UNGRADABLE_QUALITY",$B292="UNGRADABLE_CONDITION"))</f>
        <v>0</v>
      </c>
      <c r="I292" s="10" t="str">
        <f aca="false">IF(AND($E292,NOT($H292)),$B292, "")</f>
        <v>LATE</v>
      </c>
    </row>
    <row r="293" customFormat="false" ht="15.75" hidden="false" customHeight="false" outlineLevel="0" collapsed="false">
      <c r="A293" s="8" t="str">
        <f aca="false">pattern_user_labels!$A293</f>
        <v>4492e5b3-423f-44eb-9f6c-1318666845f0</v>
      </c>
      <c r="B293" s="8" t="str">
        <f aca="false" t="array" ref="B293:B293">INDEX(pattern_user_labels!B293:J293,MATCH(MAX(COUNTIF(pattern_user_labels!B293:J293,pattern_user_labels!B293:J293)),COUNTIF(pattern_user_labels!B293:J293,pattern_user_labels!B293:J293),0))</f>
        <v>NON_SPECIFIC</v>
      </c>
      <c r="C293" s="9" t="n">
        <f aca="false">pattern_user_labels!$R293</f>
        <v>4</v>
      </c>
      <c r="D293" s="9" t="n">
        <f aca="false">COUNTIF(pattern_user_labels!$B293:$J293, $B293)</f>
        <v>3</v>
      </c>
      <c r="E293" s="10" t="b">
        <f aca="false">$C293-$D293&lt;=1</f>
        <v>1</v>
      </c>
      <c r="F293" s="10" t="b">
        <f aca="false">$C293=$D293</f>
        <v>0</v>
      </c>
      <c r="G293" s="10" t="b">
        <f aca="false">D293&gt;=3</f>
        <v>1</v>
      </c>
      <c r="H293" s="10" t="b">
        <f aca="false">AND($E293,OR($B293="UNGRADABLE_QUALITY",$B293="UNGRADABLE_CONDITION"))</f>
        <v>0</v>
      </c>
      <c r="I293" s="10" t="str">
        <f aca="false">IF(AND($E293,NOT($H293)),$B293, "")</f>
        <v>NON_SPECIFIC</v>
      </c>
    </row>
    <row r="294" customFormat="false" ht="15.75" hidden="false" customHeight="false" outlineLevel="0" collapsed="false">
      <c r="A294" s="8" t="str">
        <f aca="false">pattern_user_labels!$A294</f>
        <v>44a8c8da-7ca2-4edb-a06c-9ee47bdced11</v>
      </c>
      <c r="B294" s="8" t="str">
        <f aca="false" t="array" ref="B294:B294">INDEX(pattern_user_labels!B294:J294,MATCH(MAX(COUNTIF(pattern_user_labels!B294:J294,pattern_user_labels!B294:J294)),COUNTIF(pattern_user_labels!B294:J294,pattern_user_labels!B294:J294),0))</f>
        <v>NORMAL</v>
      </c>
      <c r="C294" s="9" t="n">
        <f aca="false">pattern_user_labels!$R294</f>
        <v>3</v>
      </c>
      <c r="D294" s="9" t="n">
        <f aca="false">COUNTIF(pattern_user_labels!$B294:$J294, $B294)</f>
        <v>2</v>
      </c>
      <c r="E294" s="10" t="b">
        <f aca="false">$C294-$D294&lt;=1</f>
        <v>1</v>
      </c>
      <c r="F294" s="10" t="b">
        <f aca="false">$C294=$D294</f>
        <v>0</v>
      </c>
      <c r="G294" s="10" t="b">
        <f aca="false">D294&gt;=3</f>
        <v>0</v>
      </c>
      <c r="H294" s="10" t="b">
        <f aca="false">AND($E294,OR($B294="UNGRADABLE_QUALITY",$B294="UNGRADABLE_CONDITION"))</f>
        <v>0</v>
      </c>
      <c r="I294" s="10" t="str">
        <f aca="false">IF(AND($E294,NOT($H294)),$B294, "")</f>
        <v>NORMAL</v>
      </c>
    </row>
    <row r="295" customFormat="false" ht="15.75" hidden="false" customHeight="false" outlineLevel="0" collapsed="false">
      <c r="A295" s="8" t="str">
        <f aca="false">pattern_user_labels!$A295</f>
        <v>44c7b37d-eb31-42fc-9494-37468ed253b0</v>
      </c>
      <c r="B295" s="8" t="str">
        <f aca="false" t="array" ref="B295:B295">INDEX(pattern_user_labels!B295:J295,MATCH(MAX(COUNTIF(pattern_user_labels!B295:J295,pattern_user_labels!B295:J295)),COUNTIF(pattern_user_labels!B295:J295,pattern_user_labels!B295:J295),0))</f>
        <v>NON_SPECIFIC</v>
      </c>
      <c r="C295" s="9" t="n">
        <f aca="false">pattern_user_labels!$R295</f>
        <v>3</v>
      </c>
      <c r="D295" s="9" t="n">
        <f aca="false">COUNTIF(pattern_user_labels!$B295:$J295, $B295)</f>
        <v>1</v>
      </c>
      <c r="E295" s="10" t="b">
        <f aca="false">$C295-$D295&lt;=1</f>
        <v>0</v>
      </c>
      <c r="F295" s="10" t="b">
        <f aca="false">$C295=$D295</f>
        <v>0</v>
      </c>
      <c r="G295" s="10" t="b">
        <f aca="false">D295&gt;=3</f>
        <v>0</v>
      </c>
      <c r="H295" s="10" t="b">
        <f aca="false">AND($E295,OR($B295="UNGRADABLE_QUALITY",$B295="UNGRADABLE_CONDITION"))</f>
        <v>0</v>
      </c>
      <c r="I295" s="10" t="str">
        <f aca="false">IF(AND($E295,NOT($H295)),$B295, "")</f>
        <v/>
      </c>
    </row>
    <row r="296" customFormat="false" ht="15.75" hidden="false" customHeight="false" outlineLevel="0" collapsed="false">
      <c r="A296" s="8" t="str">
        <f aca="false">pattern_user_labels!$A296</f>
        <v>44e4cb09-6cc3-4c4e-90c1-adfa5eed0a65</v>
      </c>
      <c r="B296" s="8" t="str">
        <f aca="false" t="array" ref="B296:B296">INDEX(pattern_user_labels!B296:J296,MATCH(MAX(COUNTIF(pattern_user_labels!B296:J296,pattern_user_labels!B296:J296)),COUNTIF(pattern_user_labels!B296:J296,pattern_user_labels!B296:J296),0))</f>
        <v>NON_SPECIFIC</v>
      </c>
      <c r="C296" s="9" t="n">
        <f aca="false">pattern_user_labels!$R296</f>
        <v>3</v>
      </c>
      <c r="D296" s="9" t="n">
        <f aca="false">COUNTIF(pattern_user_labels!$B296:$J296, $B296)</f>
        <v>2</v>
      </c>
      <c r="E296" s="10" t="b">
        <f aca="false">$C296-$D296&lt;=1</f>
        <v>1</v>
      </c>
      <c r="F296" s="10" t="b">
        <f aca="false">$C296=$D296</f>
        <v>0</v>
      </c>
      <c r="G296" s="10" t="b">
        <f aca="false">D296&gt;=3</f>
        <v>0</v>
      </c>
      <c r="H296" s="10" t="b">
        <f aca="false">AND($E296,OR($B296="UNGRADABLE_QUALITY",$B296="UNGRADABLE_CONDITION"))</f>
        <v>0</v>
      </c>
      <c r="I296" s="10" t="str">
        <f aca="false">IF(AND($E296,NOT($H296)),$B296, "")</f>
        <v>NON_SPECIFIC</v>
      </c>
    </row>
    <row r="297" customFormat="false" ht="15.75" hidden="false" customHeight="false" outlineLevel="0" collapsed="false">
      <c r="A297" s="8" t="str">
        <f aca="false">pattern_user_labels!$A297</f>
        <v>450b3d5e-725f-4c34-8bed-53065a986ad9</v>
      </c>
      <c r="B297" s="8" t="str">
        <f aca="false" t="array" ref="B297:B297">INDEX(pattern_user_labels!B297:J297,MATCH(MAX(COUNTIF(pattern_user_labels!B297:J297,pattern_user_labels!B297:J297)),COUNTIF(pattern_user_labels!B297:J297,pattern_user_labels!B297:J297),0))</f>
        <v>EARLY</v>
      </c>
      <c r="C297" s="9" t="n">
        <f aca="false">pattern_user_labels!$R297</f>
        <v>3</v>
      </c>
      <c r="D297" s="9" t="n">
        <f aca="false">COUNTIF(pattern_user_labels!$B297:$J297, $B297)</f>
        <v>3</v>
      </c>
      <c r="E297" s="10" t="b">
        <f aca="false">$C297-$D297&lt;=1</f>
        <v>1</v>
      </c>
      <c r="F297" s="10" t="b">
        <f aca="false">$C297=$D297</f>
        <v>1</v>
      </c>
      <c r="G297" s="10" t="b">
        <f aca="false">D297&gt;=3</f>
        <v>1</v>
      </c>
      <c r="H297" s="10" t="b">
        <f aca="false">AND($E297,OR($B297="UNGRADABLE_QUALITY",$B297="UNGRADABLE_CONDITION"))</f>
        <v>0</v>
      </c>
      <c r="I297" s="10" t="str">
        <f aca="false">IF(AND($E297,NOT($H297)),$B297, "")</f>
        <v>EARLY</v>
      </c>
    </row>
    <row r="298" customFormat="false" ht="15.75" hidden="false" customHeight="false" outlineLevel="0" collapsed="false">
      <c r="A298" s="8" t="str">
        <f aca="false">pattern_user_labels!$A298</f>
        <v>450c6f17-5a66-4a67-a0ad-75baaf0afacd</v>
      </c>
      <c r="B298" s="8" t="str">
        <f aca="false" t="array" ref="B298:B298">INDEX(pattern_user_labels!B298:J298,MATCH(MAX(COUNTIF(pattern_user_labels!B298:J298,pattern_user_labels!B298:J298)),COUNTIF(pattern_user_labels!B298:J298,pattern_user_labels!B298:J298),0))</f>
        <v>NON_SPECIFIC</v>
      </c>
      <c r="C298" s="9" t="n">
        <f aca="false">pattern_user_labels!$R298</f>
        <v>3</v>
      </c>
      <c r="D298" s="9" t="n">
        <f aca="false">COUNTIF(pattern_user_labels!$B298:$J298, $B298)</f>
        <v>2</v>
      </c>
      <c r="E298" s="10" t="b">
        <f aca="false">$C298-$D298&lt;=1</f>
        <v>1</v>
      </c>
      <c r="F298" s="10" t="b">
        <f aca="false">$C298=$D298</f>
        <v>0</v>
      </c>
      <c r="G298" s="10" t="b">
        <f aca="false">D298&gt;=3</f>
        <v>0</v>
      </c>
      <c r="H298" s="10" t="b">
        <f aca="false">AND($E298,OR($B298="UNGRADABLE_QUALITY",$B298="UNGRADABLE_CONDITION"))</f>
        <v>0</v>
      </c>
      <c r="I298" s="10" t="str">
        <f aca="false">IF(AND($E298,NOT($H298)),$B298, "")</f>
        <v>NON_SPECIFIC</v>
      </c>
    </row>
    <row r="299" customFormat="false" ht="15.75" hidden="false" customHeight="false" outlineLevel="0" collapsed="false">
      <c r="A299" s="8" t="str">
        <f aca="false">pattern_user_labels!$A299</f>
        <v>452c01b3-028c-456e-8211-f85a74db153c</v>
      </c>
      <c r="B299" s="8" t="str">
        <f aca="false" t="array" ref="B299:B299">INDEX(pattern_user_labels!B299:J299,MATCH(MAX(COUNTIF(pattern_user_labels!B299:J299,pattern_user_labels!B299:J299)),COUNTIF(pattern_user_labels!B299:J299,pattern_user_labels!B299:J299),0))</f>
        <v>NON_SPECIFIC</v>
      </c>
      <c r="C299" s="9" t="n">
        <f aca="false">pattern_user_labels!$R299</f>
        <v>3</v>
      </c>
      <c r="D299" s="9" t="n">
        <f aca="false">COUNTIF(pattern_user_labels!$B299:$J299, $B299)</f>
        <v>2</v>
      </c>
      <c r="E299" s="10" t="b">
        <f aca="false">$C299-$D299&lt;=1</f>
        <v>1</v>
      </c>
      <c r="F299" s="10" t="b">
        <f aca="false">$C299=$D299</f>
        <v>0</v>
      </c>
      <c r="G299" s="10" t="b">
        <f aca="false">D299&gt;=3</f>
        <v>0</v>
      </c>
      <c r="H299" s="10" t="b">
        <f aca="false">AND($E299,OR($B299="UNGRADABLE_QUALITY",$B299="UNGRADABLE_CONDITION"))</f>
        <v>0</v>
      </c>
      <c r="I299" s="10" t="str">
        <f aca="false">IF(AND($E299,NOT($H299)),$B299, "")</f>
        <v>NON_SPECIFIC</v>
      </c>
    </row>
    <row r="300" customFormat="false" ht="15.75" hidden="false" customHeight="false" outlineLevel="0" collapsed="false">
      <c r="A300" s="8" t="str">
        <f aca="false">pattern_user_labels!$A300</f>
        <v>4555c625-c00d-469b-9d33-8fdf036cd07a</v>
      </c>
      <c r="B300" s="8" t="str">
        <f aca="false" t="array" ref="B300:B300">INDEX(pattern_user_labels!B300:J300,MATCH(MAX(COUNTIF(pattern_user_labels!B300:J300,pattern_user_labels!B300:J300)),COUNTIF(pattern_user_labels!B300:J300,pattern_user_labels!B300:J300),0))</f>
        <v>ACTIVE</v>
      </c>
      <c r="C300" s="9" t="n">
        <f aca="false">pattern_user_labels!$R300</f>
        <v>3</v>
      </c>
      <c r="D300" s="9" t="n">
        <f aca="false">COUNTIF(pattern_user_labels!$B300:$J300, $B300)</f>
        <v>3</v>
      </c>
      <c r="E300" s="10" t="b">
        <f aca="false">$C300-$D300&lt;=1</f>
        <v>1</v>
      </c>
      <c r="F300" s="10" t="b">
        <f aca="false">$C300=$D300</f>
        <v>1</v>
      </c>
      <c r="G300" s="10" t="b">
        <f aca="false">D300&gt;=3</f>
        <v>1</v>
      </c>
      <c r="H300" s="10" t="b">
        <f aca="false">AND($E300,OR($B300="UNGRADABLE_QUALITY",$B300="UNGRADABLE_CONDITION"))</f>
        <v>0</v>
      </c>
      <c r="I300" s="10" t="str">
        <f aca="false">IF(AND($E300,NOT($H300)),$B300, "")</f>
        <v>ACTIVE</v>
      </c>
    </row>
    <row r="301" customFormat="false" ht="15.75" hidden="false" customHeight="false" outlineLevel="0" collapsed="false">
      <c r="A301" s="8" t="str">
        <f aca="false">pattern_user_labels!$A301</f>
        <v>45d5990e-7507-40cf-914a-14f2903c74fb</v>
      </c>
      <c r="B301" s="8" t="str">
        <f aca="false" t="array" ref="B301:B301">INDEX(pattern_user_labels!B301:J301,MATCH(MAX(COUNTIF(pattern_user_labels!B301:J301,pattern_user_labels!B301:J301)),COUNTIF(pattern_user_labels!B301:J301,pattern_user_labels!B301:J301),0))</f>
        <v>NORMAL</v>
      </c>
      <c r="C301" s="9" t="n">
        <f aca="false">pattern_user_labels!$R301</f>
        <v>3</v>
      </c>
      <c r="D301" s="9" t="n">
        <f aca="false">COUNTIF(pattern_user_labels!$B301:$J301, $B301)</f>
        <v>3</v>
      </c>
      <c r="E301" s="10" t="b">
        <f aca="false">$C301-$D301&lt;=1</f>
        <v>1</v>
      </c>
      <c r="F301" s="10" t="b">
        <f aca="false">$C301=$D301</f>
        <v>1</v>
      </c>
      <c r="G301" s="10" t="b">
        <f aca="false">D301&gt;=3</f>
        <v>1</v>
      </c>
      <c r="H301" s="10" t="b">
        <f aca="false">AND($E301,OR($B301="UNGRADABLE_QUALITY",$B301="UNGRADABLE_CONDITION"))</f>
        <v>0</v>
      </c>
      <c r="I301" s="10" t="str">
        <f aca="false">IF(AND($E301,NOT($H301)),$B301, "")</f>
        <v>NORMAL</v>
      </c>
    </row>
    <row r="302" customFormat="false" ht="15.75" hidden="false" customHeight="false" outlineLevel="0" collapsed="false">
      <c r="A302" s="8" t="str">
        <f aca="false">pattern_user_labels!$A302</f>
        <v>45e3fc3a-b3d2-4015-a71e-53676e261e98</v>
      </c>
      <c r="B302" s="8" t="str">
        <f aca="false" t="array" ref="B302:B302">INDEX(pattern_user_labels!B302:J302,MATCH(MAX(COUNTIF(pattern_user_labels!B302:J302,pattern_user_labels!B302:J302)),COUNTIF(pattern_user_labels!B302:J302,pattern_user_labels!B302:J302),0))</f>
        <v>ACTIVE</v>
      </c>
      <c r="C302" s="9" t="n">
        <f aca="false">pattern_user_labels!$R302</f>
        <v>3</v>
      </c>
      <c r="D302" s="9" t="n">
        <f aca="false">COUNTIF(pattern_user_labels!$B302:$J302, $B302)</f>
        <v>3</v>
      </c>
      <c r="E302" s="10" t="b">
        <f aca="false">$C302-$D302&lt;=1</f>
        <v>1</v>
      </c>
      <c r="F302" s="10" t="b">
        <f aca="false">$C302=$D302</f>
        <v>1</v>
      </c>
      <c r="G302" s="10" t="b">
        <f aca="false">D302&gt;=3</f>
        <v>1</v>
      </c>
      <c r="H302" s="10" t="b">
        <f aca="false">AND($E302,OR($B302="UNGRADABLE_QUALITY",$B302="UNGRADABLE_CONDITION"))</f>
        <v>0</v>
      </c>
      <c r="I302" s="10" t="str">
        <f aca="false">IF(AND($E302,NOT($H302)),$B302, "")</f>
        <v>ACTIVE</v>
      </c>
    </row>
    <row r="303" customFormat="false" ht="15.75" hidden="false" customHeight="false" outlineLevel="0" collapsed="false">
      <c r="A303" s="8" t="str">
        <f aca="false">pattern_user_labels!$A303</f>
        <v>463c0cb2-52d7-42fe-ab8e-ad3eb81cd472</v>
      </c>
      <c r="B303" s="8" t="str">
        <f aca="false" t="array" ref="B303:B303">INDEX(pattern_user_labels!B303:J303,MATCH(MAX(COUNTIF(pattern_user_labels!B303:J303,pattern_user_labels!B303:J303)),COUNTIF(pattern_user_labels!B303:J303,pattern_user_labels!B303:J303),0))</f>
        <v>EARLY</v>
      </c>
      <c r="C303" s="9" t="n">
        <f aca="false">pattern_user_labels!$R303</f>
        <v>3</v>
      </c>
      <c r="D303" s="9" t="n">
        <f aca="false">COUNTIF(pattern_user_labels!$B303:$J303, $B303)</f>
        <v>2</v>
      </c>
      <c r="E303" s="10" t="b">
        <f aca="false">$C303-$D303&lt;=1</f>
        <v>1</v>
      </c>
      <c r="F303" s="10" t="b">
        <f aca="false">$C303=$D303</f>
        <v>0</v>
      </c>
      <c r="G303" s="10" t="b">
        <f aca="false">D303&gt;=3</f>
        <v>0</v>
      </c>
      <c r="H303" s="10" t="b">
        <f aca="false">AND($E303,OR($B303="UNGRADABLE_QUALITY",$B303="UNGRADABLE_CONDITION"))</f>
        <v>0</v>
      </c>
      <c r="I303" s="10" t="str">
        <f aca="false">IF(AND($E303,NOT($H303)),$B303, "")</f>
        <v>EARLY</v>
      </c>
    </row>
    <row r="304" customFormat="false" ht="15.75" hidden="false" customHeight="false" outlineLevel="0" collapsed="false">
      <c r="A304" s="8" t="str">
        <f aca="false">pattern_user_labels!$A304</f>
        <v>46a05364-01dc-4417-a14f-f8665413f2ce</v>
      </c>
      <c r="B304" s="8" t="str">
        <f aca="false" t="array" ref="B304:B304">INDEX(pattern_user_labels!B304:J304,MATCH(MAX(COUNTIF(pattern_user_labels!B304:J304,pattern_user_labels!B304:J304)),COUNTIF(pattern_user_labels!B304:J304,pattern_user_labels!B304:J304),0))</f>
        <v>EARLY</v>
      </c>
      <c r="C304" s="9" t="n">
        <f aca="false">pattern_user_labels!$R304</f>
        <v>3</v>
      </c>
      <c r="D304" s="9" t="n">
        <f aca="false">COUNTIF(pattern_user_labels!$B304:$J304, $B304)</f>
        <v>2</v>
      </c>
      <c r="E304" s="10" t="b">
        <f aca="false">$C304-$D304&lt;=1</f>
        <v>1</v>
      </c>
      <c r="F304" s="10" t="b">
        <f aca="false">$C304=$D304</f>
        <v>0</v>
      </c>
      <c r="G304" s="10" t="b">
        <f aca="false">D304&gt;=3</f>
        <v>0</v>
      </c>
      <c r="H304" s="10" t="b">
        <f aca="false">AND($E304,OR($B304="UNGRADABLE_QUALITY",$B304="UNGRADABLE_CONDITION"))</f>
        <v>0</v>
      </c>
      <c r="I304" s="10" t="str">
        <f aca="false">IF(AND($E304,NOT($H304)),$B304, "")</f>
        <v>EARLY</v>
      </c>
    </row>
    <row r="305" customFormat="false" ht="15.75" hidden="false" customHeight="false" outlineLevel="0" collapsed="false">
      <c r="A305" s="8" t="str">
        <f aca="false">pattern_user_labels!$A305</f>
        <v>46a86ff4-33ea-4ec8-a7f1-d5bb8cfb685a</v>
      </c>
      <c r="B305" s="8" t="str">
        <f aca="false" t="array" ref="B305:B305">INDEX(pattern_user_labels!B305:J305,MATCH(MAX(COUNTIF(pattern_user_labels!B305:J305,pattern_user_labels!B305:J305)),COUNTIF(pattern_user_labels!B305:J305,pattern_user_labels!B305:J305),0))</f>
        <v>LATE</v>
      </c>
      <c r="C305" s="9" t="n">
        <f aca="false">pattern_user_labels!$R305</f>
        <v>3</v>
      </c>
      <c r="D305" s="9" t="n">
        <f aca="false">COUNTIF(pattern_user_labels!$B305:$J305, $B305)</f>
        <v>2</v>
      </c>
      <c r="E305" s="10" t="b">
        <f aca="false">$C305-$D305&lt;=1</f>
        <v>1</v>
      </c>
      <c r="F305" s="10" t="b">
        <f aca="false">$C305=$D305</f>
        <v>0</v>
      </c>
      <c r="G305" s="10" t="b">
        <f aca="false">D305&gt;=3</f>
        <v>0</v>
      </c>
      <c r="H305" s="10" t="b">
        <f aca="false">AND($E305,OR($B305="UNGRADABLE_QUALITY",$B305="UNGRADABLE_CONDITION"))</f>
        <v>0</v>
      </c>
      <c r="I305" s="10" t="str">
        <f aca="false">IF(AND($E305,NOT($H305)),$B305, "")</f>
        <v>LATE</v>
      </c>
    </row>
    <row r="306" customFormat="false" ht="15.75" hidden="false" customHeight="false" outlineLevel="0" collapsed="false">
      <c r="A306" s="8" t="str">
        <f aca="false">pattern_user_labels!$A306</f>
        <v>46c0792c-9c45-4097-bbcb-1db496a1240e</v>
      </c>
      <c r="B306" s="8" t="str">
        <f aca="false" t="array" ref="B306:B306">INDEX(pattern_user_labels!B306:J306,MATCH(MAX(COUNTIF(pattern_user_labels!B306:J306,pattern_user_labels!B306:J306)),COUNTIF(pattern_user_labels!B306:J306,pattern_user_labels!B306:J306),0))</f>
        <v>ACTIVE</v>
      </c>
      <c r="C306" s="9" t="n">
        <f aca="false">pattern_user_labels!$R306</f>
        <v>3</v>
      </c>
      <c r="D306" s="9" t="n">
        <f aca="false">COUNTIF(pattern_user_labels!$B306:$J306, $B306)</f>
        <v>1</v>
      </c>
      <c r="E306" s="10" t="b">
        <f aca="false">$C306-$D306&lt;=1</f>
        <v>0</v>
      </c>
      <c r="F306" s="10" t="b">
        <f aca="false">$C306=$D306</f>
        <v>0</v>
      </c>
      <c r="G306" s="10" t="b">
        <f aca="false">D306&gt;=3</f>
        <v>0</v>
      </c>
      <c r="H306" s="10" t="b">
        <f aca="false">AND($E306,OR($B306="UNGRADABLE_QUALITY",$B306="UNGRADABLE_CONDITION"))</f>
        <v>0</v>
      </c>
      <c r="I306" s="10" t="str">
        <f aca="false">IF(AND($E306,NOT($H306)),$B306, "")</f>
        <v/>
      </c>
    </row>
    <row r="307" customFormat="false" ht="15.75" hidden="false" customHeight="false" outlineLevel="0" collapsed="false">
      <c r="A307" s="8" t="str">
        <f aca="false">pattern_user_labels!$A307</f>
        <v>46dd3851-38f0-488f-9286-f6a894f29708</v>
      </c>
      <c r="B307" s="8" t="str">
        <f aca="false" t="array" ref="B307:B307">INDEX(pattern_user_labels!B307:J307,MATCH(MAX(COUNTIF(pattern_user_labels!B307:J307,pattern_user_labels!B307:J307)),COUNTIF(pattern_user_labels!B307:J307,pattern_user_labels!B307:J307),0))</f>
        <v>NORMAL</v>
      </c>
      <c r="C307" s="9" t="n">
        <f aca="false">pattern_user_labels!$R307</f>
        <v>3</v>
      </c>
      <c r="D307" s="9" t="n">
        <f aca="false">COUNTIF(pattern_user_labels!$B307:$J307, $B307)</f>
        <v>2</v>
      </c>
      <c r="E307" s="10" t="b">
        <f aca="false">$C307-$D307&lt;=1</f>
        <v>1</v>
      </c>
      <c r="F307" s="10" t="b">
        <f aca="false">$C307=$D307</f>
        <v>0</v>
      </c>
      <c r="G307" s="10" t="b">
        <f aca="false">D307&gt;=3</f>
        <v>0</v>
      </c>
      <c r="H307" s="10" t="b">
        <f aca="false">AND($E307,OR($B307="UNGRADABLE_QUALITY",$B307="UNGRADABLE_CONDITION"))</f>
        <v>0</v>
      </c>
      <c r="I307" s="10" t="str">
        <f aca="false">IF(AND($E307,NOT($H307)),$B307, "")</f>
        <v>NORMAL</v>
      </c>
    </row>
    <row r="308" customFormat="false" ht="15.75" hidden="false" customHeight="false" outlineLevel="0" collapsed="false">
      <c r="A308" s="8" t="str">
        <f aca="false">pattern_user_labels!$A308</f>
        <v>4754b229-bcc4-4392-8f0e-974cd2713735</v>
      </c>
      <c r="B308" s="8" t="str">
        <f aca="false" t="array" ref="B308:B308">INDEX(pattern_user_labels!B308:J308,MATCH(MAX(COUNTIF(pattern_user_labels!B308:J308,pattern_user_labels!B308:J308)),COUNTIF(pattern_user_labels!B308:J308,pattern_user_labels!B308:J308),0))</f>
        <v>NORMAL</v>
      </c>
      <c r="C308" s="9" t="n">
        <f aca="false">pattern_user_labels!$R308</f>
        <v>3</v>
      </c>
      <c r="D308" s="9" t="n">
        <f aca="false">COUNTIF(pattern_user_labels!$B308:$J308, $B308)</f>
        <v>1</v>
      </c>
      <c r="E308" s="10" t="b">
        <f aca="false">$C308-$D308&lt;=1</f>
        <v>0</v>
      </c>
      <c r="F308" s="10" t="b">
        <f aca="false">$C308=$D308</f>
        <v>0</v>
      </c>
      <c r="G308" s="10" t="b">
        <f aca="false">D308&gt;=3</f>
        <v>0</v>
      </c>
      <c r="H308" s="10" t="b">
        <f aca="false">AND($E308,OR($B308="UNGRADABLE_QUALITY",$B308="UNGRADABLE_CONDITION"))</f>
        <v>0</v>
      </c>
      <c r="I308" s="10" t="str">
        <f aca="false">IF(AND($E308,NOT($H308)),$B308, "")</f>
        <v/>
      </c>
    </row>
    <row r="309" customFormat="false" ht="15.75" hidden="false" customHeight="false" outlineLevel="0" collapsed="false">
      <c r="A309" s="8" t="str">
        <f aca="false">pattern_user_labels!$A309</f>
        <v>47b289fa-c789-46c4-839b-b42e03798ac6</v>
      </c>
      <c r="B309" s="8" t="str">
        <f aca="false" t="array" ref="B309:B309">INDEX(pattern_user_labels!B309:J309,MATCH(MAX(COUNTIF(pattern_user_labels!B309:J309,pattern_user_labels!B309:J309)),COUNTIF(pattern_user_labels!B309:J309,pattern_user_labels!B309:J309),0))</f>
        <v>EARLY</v>
      </c>
      <c r="C309" s="9" t="n">
        <f aca="false">pattern_user_labels!$R309</f>
        <v>3</v>
      </c>
      <c r="D309" s="9" t="n">
        <f aca="false">COUNTIF(pattern_user_labels!$B309:$J309, $B309)</f>
        <v>3</v>
      </c>
      <c r="E309" s="10" t="b">
        <f aca="false">$C309-$D309&lt;=1</f>
        <v>1</v>
      </c>
      <c r="F309" s="10" t="b">
        <f aca="false">$C309=$D309</f>
        <v>1</v>
      </c>
      <c r="G309" s="10" t="b">
        <f aca="false">D309&gt;=3</f>
        <v>1</v>
      </c>
      <c r="H309" s="10" t="b">
        <f aca="false">AND($E309,OR($B309="UNGRADABLE_QUALITY",$B309="UNGRADABLE_CONDITION"))</f>
        <v>0</v>
      </c>
      <c r="I309" s="10" t="str">
        <f aca="false">IF(AND($E309,NOT($H309)),$B309, "")</f>
        <v>EARLY</v>
      </c>
    </row>
    <row r="310" customFormat="false" ht="15.75" hidden="false" customHeight="false" outlineLevel="0" collapsed="false">
      <c r="A310" s="8" t="str">
        <f aca="false">pattern_user_labels!$A310</f>
        <v>47eac04d-6957-4dd8-950f-40fbed4bdab8</v>
      </c>
      <c r="B310" s="8" t="str">
        <f aca="false" t="array" ref="B310:B310">INDEX(pattern_user_labels!B310:J310,MATCH(MAX(COUNTIF(pattern_user_labels!B310:J310,pattern_user_labels!B310:J310)),COUNTIF(pattern_user_labels!B310:J310,pattern_user_labels!B310:J310),0))</f>
        <v>NON_SPECIFIC</v>
      </c>
      <c r="C310" s="9" t="n">
        <f aca="false">pattern_user_labels!$R310</f>
        <v>3</v>
      </c>
      <c r="D310" s="9" t="n">
        <f aca="false">COUNTIF(pattern_user_labels!$B310:$J310, $B310)</f>
        <v>2</v>
      </c>
      <c r="E310" s="10" t="b">
        <f aca="false">$C310-$D310&lt;=1</f>
        <v>1</v>
      </c>
      <c r="F310" s="10" t="b">
        <f aca="false">$C310=$D310</f>
        <v>0</v>
      </c>
      <c r="G310" s="10" t="b">
        <f aca="false">D310&gt;=3</f>
        <v>0</v>
      </c>
      <c r="H310" s="10" t="b">
        <f aca="false">AND($E310,OR($B310="UNGRADABLE_QUALITY",$B310="UNGRADABLE_CONDITION"))</f>
        <v>0</v>
      </c>
      <c r="I310" s="10" t="str">
        <f aca="false">IF(AND($E310,NOT($H310)),$B310, "")</f>
        <v>NON_SPECIFIC</v>
      </c>
    </row>
    <row r="311" customFormat="false" ht="15.75" hidden="false" customHeight="false" outlineLevel="0" collapsed="false">
      <c r="A311" s="8" t="str">
        <f aca="false">pattern_user_labels!$A311</f>
        <v>47f8a69f-6176-4953-9725-e57328fea3f4</v>
      </c>
      <c r="B311" s="8" t="str">
        <f aca="false" t="array" ref="B311:B311">INDEX(pattern_user_labels!B311:J311,MATCH(MAX(COUNTIF(pattern_user_labels!B311:J311,pattern_user_labels!B311:J311)),COUNTIF(pattern_user_labels!B311:J311,pattern_user_labels!B311:J311),0))</f>
        <v>ACTIVE</v>
      </c>
      <c r="C311" s="9" t="n">
        <f aca="false">pattern_user_labels!$R311</f>
        <v>3</v>
      </c>
      <c r="D311" s="9" t="n">
        <f aca="false">COUNTIF(pattern_user_labels!$B311:$J311, $B311)</f>
        <v>3</v>
      </c>
      <c r="E311" s="10" t="b">
        <f aca="false">$C311-$D311&lt;=1</f>
        <v>1</v>
      </c>
      <c r="F311" s="10" t="b">
        <f aca="false">$C311=$D311</f>
        <v>1</v>
      </c>
      <c r="G311" s="10" t="b">
        <f aca="false">D311&gt;=3</f>
        <v>1</v>
      </c>
      <c r="H311" s="10" t="b">
        <f aca="false">AND($E311,OR($B311="UNGRADABLE_QUALITY",$B311="UNGRADABLE_CONDITION"))</f>
        <v>0</v>
      </c>
      <c r="I311" s="10" t="str">
        <f aca="false">IF(AND($E311,NOT($H311)),$B311, "")</f>
        <v>ACTIVE</v>
      </c>
    </row>
    <row r="312" customFormat="false" ht="15.75" hidden="false" customHeight="false" outlineLevel="0" collapsed="false">
      <c r="A312" s="8" t="str">
        <f aca="false">pattern_user_labels!$A312</f>
        <v>47f8ee1a-9346-4065-a761-4935713b59c0</v>
      </c>
      <c r="B312" s="8" t="str">
        <f aca="false" t="array" ref="B312:B312">INDEX(pattern_user_labels!B312:J312,MATCH(MAX(COUNTIF(pattern_user_labels!B312:J312,pattern_user_labels!B312:J312)),COUNTIF(pattern_user_labels!B312:J312,pattern_user_labels!B312:J312),0))</f>
        <v>EARLY</v>
      </c>
      <c r="C312" s="9" t="n">
        <f aca="false">pattern_user_labels!$R312</f>
        <v>3</v>
      </c>
      <c r="D312" s="9" t="n">
        <f aca="false">COUNTIF(pattern_user_labels!$B312:$J312, $B312)</f>
        <v>2</v>
      </c>
      <c r="E312" s="10" t="b">
        <f aca="false">$C312-$D312&lt;=1</f>
        <v>1</v>
      </c>
      <c r="F312" s="10" t="b">
        <f aca="false">$C312=$D312</f>
        <v>0</v>
      </c>
      <c r="G312" s="10" t="b">
        <f aca="false">D312&gt;=3</f>
        <v>0</v>
      </c>
      <c r="H312" s="10" t="b">
        <f aca="false">AND($E312,OR($B312="UNGRADABLE_QUALITY",$B312="UNGRADABLE_CONDITION"))</f>
        <v>0</v>
      </c>
      <c r="I312" s="10" t="str">
        <f aca="false">IF(AND($E312,NOT($H312)),$B312, "")</f>
        <v>EARLY</v>
      </c>
    </row>
    <row r="313" customFormat="false" ht="15.75" hidden="false" customHeight="false" outlineLevel="0" collapsed="false">
      <c r="A313" s="8" t="str">
        <f aca="false">pattern_user_labels!$A313</f>
        <v>4845a95e-d534-4844-9098-4a4717349af8</v>
      </c>
      <c r="B313" s="8" t="str">
        <f aca="false" t="array" ref="B313:B313">INDEX(pattern_user_labels!B313:J313,MATCH(MAX(COUNTIF(pattern_user_labels!B313:J313,pattern_user_labels!B313:J313)),COUNTIF(pattern_user_labels!B313:J313,pattern_user_labels!B313:J313),0))</f>
        <v>NON_SPECIFIC</v>
      </c>
      <c r="C313" s="9" t="n">
        <f aca="false">pattern_user_labels!$R313</f>
        <v>3</v>
      </c>
      <c r="D313" s="9" t="n">
        <f aca="false">COUNTIF(pattern_user_labels!$B313:$J313, $B313)</f>
        <v>1</v>
      </c>
      <c r="E313" s="10" t="b">
        <f aca="false">$C313-$D313&lt;=1</f>
        <v>0</v>
      </c>
      <c r="F313" s="10" t="b">
        <f aca="false">$C313=$D313</f>
        <v>0</v>
      </c>
      <c r="G313" s="10" t="b">
        <f aca="false">D313&gt;=3</f>
        <v>0</v>
      </c>
      <c r="H313" s="10" t="b">
        <f aca="false">AND($E313,OR($B313="UNGRADABLE_QUALITY",$B313="UNGRADABLE_CONDITION"))</f>
        <v>0</v>
      </c>
      <c r="I313" s="10" t="str">
        <f aca="false">IF(AND($E313,NOT($H313)),$B313, "")</f>
        <v/>
      </c>
    </row>
    <row r="314" customFormat="false" ht="15.75" hidden="false" customHeight="false" outlineLevel="0" collapsed="false">
      <c r="A314" s="8" t="str">
        <f aca="false">pattern_user_labels!$A314</f>
        <v>4860cfab-c269-463e-bdac-09299120a12e</v>
      </c>
      <c r="B314" s="8" t="str">
        <f aca="false" t="array" ref="B314:B314">INDEX(pattern_user_labels!B314:J314,MATCH(MAX(COUNTIF(pattern_user_labels!B314:J314,pattern_user_labels!B314:J314)),COUNTIF(pattern_user_labels!B314:J314,pattern_user_labels!B314:J314),0))</f>
        <v>NON_SPECIFIC</v>
      </c>
      <c r="C314" s="9" t="n">
        <f aca="false">pattern_user_labels!$R314</f>
        <v>3</v>
      </c>
      <c r="D314" s="9" t="n">
        <f aca="false">COUNTIF(pattern_user_labels!$B314:$J314, $B314)</f>
        <v>2</v>
      </c>
      <c r="E314" s="10" t="b">
        <f aca="false">$C314-$D314&lt;=1</f>
        <v>1</v>
      </c>
      <c r="F314" s="10" t="b">
        <f aca="false">$C314=$D314</f>
        <v>0</v>
      </c>
      <c r="G314" s="10" t="b">
        <f aca="false">D314&gt;=3</f>
        <v>0</v>
      </c>
      <c r="H314" s="10" t="b">
        <f aca="false">AND($E314,OR($B314="UNGRADABLE_QUALITY",$B314="UNGRADABLE_CONDITION"))</f>
        <v>0</v>
      </c>
      <c r="I314" s="10" t="str">
        <f aca="false">IF(AND($E314,NOT($H314)),$B314, "")</f>
        <v>NON_SPECIFIC</v>
      </c>
    </row>
    <row r="315" customFormat="false" ht="15.75" hidden="false" customHeight="false" outlineLevel="0" collapsed="false">
      <c r="A315" s="8" t="str">
        <f aca="false">pattern_user_labels!$A315</f>
        <v>48ad043e-97fd-4860-ad76-56b81b018353</v>
      </c>
      <c r="B315" s="8" t="str">
        <f aca="false" t="array" ref="B315:B315">INDEX(pattern_user_labels!B315:J315,MATCH(MAX(COUNTIF(pattern_user_labels!B315:J315,pattern_user_labels!B315:J315)),COUNTIF(pattern_user_labels!B315:J315,pattern_user_labels!B315:J315),0))</f>
        <v>NON_SPECIFIC</v>
      </c>
      <c r="C315" s="9" t="n">
        <f aca="false">pattern_user_labels!$R315</f>
        <v>3</v>
      </c>
      <c r="D315" s="9" t="n">
        <f aca="false">COUNTIF(pattern_user_labels!$B315:$J315, $B315)</f>
        <v>1</v>
      </c>
      <c r="E315" s="10" t="b">
        <f aca="false">$C315-$D315&lt;=1</f>
        <v>0</v>
      </c>
      <c r="F315" s="10" t="b">
        <f aca="false">$C315=$D315</f>
        <v>0</v>
      </c>
      <c r="G315" s="10" t="b">
        <f aca="false">D315&gt;=3</f>
        <v>0</v>
      </c>
      <c r="H315" s="10" t="b">
        <f aca="false">AND($E315,OR($B315="UNGRADABLE_QUALITY",$B315="UNGRADABLE_CONDITION"))</f>
        <v>0</v>
      </c>
      <c r="I315" s="10" t="str">
        <f aca="false">IF(AND($E315,NOT($H315)),$B315, "")</f>
        <v/>
      </c>
    </row>
    <row r="316" customFormat="false" ht="15.75" hidden="false" customHeight="false" outlineLevel="0" collapsed="false">
      <c r="A316" s="8" t="str">
        <f aca="false">pattern_user_labels!$A316</f>
        <v>48f15358-ba15-4786-b29b-785f908055a5</v>
      </c>
      <c r="B316" s="8" t="str">
        <f aca="false" t="array" ref="B316:B316">INDEX(pattern_user_labels!B316:J316,MATCH(MAX(COUNTIF(pattern_user_labels!B316:J316,pattern_user_labels!B316:J316)),COUNTIF(pattern_user_labels!B316:J316,pattern_user_labels!B316:J316),0))</f>
        <v>NORMAL</v>
      </c>
      <c r="C316" s="9" t="n">
        <f aca="false">pattern_user_labels!$R316</f>
        <v>3</v>
      </c>
      <c r="D316" s="9" t="n">
        <f aca="false">COUNTIF(pattern_user_labels!$B316:$J316, $B316)</f>
        <v>3</v>
      </c>
      <c r="E316" s="10" t="b">
        <f aca="false">$C316-$D316&lt;=1</f>
        <v>1</v>
      </c>
      <c r="F316" s="10" t="b">
        <f aca="false">$C316=$D316</f>
        <v>1</v>
      </c>
      <c r="G316" s="10" t="b">
        <f aca="false">D316&gt;=3</f>
        <v>1</v>
      </c>
      <c r="H316" s="10" t="b">
        <f aca="false">AND($E316,OR($B316="UNGRADABLE_QUALITY",$B316="UNGRADABLE_CONDITION"))</f>
        <v>0</v>
      </c>
      <c r="I316" s="10" t="str">
        <f aca="false">IF(AND($E316,NOT($H316)),$B316, "")</f>
        <v>NORMAL</v>
      </c>
    </row>
    <row r="317" customFormat="false" ht="15.75" hidden="false" customHeight="false" outlineLevel="0" collapsed="false">
      <c r="A317" s="8" t="str">
        <f aca="false">pattern_user_labels!$A317</f>
        <v>4927547a-0864-4a32-af56-1d47e906a269</v>
      </c>
      <c r="B317" s="8" t="str">
        <f aca="false" t="array" ref="B317:B317">INDEX(pattern_user_labels!B317:J317,MATCH(MAX(COUNTIF(pattern_user_labels!B317:J317,pattern_user_labels!B317:J317)),COUNTIF(pattern_user_labels!B317:J317,pattern_user_labels!B317:J317),0))</f>
        <v>NON_SPECIFIC</v>
      </c>
      <c r="C317" s="9" t="n">
        <f aca="false">pattern_user_labels!$R317</f>
        <v>3</v>
      </c>
      <c r="D317" s="9" t="n">
        <f aca="false">COUNTIF(pattern_user_labels!$B317:$J317, $B317)</f>
        <v>2</v>
      </c>
      <c r="E317" s="10" t="b">
        <f aca="false">$C317-$D317&lt;=1</f>
        <v>1</v>
      </c>
      <c r="F317" s="10" t="b">
        <f aca="false">$C317=$D317</f>
        <v>0</v>
      </c>
      <c r="G317" s="10" t="b">
        <f aca="false">D317&gt;=3</f>
        <v>0</v>
      </c>
      <c r="H317" s="10" t="b">
        <f aca="false">AND($E317,OR($B317="UNGRADABLE_QUALITY",$B317="UNGRADABLE_CONDITION"))</f>
        <v>0</v>
      </c>
      <c r="I317" s="10" t="str">
        <f aca="false">IF(AND($E317,NOT($H317)),$B317, "")</f>
        <v>NON_SPECIFIC</v>
      </c>
    </row>
    <row r="318" customFormat="false" ht="15.75" hidden="false" customHeight="false" outlineLevel="0" collapsed="false">
      <c r="A318" s="8" t="str">
        <f aca="false">pattern_user_labels!$A318</f>
        <v>493054d7-b9f9-4298-9fb6-d5d84e49919e</v>
      </c>
      <c r="B318" s="8" t="str">
        <f aca="false" t="array" ref="B318:B318">INDEX(pattern_user_labels!B318:J318,MATCH(MAX(COUNTIF(pattern_user_labels!B318:J318,pattern_user_labels!B318:J318)),COUNTIF(pattern_user_labels!B318:J318,pattern_user_labels!B318:J318),0))</f>
        <v>EARLY</v>
      </c>
      <c r="C318" s="9" t="n">
        <f aca="false">pattern_user_labels!$R318</f>
        <v>3</v>
      </c>
      <c r="D318" s="9" t="n">
        <f aca="false">COUNTIF(pattern_user_labels!$B318:$J318, $B318)</f>
        <v>2</v>
      </c>
      <c r="E318" s="10" t="b">
        <f aca="false">$C318-$D318&lt;=1</f>
        <v>1</v>
      </c>
      <c r="F318" s="10" t="b">
        <f aca="false">$C318=$D318</f>
        <v>0</v>
      </c>
      <c r="G318" s="10" t="b">
        <f aca="false">D318&gt;=3</f>
        <v>0</v>
      </c>
      <c r="H318" s="10" t="b">
        <f aca="false">AND($E318,OR($B318="UNGRADABLE_QUALITY",$B318="UNGRADABLE_CONDITION"))</f>
        <v>0</v>
      </c>
      <c r="I318" s="10" t="str">
        <f aca="false">IF(AND($E318,NOT($H318)),$B318, "")</f>
        <v>EARLY</v>
      </c>
    </row>
    <row r="319" customFormat="false" ht="15.75" hidden="false" customHeight="false" outlineLevel="0" collapsed="false">
      <c r="A319" s="8" t="str">
        <f aca="false">pattern_user_labels!$A319</f>
        <v>493e5366-3db2-4475-a562-9d3c76b225e8</v>
      </c>
      <c r="B319" s="8" t="str">
        <f aca="false" t="array" ref="B319:B319">INDEX(pattern_user_labels!B319:J319,MATCH(MAX(COUNTIF(pattern_user_labels!B319:J319,pattern_user_labels!B319:J319)),COUNTIF(pattern_user_labels!B319:J319,pattern_user_labels!B319:J319),0))</f>
        <v>EARLY</v>
      </c>
      <c r="C319" s="9" t="n">
        <f aca="false">pattern_user_labels!$R319</f>
        <v>3</v>
      </c>
      <c r="D319" s="9" t="n">
        <f aca="false">COUNTIF(pattern_user_labels!$B319:$J319, $B319)</f>
        <v>3</v>
      </c>
      <c r="E319" s="10" t="b">
        <f aca="false">$C319-$D319&lt;=1</f>
        <v>1</v>
      </c>
      <c r="F319" s="10" t="b">
        <f aca="false">$C319=$D319</f>
        <v>1</v>
      </c>
      <c r="G319" s="10" t="b">
        <f aca="false">D319&gt;=3</f>
        <v>1</v>
      </c>
      <c r="H319" s="10" t="b">
        <f aca="false">AND($E319,OR($B319="UNGRADABLE_QUALITY",$B319="UNGRADABLE_CONDITION"))</f>
        <v>0</v>
      </c>
      <c r="I319" s="10" t="str">
        <f aca="false">IF(AND($E319,NOT($H319)),$B319, "")</f>
        <v>EARLY</v>
      </c>
    </row>
    <row r="320" customFormat="false" ht="15.75" hidden="false" customHeight="false" outlineLevel="0" collapsed="false">
      <c r="A320" s="8" t="str">
        <f aca="false">pattern_user_labels!$A320</f>
        <v>499035e4-c20c-4968-8177-bf0106425c99</v>
      </c>
      <c r="B320" s="8" t="str">
        <f aca="false" t="array" ref="B320:B320">INDEX(pattern_user_labels!B320:J320,MATCH(MAX(COUNTIF(pattern_user_labels!B320:J320,pattern_user_labels!B320:J320)),COUNTIF(pattern_user_labels!B320:J320,pattern_user_labels!B320:J320),0))</f>
        <v>NON_SPECIFIC</v>
      </c>
      <c r="C320" s="9" t="n">
        <f aca="false">pattern_user_labels!$R320</f>
        <v>3</v>
      </c>
      <c r="D320" s="9" t="n">
        <f aca="false">COUNTIF(pattern_user_labels!$B320:$J320, $B320)</f>
        <v>2</v>
      </c>
      <c r="E320" s="10" t="b">
        <f aca="false">$C320-$D320&lt;=1</f>
        <v>1</v>
      </c>
      <c r="F320" s="10" t="b">
        <f aca="false">$C320=$D320</f>
        <v>0</v>
      </c>
      <c r="G320" s="10" t="b">
        <f aca="false">D320&gt;=3</f>
        <v>0</v>
      </c>
      <c r="H320" s="10" t="b">
        <f aca="false">AND($E320,OR($B320="UNGRADABLE_QUALITY",$B320="UNGRADABLE_CONDITION"))</f>
        <v>0</v>
      </c>
      <c r="I320" s="10" t="str">
        <f aca="false">IF(AND($E320,NOT($H320)),$B320, "")</f>
        <v>NON_SPECIFIC</v>
      </c>
    </row>
    <row r="321" customFormat="false" ht="15.75" hidden="false" customHeight="false" outlineLevel="0" collapsed="false">
      <c r="A321" s="8" t="str">
        <f aca="false">pattern_user_labels!$A321</f>
        <v>49b466b6-170e-46a9-8b28-afb1aeaec466</v>
      </c>
      <c r="B321" s="8" t="str">
        <f aca="false" t="array" ref="B321:B321">INDEX(pattern_user_labels!B321:J321,MATCH(MAX(COUNTIF(pattern_user_labels!B321:J321,pattern_user_labels!B321:J321)),COUNTIF(pattern_user_labels!B321:J321,pattern_user_labels!B321:J321),0))</f>
        <v>ACTIVE</v>
      </c>
      <c r="C321" s="9" t="n">
        <f aca="false">pattern_user_labels!$R321</f>
        <v>3</v>
      </c>
      <c r="D321" s="9" t="n">
        <f aca="false">COUNTIF(pattern_user_labels!$B321:$J321, $B321)</f>
        <v>2</v>
      </c>
      <c r="E321" s="10" t="b">
        <f aca="false">$C321-$D321&lt;=1</f>
        <v>1</v>
      </c>
      <c r="F321" s="10" t="b">
        <f aca="false">$C321=$D321</f>
        <v>0</v>
      </c>
      <c r="G321" s="10" t="b">
        <f aca="false">D321&gt;=3</f>
        <v>0</v>
      </c>
      <c r="H321" s="10" t="b">
        <f aca="false">AND($E321,OR($B321="UNGRADABLE_QUALITY",$B321="UNGRADABLE_CONDITION"))</f>
        <v>0</v>
      </c>
      <c r="I321" s="10" t="str">
        <f aca="false">IF(AND($E321,NOT($H321)),$B321, "")</f>
        <v>ACTIVE</v>
      </c>
    </row>
    <row r="322" customFormat="false" ht="15.75" hidden="false" customHeight="false" outlineLevel="0" collapsed="false">
      <c r="A322" s="8" t="str">
        <f aca="false">pattern_user_labels!$A322</f>
        <v>4a1101fd-a88d-4d66-8571-260e3be9f65d</v>
      </c>
      <c r="B322" s="8" t="str">
        <f aca="false" t="array" ref="B322:B322">INDEX(pattern_user_labels!B322:J322,MATCH(MAX(COUNTIF(pattern_user_labels!B322:J322,pattern_user_labels!B322:J322)),COUNTIF(pattern_user_labels!B322:J322,pattern_user_labels!B322:J322),0))</f>
        <v>NON_SPECIFIC</v>
      </c>
      <c r="C322" s="9" t="n">
        <f aca="false">pattern_user_labels!$R322</f>
        <v>3</v>
      </c>
      <c r="D322" s="9" t="n">
        <f aca="false">COUNTIF(pattern_user_labels!$B322:$J322, $B322)</f>
        <v>3</v>
      </c>
      <c r="E322" s="10" t="b">
        <f aca="false">$C322-$D322&lt;=1</f>
        <v>1</v>
      </c>
      <c r="F322" s="10" t="b">
        <f aca="false">$C322=$D322</f>
        <v>1</v>
      </c>
      <c r="G322" s="10" t="b">
        <f aca="false">D322&gt;=3</f>
        <v>1</v>
      </c>
      <c r="H322" s="10" t="b">
        <f aca="false">AND($E322,OR($B322="UNGRADABLE_QUALITY",$B322="UNGRADABLE_CONDITION"))</f>
        <v>0</v>
      </c>
      <c r="I322" s="10" t="str">
        <f aca="false">IF(AND($E322,NOT($H322)),$B322, "")</f>
        <v>NON_SPECIFIC</v>
      </c>
    </row>
    <row r="323" customFormat="false" ht="15.75" hidden="false" customHeight="false" outlineLevel="0" collapsed="false">
      <c r="A323" s="8" t="str">
        <f aca="false">pattern_user_labels!$A323</f>
        <v>4a58f9c1-ac15-4040-b9ce-cbee10466954</v>
      </c>
      <c r="B323" s="8" t="str">
        <f aca="false" t="array" ref="B323:B323">INDEX(pattern_user_labels!B323:J323,MATCH(MAX(COUNTIF(pattern_user_labels!B323:J323,pattern_user_labels!B323:J323)),COUNTIF(pattern_user_labels!B323:J323,pattern_user_labels!B323:J323),0))</f>
        <v>EARLY</v>
      </c>
      <c r="C323" s="9" t="n">
        <f aca="false">pattern_user_labels!$R323</f>
        <v>3</v>
      </c>
      <c r="D323" s="9" t="n">
        <f aca="false">COUNTIF(pattern_user_labels!$B323:$J323, $B323)</f>
        <v>2</v>
      </c>
      <c r="E323" s="10" t="b">
        <f aca="false">$C323-$D323&lt;=1</f>
        <v>1</v>
      </c>
      <c r="F323" s="10" t="b">
        <f aca="false">$C323=$D323</f>
        <v>0</v>
      </c>
      <c r="G323" s="10" t="b">
        <f aca="false">D323&gt;=3</f>
        <v>0</v>
      </c>
      <c r="H323" s="10" t="b">
        <f aca="false">AND($E323,OR($B323="UNGRADABLE_QUALITY",$B323="UNGRADABLE_CONDITION"))</f>
        <v>0</v>
      </c>
      <c r="I323" s="10" t="str">
        <f aca="false">IF(AND($E323,NOT($H323)),$B323, "")</f>
        <v>EARLY</v>
      </c>
    </row>
    <row r="324" customFormat="false" ht="15.75" hidden="false" customHeight="false" outlineLevel="0" collapsed="false">
      <c r="A324" s="8" t="str">
        <f aca="false">pattern_user_labels!$A324</f>
        <v>4a9d2a9b-ac17-45ea-b0ff-a7c4f72031d2</v>
      </c>
      <c r="B324" s="8" t="str">
        <f aca="false" t="array" ref="B324:B324">INDEX(pattern_user_labels!B324:J324,MATCH(MAX(COUNTIF(pattern_user_labels!B324:J324,pattern_user_labels!B324:J324)),COUNTIF(pattern_user_labels!B324:J324,pattern_user_labels!B324:J324),0))</f>
        <v>ACTIVE</v>
      </c>
      <c r="C324" s="9" t="n">
        <f aca="false">pattern_user_labels!$R324</f>
        <v>3</v>
      </c>
      <c r="D324" s="9" t="n">
        <f aca="false">COUNTIF(pattern_user_labels!$B324:$J324, $B324)</f>
        <v>2</v>
      </c>
      <c r="E324" s="10" t="b">
        <f aca="false">$C324-$D324&lt;=1</f>
        <v>1</v>
      </c>
      <c r="F324" s="10" t="b">
        <f aca="false">$C324=$D324</f>
        <v>0</v>
      </c>
      <c r="G324" s="10" t="b">
        <f aca="false">D324&gt;=3</f>
        <v>0</v>
      </c>
      <c r="H324" s="10" t="b">
        <f aca="false">AND($E324,OR($B324="UNGRADABLE_QUALITY",$B324="UNGRADABLE_CONDITION"))</f>
        <v>0</v>
      </c>
      <c r="I324" s="10" t="str">
        <f aca="false">IF(AND($E324,NOT($H324)),$B324, "")</f>
        <v>ACTIVE</v>
      </c>
    </row>
    <row r="325" customFormat="false" ht="15.75" hidden="false" customHeight="false" outlineLevel="0" collapsed="false">
      <c r="A325" s="8" t="str">
        <f aca="false">pattern_user_labels!$A325</f>
        <v>4ab48e4a-51cd-431c-b184-eb27da74ca5a</v>
      </c>
      <c r="B325" s="8" t="str">
        <f aca="false" t="array" ref="B325:B325">INDEX(pattern_user_labels!B325:J325,MATCH(MAX(COUNTIF(pattern_user_labels!B325:J325,pattern_user_labels!B325:J325)),COUNTIF(pattern_user_labels!B325:J325,pattern_user_labels!B325:J325),0))</f>
        <v>NON_SPECIFIC</v>
      </c>
      <c r="C325" s="9" t="n">
        <f aca="false">pattern_user_labels!$R325</f>
        <v>3</v>
      </c>
      <c r="D325" s="9" t="n">
        <f aca="false">COUNTIF(pattern_user_labels!$B325:$J325, $B325)</f>
        <v>3</v>
      </c>
      <c r="E325" s="10" t="b">
        <f aca="false">$C325-$D325&lt;=1</f>
        <v>1</v>
      </c>
      <c r="F325" s="10" t="b">
        <f aca="false">$C325=$D325</f>
        <v>1</v>
      </c>
      <c r="G325" s="10" t="b">
        <f aca="false">D325&gt;=3</f>
        <v>1</v>
      </c>
      <c r="H325" s="10" t="b">
        <f aca="false">AND($E325,OR($B325="UNGRADABLE_QUALITY",$B325="UNGRADABLE_CONDITION"))</f>
        <v>0</v>
      </c>
      <c r="I325" s="10" t="str">
        <f aca="false">IF(AND($E325,NOT($H325)),$B325, "")</f>
        <v>NON_SPECIFIC</v>
      </c>
    </row>
    <row r="326" customFormat="false" ht="15.75" hidden="false" customHeight="false" outlineLevel="0" collapsed="false">
      <c r="A326" s="8" t="str">
        <f aca="false">pattern_user_labels!$A326</f>
        <v>4ac10082-4cb8-4536-8ca8-c70f9782fe9f</v>
      </c>
      <c r="B326" s="8" t="str">
        <f aca="false" t="array" ref="B326:B326">INDEX(pattern_user_labels!B326:J326,MATCH(MAX(COUNTIF(pattern_user_labels!B326:J326,pattern_user_labels!B326:J326)),COUNTIF(pattern_user_labels!B326:J326,pattern_user_labels!B326:J326),0))</f>
        <v>NON_SPECIFIC</v>
      </c>
      <c r="C326" s="9" t="n">
        <f aca="false">pattern_user_labels!$R326</f>
        <v>3</v>
      </c>
      <c r="D326" s="9" t="n">
        <f aca="false">COUNTIF(pattern_user_labels!$B326:$J326, $B326)</f>
        <v>2</v>
      </c>
      <c r="E326" s="10" t="b">
        <f aca="false">$C326-$D326&lt;=1</f>
        <v>1</v>
      </c>
      <c r="F326" s="10" t="b">
        <f aca="false">$C326=$D326</f>
        <v>0</v>
      </c>
      <c r="G326" s="10" t="b">
        <f aca="false">D326&gt;=3</f>
        <v>0</v>
      </c>
      <c r="H326" s="10" t="b">
        <f aca="false">AND($E326,OR($B326="UNGRADABLE_QUALITY",$B326="UNGRADABLE_CONDITION"))</f>
        <v>0</v>
      </c>
      <c r="I326" s="10" t="str">
        <f aca="false">IF(AND($E326,NOT($H326)),$B326, "")</f>
        <v>NON_SPECIFIC</v>
      </c>
    </row>
    <row r="327" customFormat="false" ht="15.75" hidden="false" customHeight="false" outlineLevel="0" collapsed="false">
      <c r="A327" s="8" t="str">
        <f aca="false">pattern_user_labels!$A327</f>
        <v>4ac560e7-fe17-4aa2-9477-38a76e30f7ae</v>
      </c>
      <c r="B327" s="8" t="str">
        <f aca="false" t="array" ref="B327:B327">INDEX(pattern_user_labels!B327:J327,MATCH(MAX(COUNTIF(pattern_user_labels!B327:J327,pattern_user_labels!B327:J327)),COUNTIF(pattern_user_labels!B327:J327,pattern_user_labels!B327:J327),0))</f>
        <v>EARLY</v>
      </c>
      <c r="C327" s="9" t="n">
        <f aca="false">pattern_user_labels!$R327</f>
        <v>3</v>
      </c>
      <c r="D327" s="9" t="n">
        <f aca="false">COUNTIF(pattern_user_labels!$B327:$J327, $B327)</f>
        <v>2</v>
      </c>
      <c r="E327" s="10" t="b">
        <f aca="false">$C327-$D327&lt;=1</f>
        <v>1</v>
      </c>
      <c r="F327" s="10" t="b">
        <f aca="false">$C327=$D327</f>
        <v>0</v>
      </c>
      <c r="G327" s="10" t="b">
        <f aca="false">D327&gt;=3</f>
        <v>0</v>
      </c>
      <c r="H327" s="10" t="b">
        <f aca="false">AND($E327,OR($B327="UNGRADABLE_QUALITY",$B327="UNGRADABLE_CONDITION"))</f>
        <v>0</v>
      </c>
      <c r="I327" s="10" t="str">
        <f aca="false">IF(AND($E327,NOT($H327)),$B327, "")</f>
        <v>EARLY</v>
      </c>
    </row>
    <row r="328" customFormat="false" ht="15.75" hidden="false" customHeight="false" outlineLevel="0" collapsed="false">
      <c r="A328" s="8" t="str">
        <f aca="false">pattern_user_labels!$A328</f>
        <v>4ae30030-a04e-417b-9869-f8445bb90126</v>
      </c>
      <c r="B328" s="8" t="str">
        <f aca="false" t="array" ref="B328:B328">INDEX(pattern_user_labels!B328:J328,MATCH(MAX(COUNTIF(pattern_user_labels!B328:J328,pattern_user_labels!B328:J328)),COUNTIF(pattern_user_labels!B328:J328,pattern_user_labels!B328:J328),0))</f>
        <v>EARLY</v>
      </c>
      <c r="C328" s="9" t="n">
        <f aca="false">pattern_user_labels!$R328</f>
        <v>4</v>
      </c>
      <c r="D328" s="9" t="n">
        <f aca="false">COUNTIF(pattern_user_labels!$B328:$J328, $B328)</f>
        <v>3</v>
      </c>
      <c r="E328" s="10" t="b">
        <f aca="false">$C328-$D328&lt;=1</f>
        <v>1</v>
      </c>
      <c r="F328" s="10" t="b">
        <f aca="false">$C328=$D328</f>
        <v>0</v>
      </c>
      <c r="G328" s="10" t="b">
        <f aca="false">D328&gt;=3</f>
        <v>1</v>
      </c>
      <c r="H328" s="10" t="b">
        <f aca="false">AND($E328,OR($B328="UNGRADABLE_QUALITY",$B328="UNGRADABLE_CONDITION"))</f>
        <v>0</v>
      </c>
      <c r="I328" s="10" t="str">
        <f aca="false">IF(AND($E328,NOT($H328)),$B328, "")</f>
        <v>EARLY</v>
      </c>
    </row>
    <row r="329" customFormat="false" ht="15.75" hidden="false" customHeight="false" outlineLevel="0" collapsed="false">
      <c r="A329" s="8" t="str">
        <f aca="false">pattern_user_labels!$A329</f>
        <v>4b4058a2-8311-4cc7-a3a1-5bef9c869d8c</v>
      </c>
      <c r="B329" s="8" t="str">
        <f aca="false" t="array" ref="B329:B329">INDEX(pattern_user_labels!B329:J329,MATCH(MAX(COUNTIF(pattern_user_labels!B329:J329,pattern_user_labels!B329:J329)),COUNTIF(pattern_user_labels!B329:J329,pattern_user_labels!B329:J329),0))</f>
        <v>NON_SPECIFIC</v>
      </c>
      <c r="C329" s="9" t="n">
        <f aca="false">pattern_user_labels!$R329</f>
        <v>3</v>
      </c>
      <c r="D329" s="9" t="n">
        <f aca="false">COUNTIF(pattern_user_labels!$B329:$J329, $B329)</f>
        <v>3</v>
      </c>
      <c r="E329" s="10" t="b">
        <f aca="false">$C329-$D329&lt;=1</f>
        <v>1</v>
      </c>
      <c r="F329" s="10" t="b">
        <f aca="false">$C329=$D329</f>
        <v>1</v>
      </c>
      <c r="G329" s="10" t="b">
        <f aca="false">D329&gt;=3</f>
        <v>1</v>
      </c>
      <c r="H329" s="10" t="b">
        <f aca="false">AND($E329,OR($B329="UNGRADABLE_QUALITY",$B329="UNGRADABLE_CONDITION"))</f>
        <v>0</v>
      </c>
      <c r="I329" s="10" t="str">
        <f aca="false">IF(AND($E329,NOT($H329)),$B329, "")</f>
        <v>NON_SPECIFIC</v>
      </c>
    </row>
    <row r="330" customFormat="false" ht="15.75" hidden="false" customHeight="false" outlineLevel="0" collapsed="false">
      <c r="A330" s="8" t="str">
        <f aca="false">pattern_user_labels!$A330</f>
        <v>4b412824-2e8e-4d31-bbfa-71cd401c19f2</v>
      </c>
      <c r="B330" s="8" t="str">
        <f aca="false" t="array" ref="B330:B330">INDEX(pattern_user_labels!B330:J330,MATCH(MAX(COUNTIF(pattern_user_labels!B330:J330,pattern_user_labels!B330:J330)),COUNTIF(pattern_user_labels!B330:J330,pattern_user_labels!B330:J330),0))</f>
        <v>LATE</v>
      </c>
      <c r="C330" s="9" t="n">
        <f aca="false">pattern_user_labels!$R330</f>
        <v>3</v>
      </c>
      <c r="D330" s="9" t="n">
        <f aca="false">COUNTIF(pattern_user_labels!$B330:$J330, $B330)</f>
        <v>2</v>
      </c>
      <c r="E330" s="10" t="b">
        <f aca="false">$C330-$D330&lt;=1</f>
        <v>1</v>
      </c>
      <c r="F330" s="10" t="b">
        <f aca="false">$C330=$D330</f>
        <v>0</v>
      </c>
      <c r="G330" s="10" t="b">
        <f aca="false">D330&gt;=3</f>
        <v>0</v>
      </c>
      <c r="H330" s="10" t="b">
        <f aca="false">AND($E330,OR($B330="UNGRADABLE_QUALITY",$B330="UNGRADABLE_CONDITION"))</f>
        <v>0</v>
      </c>
      <c r="I330" s="10" t="str">
        <f aca="false">IF(AND($E330,NOT($H330)),$B330, "")</f>
        <v>LATE</v>
      </c>
    </row>
    <row r="331" customFormat="false" ht="15.75" hidden="false" customHeight="false" outlineLevel="0" collapsed="false">
      <c r="A331" s="8" t="str">
        <f aca="false">pattern_user_labels!$A331</f>
        <v>4b5fbfb5-03c9-4727-8269-37b31b630f7c</v>
      </c>
      <c r="B331" s="8" t="str">
        <f aca="false" t="array" ref="B331:B331">INDEX(pattern_user_labels!B331:J331,MATCH(MAX(COUNTIF(pattern_user_labels!B331:J331,pattern_user_labels!B331:J331)),COUNTIF(pattern_user_labels!B331:J331,pattern_user_labels!B331:J331),0))</f>
        <v>ACTIVE</v>
      </c>
      <c r="C331" s="9" t="n">
        <f aca="false">pattern_user_labels!$R331</f>
        <v>3</v>
      </c>
      <c r="D331" s="9" t="n">
        <f aca="false">COUNTIF(pattern_user_labels!$B331:$J331, $B331)</f>
        <v>3</v>
      </c>
      <c r="E331" s="10" t="b">
        <f aca="false">$C331-$D331&lt;=1</f>
        <v>1</v>
      </c>
      <c r="F331" s="10" t="b">
        <f aca="false">$C331=$D331</f>
        <v>1</v>
      </c>
      <c r="G331" s="10" t="b">
        <f aca="false">D331&gt;=3</f>
        <v>1</v>
      </c>
      <c r="H331" s="10" t="b">
        <f aca="false">AND($E331,OR($B331="UNGRADABLE_QUALITY",$B331="UNGRADABLE_CONDITION"))</f>
        <v>0</v>
      </c>
      <c r="I331" s="10" t="str">
        <f aca="false">IF(AND($E331,NOT($H331)),$B331, "")</f>
        <v>ACTIVE</v>
      </c>
    </row>
    <row r="332" customFormat="false" ht="15.75" hidden="false" customHeight="false" outlineLevel="0" collapsed="false">
      <c r="A332" s="8" t="str">
        <f aca="false">pattern_user_labels!$A332</f>
        <v>4bd54867-04f6-48fb-bd40-7850c767e758</v>
      </c>
      <c r="B332" s="8" t="str">
        <f aca="false" t="array" ref="B332:B332">INDEX(pattern_user_labels!B332:J332,MATCH(MAX(COUNTIF(pattern_user_labels!B332:J332,pattern_user_labels!B332:J332)),COUNTIF(pattern_user_labels!B332:J332,pattern_user_labels!B332:J332),0))</f>
        <v>EARLY</v>
      </c>
      <c r="C332" s="9" t="n">
        <f aca="false">pattern_user_labels!$R332</f>
        <v>4</v>
      </c>
      <c r="D332" s="9" t="n">
        <f aca="false">COUNTIF(pattern_user_labels!$B332:$J332, $B332)</f>
        <v>3</v>
      </c>
      <c r="E332" s="10" t="b">
        <f aca="false">$C332-$D332&lt;=1</f>
        <v>1</v>
      </c>
      <c r="F332" s="10" t="b">
        <f aca="false">$C332=$D332</f>
        <v>0</v>
      </c>
      <c r="G332" s="10" t="b">
        <f aca="false">D332&gt;=3</f>
        <v>1</v>
      </c>
      <c r="H332" s="10" t="b">
        <f aca="false">AND($E332,OR($B332="UNGRADABLE_QUALITY",$B332="UNGRADABLE_CONDITION"))</f>
        <v>0</v>
      </c>
      <c r="I332" s="10" t="str">
        <f aca="false">IF(AND($E332,NOT($H332)),$B332, "")</f>
        <v>EARLY</v>
      </c>
    </row>
    <row r="333" customFormat="false" ht="15.75" hidden="false" customHeight="false" outlineLevel="0" collapsed="false">
      <c r="A333" s="8" t="str">
        <f aca="false">pattern_user_labels!$A333</f>
        <v>4c317d02-64b3-4475-828f-fa1bb9884bbf</v>
      </c>
      <c r="B333" s="8" t="str">
        <f aca="false" t="array" ref="B333:B333">INDEX(pattern_user_labels!B333:J333,MATCH(MAX(COUNTIF(pattern_user_labels!B333:J333,pattern_user_labels!B333:J333)),COUNTIF(pattern_user_labels!B333:J333,pattern_user_labels!B333:J333),0))</f>
        <v>NORMAL</v>
      </c>
      <c r="C333" s="9" t="n">
        <f aca="false">pattern_user_labels!$R333</f>
        <v>3</v>
      </c>
      <c r="D333" s="9" t="n">
        <f aca="false">COUNTIF(pattern_user_labels!$B333:$J333, $B333)</f>
        <v>2</v>
      </c>
      <c r="E333" s="10" t="b">
        <f aca="false">$C333-$D333&lt;=1</f>
        <v>1</v>
      </c>
      <c r="F333" s="10" t="b">
        <f aca="false">$C333=$D333</f>
        <v>0</v>
      </c>
      <c r="G333" s="10" t="b">
        <f aca="false">D333&gt;=3</f>
        <v>0</v>
      </c>
      <c r="H333" s="10" t="b">
        <f aca="false">AND($E333,OR($B333="UNGRADABLE_QUALITY",$B333="UNGRADABLE_CONDITION"))</f>
        <v>0</v>
      </c>
      <c r="I333" s="10" t="str">
        <f aca="false">IF(AND($E333,NOT($H333)),$B333, "")</f>
        <v>NORMAL</v>
      </c>
    </row>
    <row r="334" customFormat="false" ht="15.75" hidden="false" customHeight="false" outlineLevel="0" collapsed="false">
      <c r="A334" s="8" t="str">
        <f aca="false">pattern_user_labels!$A334</f>
        <v>4c56aa59-f787-46c2-922e-f5be43d91ab2</v>
      </c>
      <c r="B334" s="8" t="str">
        <f aca="false" t="array" ref="B334:B334">INDEX(pattern_user_labels!B334:J334,MATCH(MAX(COUNTIF(pattern_user_labels!B334:J334,pattern_user_labels!B334:J334)),COUNTIF(pattern_user_labels!B334:J334,pattern_user_labels!B334:J334),0))</f>
        <v>NON_SPECIFIC</v>
      </c>
      <c r="C334" s="9" t="n">
        <f aca="false">pattern_user_labels!$R334</f>
        <v>3</v>
      </c>
      <c r="D334" s="9" t="n">
        <f aca="false">COUNTIF(pattern_user_labels!$B334:$J334, $B334)</f>
        <v>3</v>
      </c>
      <c r="E334" s="10" t="b">
        <f aca="false">$C334-$D334&lt;=1</f>
        <v>1</v>
      </c>
      <c r="F334" s="10" t="b">
        <f aca="false">$C334=$D334</f>
        <v>1</v>
      </c>
      <c r="G334" s="10" t="b">
        <f aca="false">D334&gt;=3</f>
        <v>1</v>
      </c>
      <c r="H334" s="10" t="b">
        <f aca="false">AND($E334,OR($B334="UNGRADABLE_QUALITY",$B334="UNGRADABLE_CONDITION"))</f>
        <v>0</v>
      </c>
      <c r="I334" s="10" t="str">
        <f aca="false">IF(AND($E334,NOT($H334)),$B334, "")</f>
        <v>NON_SPECIFIC</v>
      </c>
    </row>
    <row r="335" customFormat="false" ht="15.75" hidden="false" customHeight="false" outlineLevel="0" collapsed="false">
      <c r="A335" s="8" t="str">
        <f aca="false">pattern_user_labels!$A335</f>
        <v>4c5fe0c5-e457-4885-a2e8-eb0aac354544</v>
      </c>
      <c r="B335" s="8" t="str">
        <f aca="false" t="array" ref="B335:B335">INDEX(pattern_user_labels!B335:J335,MATCH(MAX(COUNTIF(pattern_user_labels!B335:J335,pattern_user_labels!B335:J335)),COUNTIF(pattern_user_labels!B335:J335,pattern_user_labels!B335:J335),0))</f>
        <v>EARLY</v>
      </c>
      <c r="C335" s="9" t="n">
        <f aca="false">pattern_user_labels!$R335</f>
        <v>4</v>
      </c>
      <c r="D335" s="9" t="n">
        <f aca="false">COUNTIF(pattern_user_labels!$B335:$J335, $B335)</f>
        <v>3</v>
      </c>
      <c r="E335" s="10" t="b">
        <f aca="false">$C335-$D335&lt;=1</f>
        <v>1</v>
      </c>
      <c r="F335" s="10" t="b">
        <f aca="false">$C335=$D335</f>
        <v>0</v>
      </c>
      <c r="G335" s="10" t="b">
        <f aca="false">D335&gt;=3</f>
        <v>1</v>
      </c>
      <c r="H335" s="10" t="b">
        <f aca="false">AND($E335,OR($B335="UNGRADABLE_QUALITY",$B335="UNGRADABLE_CONDITION"))</f>
        <v>0</v>
      </c>
      <c r="I335" s="10" t="str">
        <f aca="false">IF(AND($E335,NOT($H335)),$B335, "")</f>
        <v>EARLY</v>
      </c>
    </row>
    <row r="336" customFormat="false" ht="15.75" hidden="false" customHeight="false" outlineLevel="0" collapsed="false">
      <c r="A336" s="8" t="str">
        <f aca="false">pattern_user_labels!$A336</f>
        <v>4c917374-b88b-4078-a3f1-7b3a1ba00d9a</v>
      </c>
      <c r="B336" s="8" t="str">
        <f aca="false" t="array" ref="B336:B336">INDEX(pattern_user_labels!B336:J336,MATCH(MAX(COUNTIF(pattern_user_labels!B336:J336,pattern_user_labels!B336:J336)),COUNTIF(pattern_user_labels!B336:J336,pattern_user_labels!B336:J336),0))</f>
        <v>NON_SPECIFIC</v>
      </c>
      <c r="C336" s="9" t="n">
        <f aca="false">pattern_user_labels!$R336</f>
        <v>3</v>
      </c>
      <c r="D336" s="9" t="n">
        <f aca="false">COUNTIF(pattern_user_labels!$B336:$J336, $B336)</f>
        <v>3</v>
      </c>
      <c r="E336" s="10" t="b">
        <f aca="false">$C336-$D336&lt;=1</f>
        <v>1</v>
      </c>
      <c r="F336" s="10" t="b">
        <f aca="false">$C336=$D336</f>
        <v>1</v>
      </c>
      <c r="G336" s="10" t="b">
        <f aca="false">D336&gt;=3</f>
        <v>1</v>
      </c>
      <c r="H336" s="10" t="b">
        <f aca="false">AND($E336,OR($B336="UNGRADABLE_QUALITY",$B336="UNGRADABLE_CONDITION"))</f>
        <v>0</v>
      </c>
      <c r="I336" s="10" t="str">
        <f aca="false">IF(AND($E336,NOT($H336)),$B336, "")</f>
        <v>NON_SPECIFIC</v>
      </c>
    </row>
    <row r="337" customFormat="false" ht="15.75" hidden="false" customHeight="false" outlineLevel="0" collapsed="false">
      <c r="A337" s="8" t="str">
        <f aca="false">pattern_user_labels!$A337</f>
        <v>4ca810b4-6fca-4e7a-9a7f-6c0e88a66e2d</v>
      </c>
      <c r="B337" s="8" t="str">
        <f aca="false" t="array" ref="B337:B337">INDEX(pattern_user_labels!B337:J337,MATCH(MAX(COUNTIF(pattern_user_labels!B337:J337,pattern_user_labels!B337:J337)),COUNTIF(pattern_user_labels!B337:J337,pattern_user_labels!B337:J337),0))</f>
        <v>NON_SPECIFIC</v>
      </c>
      <c r="C337" s="9" t="n">
        <f aca="false">pattern_user_labels!$R337</f>
        <v>3</v>
      </c>
      <c r="D337" s="9" t="n">
        <f aca="false">COUNTIF(pattern_user_labels!$B337:$J337, $B337)</f>
        <v>3</v>
      </c>
      <c r="E337" s="10" t="b">
        <f aca="false">$C337-$D337&lt;=1</f>
        <v>1</v>
      </c>
      <c r="F337" s="10" t="b">
        <f aca="false">$C337=$D337</f>
        <v>1</v>
      </c>
      <c r="G337" s="10" t="b">
        <f aca="false">D337&gt;=3</f>
        <v>1</v>
      </c>
      <c r="H337" s="10" t="b">
        <f aca="false">AND($E337,OR($B337="UNGRADABLE_QUALITY",$B337="UNGRADABLE_CONDITION"))</f>
        <v>0</v>
      </c>
      <c r="I337" s="10" t="str">
        <f aca="false">IF(AND($E337,NOT($H337)),$B337, "")</f>
        <v>NON_SPECIFIC</v>
      </c>
    </row>
    <row r="338" customFormat="false" ht="15.75" hidden="false" customHeight="false" outlineLevel="0" collapsed="false">
      <c r="A338" s="8" t="str">
        <f aca="false">pattern_user_labels!$A338</f>
        <v>4cedfeb0-96a5-4ecd-bd7a-0a45b56f5d87</v>
      </c>
      <c r="B338" s="8" t="str">
        <f aca="false" t="array" ref="B338:B338">INDEX(pattern_user_labels!B338:J338,MATCH(MAX(COUNTIF(pattern_user_labels!B338:J338,pattern_user_labels!B338:J338)),COUNTIF(pattern_user_labels!B338:J338,pattern_user_labels!B338:J338),0))</f>
        <v>NORMAL</v>
      </c>
      <c r="C338" s="9" t="n">
        <f aca="false">pattern_user_labels!$R338</f>
        <v>3</v>
      </c>
      <c r="D338" s="9" t="n">
        <f aca="false">COUNTIF(pattern_user_labels!$B338:$J338, $B338)</f>
        <v>3</v>
      </c>
      <c r="E338" s="10" t="b">
        <f aca="false">$C338-$D338&lt;=1</f>
        <v>1</v>
      </c>
      <c r="F338" s="10" t="b">
        <f aca="false">$C338=$D338</f>
        <v>1</v>
      </c>
      <c r="G338" s="10" t="b">
        <f aca="false">D338&gt;=3</f>
        <v>1</v>
      </c>
      <c r="H338" s="10" t="b">
        <f aca="false">AND($E338,OR($B338="UNGRADABLE_QUALITY",$B338="UNGRADABLE_CONDITION"))</f>
        <v>0</v>
      </c>
      <c r="I338" s="10" t="str">
        <f aca="false">IF(AND($E338,NOT($H338)),$B338, "")</f>
        <v>NORMAL</v>
      </c>
    </row>
    <row r="339" customFormat="false" ht="15.75" hidden="false" customHeight="false" outlineLevel="0" collapsed="false">
      <c r="A339" s="8" t="str">
        <f aca="false">pattern_user_labels!$A339</f>
        <v>4cf74e50-041b-4705-b239-348262e2e93f</v>
      </c>
      <c r="B339" s="8" t="str">
        <f aca="false" t="array" ref="B339:B339">INDEX(pattern_user_labels!B339:J339,MATCH(MAX(COUNTIF(pattern_user_labels!B339:J339,pattern_user_labels!B339:J339)),COUNTIF(pattern_user_labels!B339:J339,pattern_user_labels!B339:J339),0))</f>
        <v>NON_SPECIFIC</v>
      </c>
      <c r="C339" s="9" t="n">
        <f aca="false">pattern_user_labels!$R339</f>
        <v>3</v>
      </c>
      <c r="D339" s="9" t="n">
        <f aca="false">COUNTIF(pattern_user_labels!$B339:$J339, $B339)</f>
        <v>1</v>
      </c>
      <c r="E339" s="10" t="b">
        <f aca="false">$C339-$D339&lt;=1</f>
        <v>0</v>
      </c>
      <c r="F339" s="10" t="b">
        <f aca="false">$C339=$D339</f>
        <v>0</v>
      </c>
      <c r="G339" s="10" t="b">
        <f aca="false">D339&gt;=3</f>
        <v>0</v>
      </c>
      <c r="H339" s="10" t="b">
        <f aca="false">AND($E339,OR($B339="UNGRADABLE_QUALITY",$B339="UNGRADABLE_CONDITION"))</f>
        <v>0</v>
      </c>
      <c r="I339" s="10" t="str">
        <f aca="false">IF(AND($E339,NOT($H339)),$B339, "")</f>
        <v/>
      </c>
    </row>
    <row r="340" customFormat="false" ht="15.75" hidden="false" customHeight="false" outlineLevel="0" collapsed="false">
      <c r="A340" s="8" t="str">
        <f aca="false">pattern_user_labels!$A340</f>
        <v>4d051e59-eb9d-428f-af49-38e04a67712a</v>
      </c>
      <c r="B340" s="8" t="str">
        <f aca="false" t="array" ref="B340:B340">INDEX(pattern_user_labels!B340:J340,MATCH(MAX(COUNTIF(pattern_user_labels!B340:J340,pattern_user_labels!B340:J340)),COUNTIF(pattern_user_labels!B340:J340,pattern_user_labels!B340:J340),0))</f>
        <v>NORMAL</v>
      </c>
      <c r="C340" s="9" t="n">
        <f aca="false">pattern_user_labels!$R340</f>
        <v>3</v>
      </c>
      <c r="D340" s="9" t="n">
        <f aca="false">COUNTIF(pattern_user_labels!$B340:$J340, $B340)</f>
        <v>3</v>
      </c>
      <c r="E340" s="10" t="b">
        <f aca="false">$C340-$D340&lt;=1</f>
        <v>1</v>
      </c>
      <c r="F340" s="10" t="b">
        <f aca="false">$C340=$D340</f>
        <v>1</v>
      </c>
      <c r="G340" s="10" t="b">
        <f aca="false">D340&gt;=3</f>
        <v>1</v>
      </c>
      <c r="H340" s="10" t="b">
        <f aca="false">AND($E340,OR($B340="UNGRADABLE_QUALITY",$B340="UNGRADABLE_CONDITION"))</f>
        <v>0</v>
      </c>
      <c r="I340" s="10" t="str">
        <f aca="false">IF(AND($E340,NOT($H340)),$B340, "")</f>
        <v>NORMAL</v>
      </c>
    </row>
    <row r="341" customFormat="false" ht="15.75" hidden="false" customHeight="false" outlineLevel="0" collapsed="false">
      <c r="A341" s="8" t="str">
        <f aca="false">pattern_user_labels!$A341</f>
        <v>4d46ba3a-4978-4fca-b05a-e8859d17e407</v>
      </c>
      <c r="B341" s="8" t="str">
        <f aca="false" t="array" ref="B341:B341">INDEX(pattern_user_labels!B341:J341,MATCH(MAX(COUNTIF(pattern_user_labels!B341:J341,pattern_user_labels!B341:J341)),COUNTIF(pattern_user_labels!B341:J341,pattern_user_labels!B341:J341),0))</f>
        <v>NON_SPECIFIC</v>
      </c>
      <c r="C341" s="9" t="n">
        <f aca="false">pattern_user_labels!$R341</f>
        <v>3</v>
      </c>
      <c r="D341" s="9" t="n">
        <f aca="false">COUNTIF(pattern_user_labels!$B341:$J341, $B341)</f>
        <v>2</v>
      </c>
      <c r="E341" s="10" t="b">
        <f aca="false">$C341-$D341&lt;=1</f>
        <v>1</v>
      </c>
      <c r="F341" s="10" t="b">
        <f aca="false">$C341=$D341</f>
        <v>0</v>
      </c>
      <c r="G341" s="10" t="b">
        <f aca="false">D341&gt;=3</f>
        <v>0</v>
      </c>
      <c r="H341" s="10" t="b">
        <f aca="false">AND($E341,OR($B341="UNGRADABLE_QUALITY",$B341="UNGRADABLE_CONDITION"))</f>
        <v>0</v>
      </c>
      <c r="I341" s="10" t="str">
        <f aca="false">IF(AND($E341,NOT($H341)),$B341, "")</f>
        <v>NON_SPECIFIC</v>
      </c>
    </row>
    <row r="342" customFormat="false" ht="15.75" hidden="false" customHeight="false" outlineLevel="0" collapsed="false">
      <c r="A342" s="8" t="str">
        <f aca="false">pattern_user_labels!$A342</f>
        <v>4d6ed678-7dd9-42da-9574-a3c529daed8b</v>
      </c>
      <c r="B342" s="8" t="str">
        <f aca="false" t="array" ref="B342:B342">INDEX(pattern_user_labels!B342:J342,MATCH(MAX(COUNTIF(pattern_user_labels!B342:J342,pattern_user_labels!B342:J342)),COUNTIF(pattern_user_labels!B342:J342,pattern_user_labels!B342:J342),0))</f>
        <v>LATE</v>
      </c>
      <c r="C342" s="9" t="n">
        <f aca="false">pattern_user_labels!$R342</f>
        <v>3</v>
      </c>
      <c r="D342" s="9" t="n">
        <f aca="false">COUNTIF(pattern_user_labels!$B342:$J342, $B342)</f>
        <v>2</v>
      </c>
      <c r="E342" s="10" t="b">
        <f aca="false">$C342-$D342&lt;=1</f>
        <v>1</v>
      </c>
      <c r="F342" s="10" t="b">
        <f aca="false">$C342=$D342</f>
        <v>0</v>
      </c>
      <c r="G342" s="10" t="b">
        <f aca="false">D342&gt;=3</f>
        <v>0</v>
      </c>
      <c r="H342" s="10" t="b">
        <f aca="false">AND($E342,OR($B342="UNGRADABLE_QUALITY",$B342="UNGRADABLE_CONDITION"))</f>
        <v>0</v>
      </c>
      <c r="I342" s="10" t="str">
        <f aca="false">IF(AND($E342,NOT($H342)),$B342, "")</f>
        <v>LATE</v>
      </c>
    </row>
    <row r="343" customFormat="false" ht="15.75" hidden="false" customHeight="false" outlineLevel="0" collapsed="false">
      <c r="A343" s="8" t="str">
        <f aca="false">pattern_user_labels!$A343</f>
        <v>4d8af79f-29ae-4100-aad8-22f83b991288</v>
      </c>
      <c r="B343" s="8" t="str">
        <f aca="false" t="array" ref="B343:B343">INDEX(pattern_user_labels!B343:J343,MATCH(MAX(COUNTIF(pattern_user_labels!B343:J343,pattern_user_labels!B343:J343)),COUNTIF(pattern_user_labels!B343:J343,pattern_user_labels!B343:J343),0))</f>
        <v>NON_SPECIFIC</v>
      </c>
      <c r="C343" s="9" t="n">
        <f aca="false">pattern_user_labels!$R343</f>
        <v>3</v>
      </c>
      <c r="D343" s="9" t="n">
        <f aca="false">COUNTIF(pattern_user_labels!$B343:$J343, $B343)</f>
        <v>2</v>
      </c>
      <c r="E343" s="10" t="b">
        <f aca="false">$C343-$D343&lt;=1</f>
        <v>1</v>
      </c>
      <c r="F343" s="10" t="b">
        <f aca="false">$C343=$D343</f>
        <v>0</v>
      </c>
      <c r="G343" s="10" t="b">
        <f aca="false">D343&gt;=3</f>
        <v>0</v>
      </c>
      <c r="H343" s="10" t="b">
        <f aca="false">AND($E343,OR($B343="UNGRADABLE_QUALITY",$B343="UNGRADABLE_CONDITION"))</f>
        <v>0</v>
      </c>
      <c r="I343" s="10" t="str">
        <f aca="false">IF(AND($E343,NOT($H343)),$B343, "")</f>
        <v>NON_SPECIFIC</v>
      </c>
    </row>
    <row r="344" customFormat="false" ht="15.75" hidden="false" customHeight="false" outlineLevel="0" collapsed="false">
      <c r="A344" s="8" t="str">
        <f aca="false">pattern_user_labels!$A344</f>
        <v>4dc40fda-60e8-4c45-bcbd-f595f4be41fa</v>
      </c>
      <c r="B344" s="8" t="str">
        <f aca="false" t="array" ref="B344:B344">INDEX(pattern_user_labels!B344:J344,MATCH(MAX(COUNTIF(pattern_user_labels!B344:J344,pattern_user_labels!B344:J344)),COUNTIF(pattern_user_labels!B344:J344,pattern_user_labels!B344:J344),0))</f>
        <v>ACTIVE</v>
      </c>
      <c r="C344" s="9" t="n">
        <f aca="false">pattern_user_labels!$R344</f>
        <v>3</v>
      </c>
      <c r="D344" s="9" t="n">
        <f aca="false">COUNTIF(pattern_user_labels!$B344:$J344, $B344)</f>
        <v>2</v>
      </c>
      <c r="E344" s="10" t="b">
        <f aca="false">$C344-$D344&lt;=1</f>
        <v>1</v>
      </c>
      <c r="F344" s="10" t="b">
        <f aca="false">$C344=$D344</f>
        <v>0</v>
      </c>
      <c r="G344" s="10" t="b">
        <f aca="false">D344&gt;=3</f>
        <v>0</v>
      </c>
      <c r="H344" s="10" t="b">
        <f aca="false">AND($E344,OR($B344="UNGRADABLE_QUALITY",$B344="UNGRADABLE_CONDITION"))</f>
        <v>0</v>
      </c>
      <c r="I344" s="10" t="str">
        <f aca="false">IF(AND($E344,NOT($H344)),$B344, "")</f>
        <v>ACTIVE</v>
      </c>
    </row>
    <row r="345" customFormat="false" ht="15.75" hidden="false" customHeight="false" outlineLevel="0" collapsed="false">
      <c r="A345" s="8" t="str">
        <f aca="false">pattern_user_labels!$A345</f>
        <v>4e06c34c-a232-4439-8084-a8caf63c0746</v>
      </c>
      <c r="B345" s="8" t="str">
        <f aca="false" t="array" ref="B345:B345">INDEX(pattern_user_labels!B345:J345,MATCH(MAX(COUNTIF(pattern_user_labels!B345:J345,pattern_user_labels!B345:J345)),COUNTIF(pattern_user_labels!B345:J345,pattern_user_labels!B345:J345),0))</f>
        <v>EARLY</v>
      </c>
      <c r="C345" s="9" t="n">
        <f aca="false">pattern_user_labels!$R345</f>
        <v>3</v>
      </c>
      <c r="D345" s="9" t="n">
        <f aca="false">COUNTIF(pattern_user_labels!$B345:$J345, $B345)</f>
        <v>2</v>
      </c>
      <c r="E345" s="10" t="b">
        <f aca="false">$C345-$D345&lt;=1</f>
        <v>1</v>
      </c>
      <c r="F345" s="10" t="b">
        <f aca="false">$C345=$D345</f>
        <v>0</v>
      </c>
      <c r="G345" s="10" t="b">
        <f aca="false">D345&gt;=3</f>
        <v>0</v>
      </c>
      <c r="H345" s="10" t="b">
        <f aca="false">AND($E345,OR($B345="UNGRADABLE_QUALITY",$B345="UNGRADABLE_CONDITION"))</f>
        <v>0</v>
      </c>
      <c r="I345" s="10" t="str">
        <f aca="false">IF(AND($E345,NOT($H345)),$B345, "")</f>
        <v>EARLY</v>
      </c>
    </row>
    <row r="346" customFormat="false" ht="15.75" hidden="false" customHeight="false" outlineLevel="0" collapsed="false">
      <c r="A346" s="8" t="str">
        <f aca="false">pattern_user_labels!$A346</f>
        <v>4e810d5a-589c-4f45-976f-d85f886374a4</v>
      </c>
      <c r="B346" s="8" t="str">
        <f aca="false" t="array" ref="B346:B346">INDEX(pattern_user_labels!B346:J346,MATCH(MAX(COUNTIF(pattern_user_labels!B346:J346,pattern_user_labels!B346:J346)),COUNTIF(pattern_user_labels!B346:J346,pattern_user_labels!B346:J346),0))</f>
        <v>NORMAL</v>
      </c>
      <c r="C346" s="9" t="n">
        <f aca="false">pattern_user_labels!$R346</f>
        <v>3</v>
      </c>
      <c r="D346" s="9" t="n">
        <f aca="false">COUNTIF(pattern_user_labels!$B346:$J346, $B346)</f>
        <v>2</v>
      </c>
      <c r="E346" s="10" t="b">
        <f aca="false">$C346-$D346&lt;=1</f>
        <v>1</v>
      </c>
      <c r="F346" s="10" t="b">
        <f aca="false">$C346=$D346</f>
        <v>0</v>
      </c>
      <c r="G346" s="10" t="b">
        <f aca="false">D346&gt;=3</f>
        <v>0</v>
      </c>
      <c r="H346" s="10" t="b">
        <f aca="false">AND($E346,OR($B346="UNGRADABLE_QUALITY",$B346="UNGRADABLE_CONDITION"))</f>
        <v>0</v>
      </c>
      <c r="I346" s="10" t="str">
        <f aca="false">IF(AND($E346,NOT($H346)),$B346, "")</f>
        <v>NORMAL</v>
      </c>
    </row>
    <row r="347" customFormat="false" ht="15.75" hidden="false" customHeight="false" outlineLevel="0" collapsed="false">
      <c r="A347" s="8" t="str">
        <f aca="false">pattern_user_labels!$A347</f>
        <v>4e96495b-a8bb-4306-948f-20b0cc88c4ea</v>
      </c>
      <c r="B347" s="8" t="str">
        <f aca="false" t="array" ref="B347:B347">INDEX(pattern_user_labels!B347:J347,MATCH(MAX(COUNTIF(pattern_user_labels!B347:J347,pattern_user_labels!B347:J347)),COUNTIF(pattern_user_labels!B347:J347,pattern_user_labels!B347:J347),0))</f>
        <v>NORMAL</v>
      </c>
      <c r="C347" s="9" t="n">
        <f aca="false">pattern_user_labels!$R347</f>
        <v>3</v>
      </c>
      <c r="D347" s="9" t="n">
        <f aca="false">COUNTIF(pattern_user_labels!$B347:$J347, $B347)</f>
        <v>3</v>
      </c>
      <c r="E347" s="10" t="b">
        <f aca="false">$C347-$D347&lt;=1</f>
        <v>1</v>
      </c>
      <c r="F347" s="10" t="b">
        <f aca="false">$C347=$D347</f>
        <v>1</v>
      </c>
      <c r="G347" s="10" t="b">
        <f aca="false">D347&gt;=3</f>
        <v>1</v>
      </c>
      <c r="H347" s="10" t="b">
        <f aca="false">AND($E347,OR($B347="UNGRADABLE_QUALITY",$B347="UNGRADABLE_CONDITION"))</f>
        <v>0</v>
      </c>
      <c r="I347" s="10" t="str">
        <f aca="false">IF(AND($E347,NOT($H347)),$B347, "")</f>
        <v>NORMAL</v>
      </c>
    </row>
    <row r="348" customFormat="false" ht="15.75" hidden="false" customHeight="false" outlineLevel="0" collapsed="false">
      <c r="A348" s="8" t="str">
        <f aca="false">pattern_user_labels!$A348</f>
        <v>4eafc063-1c1c-4d66-9252-7b684289e1fb</v>
      </c>
      <c r="B348" s="8" t="str">
        <f aca="false" t="array" ref="B348:B348">INDEX(pattern_user_labels!B348:J348,MATCH(MAX(COUNTIF(pattern_user_labels!B348:J348,pattern_user_labels!B348:J348)),COUNTIF(pattern_user_labels!B348:J348,pattern_user_labels!B348:J348),0))</f>
        <v>NON_SPECIFIC</v>
      </c>
      <c r="C348" s="9" t="n">
        <f aca="false">pattern_user_labels!$R348</f>
        <v>3</v>
      </c>
      <c r="D348" s="9" t="n">
        <f aca="false">COUNTIF(pattern_user_labels!$B348:$J348, $B348)</f>
        <v>2</v>
      </c>
      <c r="E348" s="10" t="b">
        <f aca="false">$C348-$D348&lt;=1</f>
        <v>1</v>
      </c>
      <c r="F348" s="10" t="b">
        <f aca="false">$C348=$D348</f>
        <v>0</v>
      </c>
      <c r="G348" s="10" t="b">
        <f aca="false">D348&gt;=3</f>
        <v>0</v>
      </c>
      <c r="H348" s="10" t="b">
        <f aca="false">AND($E348,OR($B348="UNGRADABLE_QUALITY",$B348="UNGRADABLE_CONDITION"))</f>
        <v>0</v>
      </c>
      <c r="I348" s="10" t="str">
        <f aca="false">IF(AND($E348,NOT($H348)),$B348, "")</f>
        <v>NON_SPECIFIC</v>
      </c>
    </row>
    <row r="349" customFormat="false" ht="15.75" hidden="false" customHeight="false" outlineLevel="0" collapsed="false">
      <c r="A349" s="8" t="str">
        <f aca="false">pattern_user_labels!$A349</f>
        <v>4efe933a-197e-44d4-bb53-80211fac5fc7</v>
      </c>
      <c r="B349" s="8" t="str">
        <f aca="false" t="array" ref="B349:B349">INDEX(pattern_user_labels!B349:J349,MATCH(MAX(COUNTIF(pattern_user_labels!B349:J349,pattern_user_labels!B349:J349)),COUNTIF(pattern_user_labels!B349:J349,pattern_user_labels!B349:J349),0))</f>
        <v>NORMAL</v>
      </c>
      <c r="C349" s="9" t="n">
        <f aca="false">pattern_user_labels!$R349</f>
        <v>3</v>
      </c>
      <c r="D349" s="9" t="n">
        <f aca="false">COUNTIF(pattern_user_labels!$B349:$J349, $B349)</f>
        <v>3</v>
      </c>
      <c r="E349" s="10" t="b">
        <f aca="false">$C349-$D349&lt;=1</f>
        <v>1</v>
      </c>
      <c r="F349" s="10" t="b">
        <f aca="false">$C349=$D349</f>
        <v>1</v>
      </c>
      <c r="G349" s="10" t="b">
        <f aca="false">D349&gt;=3</f>
        <v>1</v>
      </c>
      <c r="H349" s="10" t="b">
        <f aca="false">AND($E349,OR($B349="UNGRADABLE_QUALITY",$B349="UNGRADABLE_CONDITION"))</f>
        <v>0</v>
      </c>
      <c r="I349" s="10" t="str">
        <f aca="false">IF(AND($E349,NOT($H349)),$B349, "")</f>
        <v>NORMAL</v>
      </c>
    </row>
    <row r="350" customFormat="false" ht="15.75" hidden="false" customHeight="false" outlineLevel="0" collapsed="false">
      <c r="A350" s="8" t="str">
        <f aca="false">pattern_user_labels!$A350</f>
        <v>4f881bbc-e450-4ca2-8165-77d3e67e152c</v>
      </c>
      <c r="B350" s="8" t="str">
        <f aca="false" t="array" ref="B350:B350">INDEX(pattern_user_labels!B350:J350,MATCH(MAX(COUNTIF(pattern_user_labels!B350:J350,pattern_user_labels!B350:J350)),COUNTIF(pattern_user_labels!B350:J350,pattern_user_labels!B350:J350),0))</f>
        <v>NON_SPECIFIC</v>
      </c>
      <c r="C350" s="9" t="n">
        <f aca="false">pattern_user_labels!$R350</f>
        <v>3</v>
      </c>
      <c r="D350" s="9" t="n">
        <f aca="false">COUNTIF(pattern_user_labels!$B350:$J350, $B350)</f>
        <v>1</v>
      </c>
      <c r="E350" s="10" t="b">
        <f aca="false">$C350-$D350&lt;=1</f>
        <v>0</v>
      </c>
      <c r="F350" s="10" t="b">
        <f aca="false">$C350=$D350</f>
        <v>0</v>
      </c>
      <c r="G350" s="10" t="b">
        <f aca="false">D350&gt;=3</f>
        <v>0</v>
      </c>
      <c r="H350" s="10" t="b">
        <f aca="false">AND($E350,OR($B350="UNGRADABLE_QUALITY",$B350="UNGRADABLE_CONDITION"))</f>
        <v>0</v>
      </c>
      <c r="I350" s="10" t="str">
        <f aca="false">IF(AND($E350,NOT($H350)),$B350, "")</f>
        <v/>
      </c>
    </row>
    <row r="351" customFormat="false" ht="15.75" hidden="false" customHeight="false" outlineLevel="0" collapsed="false">
      <c r="A351" s="8" t="str">
        <f aca="false">pattern_user_labels!$A351</f>
        <v>5001fa92-9489-4f11-a206-05e3d32dd759</v>
      </c>
      <c r="B351" s="8" t="str">
        <f aca="false" t="array" ref="B351:B351">INDEX(pattern_user_labels!B351:J351,MATCH(MAX(COUNTIF(pattern_user_labels!B351:J351,pattern_user_labels!B351:J351)),COUNTIF(pattern_user_labels!B351:J351,pattern_user_labels!B351:J351),0))</f>
        <v>NORMAL</v>
      </c>
      <c r="C351" s="9" t="n">
        <f aca="false">pattern_user_labels!$R351</f>
        <v>3</v>
      </c>
      <c r="D351" s="9" t="n">
        <f aca="false">COUNTIF(pattern_user_labels!$B351:$J351, $B351)</f>
        <v>2</v>
      </c>
      <c r="E351" s="10" t="b">
        <f aca="false">$C351-$D351&lt;=1</f>
        <v>1</v>
      </c>
      <c r="F351" s="10" t="b">
        <f aca="false">$C351=$D351</f>
        <v>0</v>
      </c>
      <c r="G351" s="10" t="b">
        <f aca="false">D351&gt;=3</f>
        <v>0</v>
      </c>
      <c r="H351" s="10" t="b">
        <f aca="false">AND($E351,OR($B351="UNGRADABLE_QUALITY",$B351="UNGRADABLE_CONDITION"))</f>
        <v>0</v>
      </c>
      <c r="I351" s="10" t="str">
        <f aca="false">IF(AND($E351,NOT($H351)),$B351, "")</f>
        <v>NORMAL</v>
      </c>
    </row>
    <row r="352" customFormat="false" ht="15.75" hidden="false" customHeight="false" outlineLevel="0" collapsed="false">
      <c r="A352" s="8" t="str">
        <f aca="false">pattern_user_labels!$A352</f>
        <v>5020dab1-2ae3-46d4-9af3-a1793f13c755</v>
      </c>
      <c r="B352" s="8" t="str">
        <f aca="false" t="array" ref="B352:B352">INDEX(pattern_user_labels!B352:J352,MATCH(MAX(COUNTIF(pattern_user_labels!B352:J352,pattern_user_labels!B352:J352)),COUNTIF(pattern_user_labels!B352:J352,pattern_user_labels!B352:J352),0))</f>
        <v>NON_SPECIFIC</v>
      </c>
      <c r="C352" s="9" t="n">
        <f aca="false">pattern_user_labels!$R352</f>
        <v>3</v>
      </c>
      <c r="D352" s="9" t="n">
        <f aca="false">COUNTIF(pattern_user_labels!$B352:$J352, $B352)</f>
        <v>3</v>
      </c>
      <c r="E352" s="10" t="b">
        <f aca="false">$C352-$D352&lt;=1</f>
        <v>1</v>
      </c>
      <c r="F352" s="10" t="b">
        <f aca="false">$C352=$D352</f>
        <v>1</v>
      </c>
      <c r="G352" s="10" t="b">
        <f aca="false">D352&gt;=3</f>
        <v>1</v>
      </c>
      <c r="H352" s="10" t="b">
        <f aca="false">AND($E352,OR($B352="UNGRADABLE_QUALITY",$B352="UNGRADABLE_CONDITION"))</f>
        <v>0</v>
      </c>
      <c r="I352" s="10" t="str">
        <f aca="false">IF(AND($E352,NOT($H352)),$B352, "")</f>
        <v>NON_SPECIFIC</v>
      </c>
    </row>
    <row r="353" customFormat="false" ht="15.75" hidden="false" customHeight="false" outlineLevel="0" collapsed="false">
      <c r="A353" s="8" t="str">
        <f aca="false">pattern_user_labels!$A353</f>
        <v>5029e60c-6def-4748-a0cc-35fcd1f156db</v>
      </c>
      <c r="B353" s="8" t="str">
        <f aca="false" t="array" ref="B353:B353">INDEX(pattern_user_labels!B353:J353,MATCH(MAX(COUNTIF(pattern_user_labels!B353:J353,pattern_user_labels!B353:J353)),COUNTIF(pattern_user_labels!B353:J353,pattern_user_labels!B353:J353),0))</f>
        <v>NON_SPECIFIC</v>
      </c>
      <c r="C353" s="9" t="n">
        <f aca="false">pattern_user_labels!$R353</f>
        <v>3</v>
      </c>
      <c r="D353" s="9" t="n">
        <f aca="false">COUNTIF(pattern_user_labels!$B353:$J353, $B353)</f>
        <v>2</v>
      </c>
      <c r="E353" s="10" t="b">
        <f aca="false">$C353-$D353&lt;=1</f>
        <v>1</v>
      </c>
      <c r="F353" s="10" t="b">
        <f aca="false">$C353=$D353</f>
        <v>0</v>
      </c>
      <c r="G353" s="10" t="b">
        <f aca="false">D353&gt;=3</f>
        <v>0</v>
      </c>
      <c r="H353" s="10" t="b">
        <f aca="false">AND($E353,OR($B353="UNGRADABLE_QUALITY",$B353="UNGRADABLE_CONDITION"))</f>
        <v>0</v>
      </c>
      <c r="I353" s="10" t="str">
        <f aca="false">IF(AND($E353,NOT($H353)),$B353, "")</f>
        <v>NON_SPECIFIC</v>
      </c>
    </row>
    <row r="354" customFormat="false" ht="15.75" hidden="false" customHeight="false" outlineLevel="0" collapsed="false">
      <c r="A354" s="8" t="str">
        <f aca="false">pattern_user_labels!$A354</f>
        <v>50c4d2bc-b91c-4783-a455-4c826267c4fb</v>
      </c>
      <c r="B354" s="8" t="str">
        <f aca="false" t="array" ref="B354:B354">INDEX(pattern_user_labels!B354:J354,MATCH(MAX(COUNTIF(pattern_user_labels!B354:J354,pattern_user_labels!B354:J354)),COUNTIF(pattern_user_labels!B354:J354,pattern_user_labels!B354:J354),0))</f>
        <v>EARLY</v>
      </c>
      <c r="C354" s="9" t="n">
        <f aca="false">pattern_user_labels!$R354</f>
        <v>3</v>
      </c>
      <c r="D354" s="9" t="n">
        <f aca="false">COUNTIF(pattern_user_labels!$B354:$J354, $B354)</f>
        <v>2</v>
      </c>
      <c r="E354" s="10" t="b">
        <f aca="false">$C354-$D354&lt;=1</f>
        <v>1</v>
      </c>
      <c r="F354" s="10" t="b">
        <f aca="false">$C354=$D354</f>
        <v>0</v>
      </c>
      <c r="G354" s="10" t="b">
        <f aca="false">D354&gt;=3</f>
        <v>0</v>
      </c>
      <c r="H354" s="10" t="b">
        <f aca="false">AND($E354,OR($B354="UNGRADABLE_QUALITY",$B354="UNGRADABLE_CONDITION"))</f>
        <v>0</v>
      </c>
      <c r="I354" s="10" t="str">
        <f aca="false">IF(AND($E354,NOT($H354)),$B354, "")</f>
        <v>EARLY</v>
      </c>
    </row>
    <row r="355" customFormat="false" ht="15.75" hidden="false" customHeight="false" outlineLevel="0" collapsed="false">
      <c r="A355" s="8" t="str">
        <f aca="false">pattern_user_labels!$A355</f>
        <v>50fccbae-0659-4baa-9705-6c69fe486938</v>
      </c>
      <c r="B355" s="8" t="str">
        <f aca="false" t="array" ref="B355:B355">INDEX(pattern_user_labels!B355:J355,MATCH(MAX(COUNTIF(pattern_user_labels!B355:J355,pattern_user_labels!B355:J355)),COUNTIF(pattern_user_labels!B355:J355,pattern_user_labels!B355:J355),0))</f>
        <v>NON_SPECIFIC</v>
      </c>
      <c r="C355" s="9" t="n">
        <f aca="false">pattern_user_labels!$R355</f>
        <v>3</v>
      </c>
      <c r="D355" s="9" t="n">
        <f aca="false">COUNTIF(pattern_user_labels!$B355:$J355, $B355)</f>
        <v>2</v>
      </c>
      <c r="E355" s="10" t="b">
        <f aca="false">$C355-$D355&lt;=1</f>
        <v>1</v>
      </c>
      <c r="F355" s="10" t="b">
        <f aca="false">$C355=$D355</f>
        <v>0</v>
      </c>
      <c r="G355" s="10" t="b">
        <f aca="false">D355&gt;=3</f>
        <v>0</v>
      </c>
      <c r="H355" s="10" t="b">
        <f aca="false">AND($E355,OR($B355="UNGRADABLE_QUALITY",$B355="UNGRADABLE_CONDITION"))</f>
        <v>0</v>
      </c>
      <c r="I355" s="10" t="str">
        <f aca="false">IF(AND($E355,NOT($H355)),$B355, "")</f>
        <v>NON_SPECIFIC</v>
      </c>
    </row>
    <row r="356" customFormat="false" ht="15.75" hidden="false" customHeight="false" outlineLevel="0" collapsed="false">
      <c r="A356" s="8" t="str">
        <f aca="false">pattern_user_labels!$A356</f>
        <v>5172e32e-1e90-4417-a842-a4dec3cd33bf</v>
      </c>
      <c r="B356" s="8" t="str">
        <f aca="false" t="array" ref="B356:B356">INDEX(pattern_user_labels!B356:J356,MATCH(MAX(COUNTIF(pattern_user_labels!B356:J356,pattern_user_labels!B356:J356)),COUNTIF(pattern_user_labels!B356:J356,pattern_user_labels!B356:J356),0))</f>
        <v>NON_SPECIFIC</v>
      </c>
      <c r="C356" s="9" t="n">
        <f aca="false">pattern_user_labels!$R356</f>
        <v>3</v>
      </c>
      <c r="D356" s="9" t="n">
        <f aca="false">COUNTIF(pattern_user_labels!$B356:$J356, $B356)</f>
        <v>1</v>
      </c>
      <c r="E356" s="10" t="b">
        <f aca="false">$C356-$D356&lt;=1</f>
        <v>0</v>
      </c>
      <c r="F356" s="10" t="b">
        <f aca="false">$C356=$D356</f>
        <v>0</v>
      </c>
      <c r="G356" s="10" t="b">
        <f aca="false">D356&gt;=3</f>
        <v>0</v>
      </c>
      <c r="H356" s="10" t="b">
        <f aca="false">AND($E356,OR($B356="UNGRADABLE_QUALITY",$B356="UNGRADABLE_CONDITION"))</f>
        <v>0</v>
      </c>
      <c r="I356" s="10" t="str">
        <f aca="false">IF(AND($E356,NOT($H356)),$B356, "")</f>
        <v/>
      </c>
    </row>
    <row r="357" customFormat="false" ht="15.75" hidden="false" customHeight="false" outlineLevel="0" collapsed="false">
      <c r="A357" s="8" t="str">
        <f aca="false">pattern_user_labels!$A357</f>
        <v>51ac7846-7f00-4396-9f10-f795724e18eb</v>
      </c>
      <c r="B357" s="8" t="str">
        <f aca="false" t="array" ref="B357:B357">INDEX(pattern_user_labels!B357:J357,MATCH(MAX(COUNTIF(pattern_user_labels!B357:J357,pattern_user_labels!B357:J357)),COUNTIF(pattern_user_labels!B357:J357,pattern_user_labels!B357:J357),0))</f>
        <v>EARLY</v>
      </c>
      <c r="C357" s="9" t="n">
        <f aca="false">pattern_user_labels!$R357</f>
        <v>3</v>
      </c>
      <c r="D357" s="9" t="n">
        <f aca="false">COUNTIF(pattern_user_labels!$B357:$J357, $B357)</f>
        <v>2</v>
      </c>
      <c r="E357" s="10" t="b">
        <f aca="false">$C357-$D357&lt;=1</f>
        <v>1</v>
      </c>
      <c r="F357" s="10" t="b">
        <f aca="false">$C357=$D357</f>
        <v>0</v>
      </c>
      <c r="G357" s="10" t="b">
        <f aca="false">D357&gt;=3</f>
        <v>0</v>
      </c>
      <c r="H357" s="10" t="b">
        <f aca="false">AND($E357,OR($B357="UNGRADABLE_QUALITY",$B357="UNGRADABLE_CONDITION"))</f>
        <v>0</v>
      </c>
      <c r="I357" s="10" t="str">
        <f aca="false">IF(AND($E357,NOT($H357)),$B357, "")</f>
        <v>EARLY</v>
      </c>
    </row>
    <row r="358" customFormat="false" ht="15.75" hidden="false" customHeight="false" outlineLevel="0" collapsed="false">
      <c r="A358" s="8" t="str">
        <f aca="false">pattern_user_labels!$A358</f>
        <v>51c6e5d6-9949-4134-bd2e-ac38331b0333</v>
      </c>
      <c r="B358" s="8" t="str">
        <f aca="false" t="array" ref="B358:B358">INDEX(pattern_user_labels!B358:J358,MATCH(MAX(COUNTIF(pattern_user_labels!B358:J358,pattern_user_labels!B358:J358)),COUNTIF(pattern_user_labels!B358:J358,pattern_user_labels!B358:J358),0))</f>
        <v>EARLY</v>
      </c>
      <c r="C358" s="9" t="n">
        <f aca="false">pattern_user_labels!$R358</f>
        <v>3</v>
      </c>
      <c r="D358" s="9" t="n">
        <f aca="false">COUNTIF(pattern_user_labels!$B358:$J358, $B358)</f>
        <v>2</v>
      </c>
      <c r="E358" s="10" t="b">
        <f aca="false">$C358-$D358&lt;=1</f>
        <v>1</v>
      </c>
      <c r="F358" s="10" t="b">
        <f aca="false">$C358=$D358</f>
        <v>0</v>
      </c>
      <c r="G358" s="10" t="b">
        <f aca="false">D358&gt;=3</f>
        <v>0</v>
      </c>
      <c r="H358" s="10" t="b">
        <f aca="false">AND($E358,OR($B358="UNGRADABLE_QUALITY",$B358="UNGRADABLE_CONDITION"))</f>
        <v>0</v>
      </c>
      <c r="I358" s="10" t="str">
        <f aca="false">IF(AND($E358,NOT($H358)),$B358, "")</f>
        <v>EARLY</v>
      </c>
    </row>
    <row r="359" customFormat="false" ht="15.75" hidden="false" customHeight="false" outlineLevel="0" collapsed="false">
      <c r="A359" s="8" t="str">
        <f aca="false">pattern_user_labels!$A359</f>
        <v>53a3bfd6-adef-4bb0-a6f2-4a20da5780c8</v>
      </c>
      <c r="B359" s="8" t="str">
        <f aca="false" t="array" ref="B359:B359">INDEX(pattern_user_labels!B359:J359,MATCH(MAX(COUNTIF(pattern_user_labels!B359:J359,pattern_user_labels!B359:J359)),COUNTIF(pattern_user_labels!B359:J359,pattern_user_labels!B359:J359),0))</f>
        <v>NORMAL</v>
      </c>
      <c r="C359" s="9" t="n">
        <f aca="false">pattern_user_labels!$R359</f>
        <v>3</v>
      </c>
      <c r="D359" s="9" t="n">
        <f aca="false">COUNTIF(pattern_user_labels!$B359:$J359, $B359)</f>
        <v>1</v>
      </c>
      <c r="E359" s="10" t="b">
        <f aca="false">$C359-$D359&lt;=1</f>
        <v>0</v>
      </c>
      <c r="F359" s="10" t="b">
        <f aca="false">$C359=$D359</f>
        <v>0</v>
      </c>
      <c r="G359" s="10" t="b">
        <f aca="false">D359&gt;=3</f>
        <v>0</v>
      </c>
      <c r="H359" s="10" t="b">
        <f aca="false">AND($E359,OR($B359="UNGRADABLE_QUALITY",$B359="UNGRADABLE_CONDITION"))</f>
        <v>0</v>
      </c>
      <c r="I359" s="10" t="str">
        <f aca="false">IF(AND($E359,NOT($H359)),$B359, "")</f>
        <v/>
      </c>
    </row>
    <row r="360" customFormat="false" ht="15.75" hidden="false" customHeight="false" outlineLevel="0" collapsed="false">
      <c r="A360" s="8" t="str">
        <f aca="false">pattern_user_labels!$A360</f>
        <v>53ab8c34-43fc-45b5-89ff-e92dcbf03a70</v>
      </c>
      <c r="B360" s="8" t="str">
        <f aca="false" t="array" ref="B360:B360">INDEX(pattern_user_labels!B360:J360,MATCH(MAX(COUNTIF(pattern_user_labels!B360:J360,pattern_user_labels!B360:J360)),COUNTIF(pattern_user_labels!B360:J360,pattern_user_labels!B360:J360),0))</f>
        <v>EARLY</v>
      </c>
      <c r="C360" s="9" t="n">
        <f aca="false">pattern_user_labels!$R360</f>
        <v>4</v>
      </c>
      <c r="D360" s="9" t="n">
        <f aca="false">COUNTIF(pattern_user_labels!$B360:$J360, $B360)</f>
        <v>3</v>
      </c>
      <c r="E360" s="10" t="b">
        <f aca="false">$C360-$D360&lt;=1</f>
        <v>1</v>
      </c>
      <c r="F360" s="10" t="b">
        <f aca="false">$C360=$D360</f>
        <v>0</v>
      </c>
      <c r="G360" s="10" t="b">
        <f aca="false">D360&gt;=3</f>
        <v>1</v>
      </c>
      <c r="H360" s="10" t="b">
        <f aca="false">AND($E360,OR($B360="UNGRADABLE_QUALITY",$B360="UNGRADABLE_CONDITION"))</f>
        <v>0</v>
      </c>
      <c r="I360" s="10" t="str">
        <f aca="false">IF(AND($E360,NOT($H360)),$B360, "")</f>
        <v>EARLY</v>
      </c>
    </row>
    <row r="361" customFormat="false" ht="15.75" hidden="false" customHeight="false" outlineLevel="0" collapsed="false">
      <c r="A361" s="8" t="str">
        <f aca="false">pattern_user_labels!$A361</f>
        <v>53d71470-2bcc-4d26-9ee2-e37ddb94dd68</v>
      </c>
      <c r="B361" s="8" t="str">
        <f aca="false" t="array" ref="B361:B361">INDEX(pattern_user_labels!B361:J361,MATCH(MAX(COUNTIF(pattern_user_labels!B361:J361,pattern_user_labels!B361:J361)),COUNTIF(pattern_user_labels!B361:J361,pattern_user_labels!B361:J361),0))</f>
        <v>NON_SPECIFIC</v>
      </c>
      <c r="C361" s="9" t="n">
        <f aca="false">pattern_user_labels!$R361</f>
        <v>3</v>
      </c>
      <c r="D361" s="9" t="n">
        <f aca="false">COUNTIF(pattern_user_labels!$B361:$J361, $B361)</f>
        <v>1</v>
      </c>
      <c r="E361" s="10" t="b">
        <f aca="false">$C361-$D361&lt;=1</f>
        <v>0</v>
      </c>
      <c r="F361" s="10" t="b">
        <f aca="false">$C361=$D361</f>
        <v>0</v>
      </c>
      <c r="G361" s="10" t="b">
        <f aca="false">D361&gt;=3</f>
        <v>0</v>
      </c>
      <c r="H361" s="10" t="b">
        <f aca="false">AND($E361,OR($B361="UNGRADABLE_QUALITY",$B361="UNGRADABLE_CONDITION"))</f>
        <v>0</v>
      </c>
      <c r="I361" s="10" t="str">
        <f aca="false">IF(AND($E361,NOT($H361)),$B361, "")</f>
        <v/>
      </c>
    </row>
    <row r="362" customFormat="false" ht="15.75" hidden="false" customHeight="false" outlineLevel="0" collapsed="false">
      <c r="A362" s="8" t="str">
        <f aca="false">pattern_user_labels!$A362</f>
        <v>53eeee04-2d9b-4f94-9726-4609d801b5f5</v>
      </c>
      <c r="B362" s="8" t="str">
        <f aca="false" t="array" ref="B362:B362">INDEX(pattern_user_labels!B362:J362,MATCH(MAX(COUNTIF(pattern_user_labels!B362:J362,pattern_user_labels!B362:J362)),COUNTIF(pattern_user_labels!B362:J362,pattern_user_labels!B362:J362),0))</f>
        <v>NON_SPECIFIC</v>
      </c>
      <c r="C362" s="9" t="n">
        <f aca="false">pattern_user_labels!$R362</f>
        <v>3</v>
      </c>
      <c r="D362" s="9" t="n">
        <f aca="false">COUNTIF(pattern_user_labels!$B362:$J362, $B362)</f>
        <v>2</v>
      </c>
      <c r="E362" s="10" t="b">
        <f aca="false">$C362-$D362&lt;=1</f>
        <v>1</v>
      </c>
      <c r="F362" s="10" t="b">
        <f aca="false">$C362=$D362</f>
        <v>0</v>
      </c>
      <c r="G362" s="10" t="b">
        <f aca="false">D362&gt;=3</f>
        <v>0</v>
      </c>
      <c r="H362" s="10" t="b">
        <f aca="false">AND($E362,OR($B362="UNGRADABLE_QUALITY",$B362="UNGRADABLE_CONDITION"))</f>
        <v>0</v>
      </c>
      <c r="I362" s="10" t="str">
        <f aca="false">IF(AND($E362,NOT($H362)),$B362, "")</f>
        <v>NON_SPECIFIC</v>
      </c>
    </row>
    <row r="363" customFormat="false" ht="15.75" hidden="false" customHeight="false" outlineLevel="0" collapsed="false">
      <c r="A363" s="8" t="str">
        <f aca="false">pattern_user_labels!$A363</f>
        <v>540de16e-af3e-4ce2-a2a1-09ccaff0be92</v>
      </c>
      <c r="B363" s="8" t="str">
        <f aca="false" t="array" ref="B363:B363">INDEX(pattern_user_labels!B363:J363,MATCH(MAX(COUNTIF(pattern_user_labels!B363:J363,pattern_user_labels!B363:J363)),COUNTIF(pattern_user_labels!B363:J363,pattern_user_labels!B363:J363),0))</f>
        <v>NON_SPECIFIC</v>
      </c>
      <c r="C363" s="9" t="n">
        <f aca="false">pattern_user_labels!$R363</f>
        <v>3</v>
      </c>
      <c r="D363" s="9" t="n">
        <f aca="false">COUNTIF(pattern_user_labels!$B363:$J363, $B363)</f>
        <v>2</v>
      </c>
      <c r="E363" s="10" t="b">
        <f aca="false">$C363-$D363&lt;=1</f>
        <v>1</v>
      </c>
      <c r="F363" s="10" t="b">
        <f aca="false">$C363=$D363</f>
        <v>0</v>
      </c>
      <c r="G363" s="10" t="b">
        <f aca="false">D363&gt;=3</f>
        <v>0</v>
      </c>
      <c r="H363" s="10" t="b">
        <f aca="false">AND($E363,OR($B363="UNGRADABLE_QUALITY",$B363="UNGRADABLE_CONDITION"))</f>
        <v>0</v>
      </c>
      <c r="I363" s="10" t="str">
        <f aca="false">IF(AND($E363,NOT($H363)),$B363, "")</f>
        <v>NON_SPECIFIC</v>
      </c>
    </row>
    <row r="364" customFormat="false" ht="15.75" hidden="false" customHeight="false" outlineLevel="0" collapsed="false">
      <c r="A364" s="8" t="str">
        <f aca="false">pattern_user_labels!$A364</f>
        <v>5442e55f-cafb-45a8-80d5-eab447181a5a</v>
      </c>
      <c r="B364" s="8" t="str">
        <f aca="false" t="array" ref="B364:B364">INDEX(pattern_user_labels!B364:J364,MATCH(MAX(COUNTIF(pattern_user_labels!B364:J364,pattern_user_labels!B364:J364)),COUNTIF(pattern_user_labels!B364:J364,pattern_user_labels!B364:J364),0))</f>
        <v>EARLY</v>
      </c>
      <c r="C364" s="9" t="n">
        <f aca="false">pattern_user_labels!$R364</f>
        <v>3</v>
      </c>
      <c r="D364" s="9" t="n">
        <f aca="false">COUNTIF(pattern_user_labels!$B364:$J364, $B364)</f>
        <v>2</v>
      </c>
      <c r="E364" s="10" t="b">
        <f aca="false">$C364-$D364&lt;=1</f>
        <v>1</v>
      </c>
      <c r="F364" s="10" t="b">
        <f aca="false">$C364=$D364</f>
        <v>0</v>
      </c>
      <c r="G364" s="10" t="b">
        <f aca="false">D364&gt;=3</f>
        <v>0</v>
      </c>
      <c r="H364" s="10" t="b">
        <f aca="false">AND($E364,OR($B364="UNGRADABLE_QUALITY",$B364="UNGRADABLE_CONDITION"))</f>
        <v>0</v>
      </c>
      <c r="I364" s="10" t="str">
        <f aca="false">IF(AND($E364,NOT($H364)),$B364, "")</f>
        <v>EARLY</v>
      </c>
    </row>
    <row r="365" customFormat="false" ht="15.75" hidden="false" customHeight="false" outlineLevel="0" collapsed="false">
      <c r="A365" s="8" t="str">
        <f aca="false">pattern_user_labels!$A365</f>
        <v>544bb167-b21c-47bf-ad1a-1d15bac092fc</v>
      </c>
      <c r="B365" s="8" t="str">
        <f aca="false" t="array" ref="B365:B365">INDEX(pattern_user_labels!B365:J365,MATCH(MAX(COUNTIF(pattern_user_labels!B365:J365,pattern_user_labels!B365:J365)),COUNTIF(pattern_user_labels!B365:J365,pattern_user_labels!B365:J365),0))</f>
        <v>NORMAL</v>
      </c>
      <c r="C365" s="9" t="n">
        <f aca="false">pattern_user_labels!$R365</f>
        <v>3</v>
      </c>
      <c r="D365" s="9" t="n">
        <f aca="false">COUNTIF(pattern_user_labels!$B365:$J365, $B365)</f>
        <v>3</v>
      </c>
      <c r="E365" s="10" t="b">
        <f aca="false">$C365-$D365&lt;=1</f>
        <v>1</v>
      </c>
      <c r="F365" s="10" t="b">
        <f aca="false">$C365=$D365</f>
        <v>1</v>
      </c>
      <c r="G365" s="10" t="b">
        <f aca="false">D365&gt;=3</f>
        <v>1</v>
      </c>
      <c r="H365" s="10" t="b">
        <f aca="false">AND($E365,OR($B365="UNGRADABLE_QUALITY",$B365="UNGRADABLE_CONDITION"))</f>
        <v>0</v>
      </c>
      <c r="I365" s="10" t="str">
        <f aca="false">IF(AND($E365,NOT($H365)),$B365, "")</f>
        <v>NORMAL</v>
      </c>
    </row>
    <row r="366" customFormat="false" ht="15.75" hidden="false" customHeight="false" outlineLevel="0" collapsed="false">
      <c r="A366" s="8" t="str">
        <f aca="false">pattern_user_labels!$A366</f>
        <v>546250aa-7bce-4756-8890-02b8dd4f9a7a</v>
      </c>
      <c r="B366" s="8" t="str">
        <f aca="false" t="array" ref="B366:B366">INDEX(pattern_user_labels!B366:J366,MATCH(MAX(COUNTIF(pattern_user_labels!B366:J366,pattern_user_labels!B366:J366)),COUNTIF(pattern_user_labels!B366:J366,pattern_user_labels!B366:J366),0))</f>
        <v>EARLY</v>
      </c>
      <c r="C366" s="9" t="n">
        <f aca="false">pattern_user_labels!$R366</f>
        <v>3</v>
      </c>
      <c r="D366" s="9" t="n">
        <f aca="false">COUNTIF(pattern_user_labels!$B366:$J366, $B366)</f>
        <v>3</v>
      </c>
      <c r="E366" s="10" t="b">
        <f aca="false">$C366-$D366&lt;=1</f>
        <v>1</v>
      </c>
      <c r="F366" s="10" t="b">
        <f aca="false">$C366=$D366</f>
        <v>1</v>
      </c>
      <c r="G366" s="10" t="b">
        <f aca="false">D366&gt;=3</f>
        <v>1</v>
      </c>
      <c r="H366" s="10" t="b">
        <f aca="false">AND($E366,OR($B366="UNGRADABLE_QUALITY",$B366="UNGRADABLE_CONDITION"))</f>
        <v>0</v>
      </c>
      <c r="I366" s="10" t="str">
        <f aca="false">IF(AND($E366,NOT($H366)),$B366, "")</f>
        <v>EARLY</v>
      </c>
    </row>
    <row r="367" customFormat="false" ht="15.75" hidden="false" customHeight="false" outlineLevel="0" collapsed="false">
      <c r="A367" s="8" t="str">
        <f aca="false">pattern_user_labels!$A367</f>
        <v>54dfbb61-a96c-40b5-80c3-111f71f68dab</v>
      </c>
      <c r="B367" s="8" t="str">
        <f aca="false" t="array" ref="B367:B367">INDEX(pattern_user_labels!B367:J367,MATCH(MAX(COUNTIF(pattern_user_labels!B367:J367,pattern_user_labels!B367:J367)),COUNTIF(pattern_user_labels!B367:J367,pattern_user_labels!B367:J367),0))</f>
        <v>NON_SPECIFIC</v>
      </c>
      <c r="C367" s="9" t="n">
        <f aca="false">pattern_user_labels!$R367</f>
        <v>3</v>
      </c>
      <c r="D367" s="9" t="n">
        <f aca="false">COUNTIF(pattern_user_labels!$B367:$J367, $B367)</f>
        <v>3</v>
      </c>
      <c r="E367" s="10" t="b">
        <f aca="false">$C367-$D367&lt;=1</f>
        <v>1</v>
      </c>
      <c r="F367" s="10" t="b">
        <f aca="false">$C367=$D367</f>
        <v>1</v>
      </c>
      <c r="G367" s="10" t="b">
        <f aca="false">D367&gt;=3</f>
        <v>1</v>
      </c>
      <c r="H367" s="10" t="b">
        <f aca="false">AND($E367,OR($B367="UNGRADABLE_QUALITY",$B367="UNGRADABLE_CONDITION"))</f>
        <v>0</v>
      </c>
      <c r="I367" s="10" t="str">
        <f aca="false">IF(AND($E367,NOT($H367)),$B367, "")</f>
        <v>NON_SPECIFIC</v>
      </c>
    </row>
    <row r="368" customFormat="false" ht="15.75" hidden="false" customHeight="false" outlineLevel="0" collapsed="false">
      <c r="A368" s="8" t="str">
        <f aca="false">pattern_user_labels!$A368</f>
        <v>54f5970c-c010-40b5-a65d-72cd1590f10c</v>
      </c>
      <c r="B368" s="8" t="str">
        <f aca="false" t="array" ref="B368:B368">INDEX(pattern_user_labels!B368:J368,MATCH(MAX(COUNTIF(pattern_user_labels!B368:J368,pattern_user_labels!B368:J368)),COUNTIF(pattern_user_labels!B368:J368,pattern_user_labels!B368:J368),0))</f>
        <v>NORMAL</v>
      </c>
      <c r="C368" s="9" t="n">
        <f aca="false">pattern_user_labels!$R368</f>
        <v>3</v>
      </c>
      <c r="D368" s="9" t="n">
        <f aca="false">COUNTIF(pattern_user_labels!$B368:$J368, $B368)</f>
        <v>2</v>
      </c>
      <c r="E368" s="10" t="b">
        <f aca="false">$C368-$D368&lt;=1</f>
        <v>1</v>
      </c>
      <c r="F368" s="10" t="b">
        <f aca="false">$C368=$D368</f>
        <v>0</v>
      </c>
      <c r="G368" s="10" t="b">
        <f aca="false">D368&gt;=3</f>
        <v>0</v>
      </c>
      <c r="H368" s="10" t="b">
        <f aca="false">AND($E368,OR($B368="UNGRADABLE_QUALITY",$B368="UNGRADABLE_CONDITION"))</f>
        <v>0</v>
      </c>
      <c r="I368" s="10" t="str">
        <f aca="false">IF(AND($E368,NOT($H368)),$B368, "")</f>
        <v>NORMAL</v>
      </c>
    </row>
    <row r="369" customFormat="false" ht="15.75" hidden="false" customHeight="false" outlineLevel="0" collapsed="false">
      <c r="A369" s="8" t="str">
        <f aca="false">pattern_user_labels!$A369</f>
        <v>550515d5-bcfd-4f44-899a-31ca045382ac</v>
      </c>
      <c r="B369" s="8" t="str">
        <f aca="false" t="array" ref="B369:B369">INDEX(pattern_user_labels!B369:J369,MATCH(MAX(COUNTIF(pattern_user_labels!B369:J369,pattern_user_labels!B369:J369)),COUNTIF(pattern_user_labels!B369:J369,pattern_user_labels!B369:J369),0))</f>
        <v>NON_SPECIFIC</v>
      </c>
      <c r="C369" s="9" t="n">
        <f aca="false">pattern_user_labels!$R369</f>
        <v>3</v>
      </c>
      <c r="D369" s="9" t="n">
        <f aca="false">COUNTIF(pattern_user_labels!$B369:$J369, $B369)</f>
        <v>2</v>
      </c>
      <c r="E369" s="10" t="b">
        <f aca="false">$C369-$D369&lt;=1</f>
        <v>1</v>
      </c>
      <c r="F369" s="10" t="b">
        <f aca="false">$C369=$D369</f>
        <v>0</v>
      </c>
      <c r="G369" s="10" t="b">
        <f aca="false">D369&gt;=3</f>
        <v>0</v>
      </c>
      <c r="H369" s="10" t="b">
        <f aca="false">AND($E369,OR($B369="UNGRADABLE_QUALITY",$B369="UNGRADABLE_CONDITION"))</f>
        <v>0</v>
      </c>
      <c r="I369" s="10" t="str">
        <f aca="false">IF(AND($E369,NOT($H369)),$B369, "")</f>
        <v>NON_SPECIFIC</v>
      </c>
    </row>
    <row r="370" customFormat="false" ht="15.75" hidden="false" customHeight="false" outlineLevel="0" collapsed="false">
      <c r="A370" s="8" t="str">
        <f aca="false">pattern_user_labels!$A370</f>
        <v>5531fc8e-2816-4528-bc47-095c6f1776c3</v>
      </c>
      <c r="B370" s="8" t="str">
        <f aca="false" t="array" ref="B370:B370">INDEX(pattern_user_labels!B370:J370,MATCH(MAX(COUNTIF(pattern_user_labels!B370:J370,pattern_user_labels!B370:J370)),COUNTIF(pattern_user_labels!B370:J370,pattern_user_labels!B370:J370),0))</f>
        <v>EARLY</v>
      </c>
      <c r="C370" s="9" t="n">
        <f aca="false">pattern_user_labels!$R370</f>
        <v>3</v>
      </c>
      <c r="D370" s="9" t="n">
        <f aca="false">COUNTIF(pattern_user_labels!$B370:$J370, $B370)</f>
        <v>2</v>
      </c>
      <c r="E370" s="10" t="b">
        <f aca="false">$C370-$D370&lt;=1</f>
        <v>1</v>
      </c>
      <c r="F370" s="10" t="b">
        <f aca="false">$C370=$D370</f>
        <v>0</v>
      </c>
      <c r="G370" s="10" t="b">
        <f aca="false">D370&gt;=3</f>
        <v>0</v>
      </c>
      <c r="H370" s="10" t="b">
        <f aca="false">AND($E370,OR($B370="UNGRADABLE_QUALITY",$B370="UNGRADABLE_CONDITION"))</f>
        <v>0</v>
      </c>
      <c r="I370" s="10" t="str">
        <f aca="false">IF(AND($E370,NOT($H370)),$B370, "")</f>
        <v>EARLY</v>
      </c>
    </row>
    <row r="371" customFormat="false" ht="15.75" hidden="false" customHeight="false" outlineLevel="0" collapsed="false">
      <c r="A371" s="8" t="str">
        <f aca="false">pattern_user_labels!$A371</f>
        <v>55683564-8e8a-4da8-9653-3860076f5ead</v>
      </c>
      <c r="B371" s="8" t="str">
        <f aca="false" t="array" ref="B371:B371">INDEX(pattern_user_labels!B371:J371,MATCH(MAX(COUNTIF(pattern_user_labels!B371:J371,pattern_user_labels!B371:J371)),COUNTIF(pattern_user_labels!B371:J371,pattern_user_labels!B371:J371),0))</f>
        <v>NON_SPECIFIC</v>
      </c>
      <c r="C371" s="9" t="n">
        <f aca="false">pattern_user_labels!$R371</f>
        <v>3</v>
      </c>
      <c r="D371" s="9" t="n">
        <f aca="false">COUNTIF(pattern_user_labels!$B371:$J371, $B371)</f>
        <v>3</v>
      </c>
      <c r="E371" s="10" t="b">
        <f aca="false">$C371-$D371&lt;=1</f>
        <v>1</v>
      </c>
      <c r="F371" s="10" t="b">
        <f aca="false">$C371=$D371</f>
        <v>1</v>
      </c>
      <c r="G371" s="10" t="b">
        <f aca="false">D371&gt;=3</f>
        <v>1</v>
      </c>
      <c r="H371" s="10" t="b">
        <f aca="false">AND($E371,OR($B371="UNGRADABLE_QUALITY",$B371="UNGRADABLE_CONDITION"))</f>
        <v>0</v>
      </c>
      <c r="I371" s="10" t="str">
        <f aca="false">IF(AND($E371,NOT($H371)),$B371, "")</f>
        <v>NON_SPECIFIC</v>
      </c>
    </row>
    <row r="372" customFormat="false" ht="15.75" hidden="false" customHeight="false" outlineLevel="0" collapsed="false">
      <c r="A372" s="8" t="str">
        <f aca="false">pattern_user_labels!$A372</f>
        <v>55a41c28-73de-41a9-8e6c-7f209f50f1e7</v>
      </c>
      <c r="B372" s="8" t="str">
        <f aca="false" t="array" ref="B372:B372">INDEX(pattern_user_labels!B372:J372,MATCH(MAX(COUNTIF(pattern_user_labels!B372:J372,pattern_user_labels!B372:J372)),COUNTIF(pattern_user_labels!B372:J372,pattern_user_labels!B372:J372),0))</f>
        <v>ACTIVE</v>
      </c>
      <c r="C372" s="9" t="n">
        <f aca="false">pattern_user_labels!$R372</f>
        <v>4</v>
      </c>
      <c r="D372" s="9" t="n">
        <f aca="false">COUNTIF(pattern_user_labels!$B372:$J372, $B372)</f>
        <v>4</v>
      </c>
      <c r="E372" s="10" t="b">
        <f aca="false">$C372-$D372&lt;=1</f>
        <v>1</v>
      </c>
      <c r="F372" s="10" t="b">
        <f aca="false">$C372=$D372</f>
        <v>1</v>
      </c>
      <c r="G372" s="10" t="b">
        <f aca="false">D372&gt;=3</f>
        <v>1</v>
      </c>
      <c r="H372" s="10" t="b">
        <f aca="false">AND($E372,OR($B372="UNGRADABLE_QUALITY",$B372="UNGRADABLE_CONDITION"))</f>
        <v>0</v>
      </c>
      <c r="I372" s="10" t="str">
        <f aca="false">IF(AND($E372,NOT($H372)),$B372, "")</f>
        <v>ACTIVE</v>
      </c>
    </row>
    <row r="373" customFormat="false" ht="15.75" hidden="false" customHeight="false" outlineLevel="0" collapsed="false">
      <c r="A373" s="8" t="str">
        <f aca="false">pattern_user_labels!$A373</f>
        <v>565191b7-2fe3-438a-b3a9-dcc326886d13</v>
      </c>
      <c r="B373" s="8" t="str">
        <f aca="false" t="array" ref="B373:B373">INDEX(pattern_user_labels!B373:J373,MATCH(MAX(COUNTIF(pattern_user_labels!B373:J373,pattern_user_labels!B373:J373)),COUNTIF(pattern_user_labels!B373:J373,pattern_user_labels!B373:J373),0))</f>
        <v>NORMAL</v>
      </c>
      <c r="C373" s="9" t="n">
        <f aca="false">pattern_user_labels!$R373</f>
        <v>3</v>
      </c>
      <c r="D373" s="9" t="n">
        <f aca="false">COUNTIF(pattern_user_labels!$B373:$J373, $B373)</f>
        <v>1</v>
      </c>
      <c r="E373" s="10" t="b">
        <f aca="false">$C373-$D373&lt;=1</f>
        <v>0</v>
      </c>
      <c r="F373" s="10" t="b">
        <f aca="false">$C373=$D373</f>
        <v>0</v>
      </c>
      <c r="G373" s="10" t="b">
        <f aca="false">D373&gt;=3</f>
        <v>0</v>
      </c>
      <c r="H373" s="10" t="b">
        <f aca="false">AND($E373,OR($B373="UNGRADABLE_QUALITY",$B373="UNGRADABLE_CONDITION"))</f>
        <v>0</v>
      </c>
      <c r="I373" s="10" t="str">
        <f aca="false">IF(AND($E373,NOT($H373)),$B373, "")</f>
        <v/>
      </c>
    </row>
    <row r="374" customFormat="false" ht="15.75" hidden="false" customHeight="false" outlineLevel="0" collapsed="false">
      <c r="A374" s="8" t="str">
        <f aca="false">pattern_user_labels!$A374</f>
        <v>5726bb78-980d-4601-bd9d-6fed4ceb3a41</v>
      </c>
      <c r="B374" s="8" t="str">
        <f aca="false" t="array" ref="B374:B374">INDEX(pattern_user_labels!B374:J374,MATCH(MAX(COUNTIF(pattern_user_labels!B374:J374,pattern_user_labels!B374:J374)),COUNTIF(pattern_user_labels!B374:J374,pattern_user_labels!B374:J374),0))</f>
        <v>NON_SPECIFIC</v>
      </c>
      <c r="C374" s="9" t="n">
        <f aca="false">pattern_user_labels!$R374</f>
        <v>3</v>
      </c>
      <c r="D374" s="9" t="n">
        <f aca="false">COUNTIF(pattern_user_labels!$B374:$J374, $B374)</f>
        <v>3</v>
      </c>
      <c r="E374" s="10" t="b">
        <f aca="false">$C374-$D374&lt;=1</f>
        <v>1</v>
      </c>
      <c r="F374" s="10" t="b">
        <f aca="false">$C374=$D374</f>
        <v>1</v>
      </c>
      <c r="G374" s="10" t="b">
        <f aca="false">D374&gt;=3</f>
        <v>1</v>
      </c>
      <c r="H374" s="10" t="b">
        <f aca="false">AND($E374,OR($B374="UNGRADABLE_QUALITY",$B374="UNGRADABLE_CONDITION"))</f>
        <v>0</v>
      </c>
      <c r="I374" s="10" t="str">
        <f aca="false">IF(AND($E374,NOT($H374)),$B374, "")</f>
        <v>NON_SPECIFIC</v>
      </c>
    </row>
    <row r="375" customFormat="false" ht="15.75" hidden="false" customHeight="false" outlineLevel="0" collapsed="false">
      <c r="A375" s="8" t="str">
        <f aca="false">pattern_user_labels!$A375</f>
        <v>57ab90fe-c08d-421d-9244-adc0dd5dc548</v>
      </c>
      <c r="B375" s="8" t="str">
        <f aca="false" t="array" ref="B375:B375">INDEX(pattern_user_labels!B375:J375,MATCH(MAX(COUNTIF(pattern_user_labels!B375:J375,pattern_user_labels!B375:J375)),COUNTIF(pattern_user_labels!B375:J375,pattern_user_labels!B375:J375),0))</f>
        <v>ACTIVE</v>
      </c>
      <c r="C375" s="9" t="n">
        <f aca="false">pattern_user_labels!$R375</f>
        <v>4</v>
      </c>
      <c r="D375" s="9" t="n">
        <f aca="false">COUNTIF(pattern_user_labels!$B375:$J375, $B375)</f>
        <v>4</v>
      </c>
      <c r="E375" s="10" t="b">
        <f aca="false">$C375-$D375&lt;=1</f>
        <v>1</v>
      </c>
      <c r="F375" s="10" t="b">
        <f aca="false">$C375=$D375</f>
        <v>1</v>
      </c>
      <c r="G375" s="10" t="b">
        <f aca="false">D375&gt;=3</f>
        <v>1</v>
      </c>
      <c r="H375" s="10" t="b">
        <f aca="false">AND($E375,OR($B375="UNGRADABLE_QUALITY",$B375="UNGRADABLE_CONDITION"))</f>
        <v>0</v>
      </c>
      <c r="I375" s="10" t="str">
        <f aca="false">IF(AND($E375,NOT($H375)),$B375, "")</f>
        <v>ACTIVE</v>
      </c>
    </row>
    <row r="376" customFormat="false" ht="15.75" hidden="false" customHeight="false" outlineLevel="0" collapsed="false">
      <c r="A376" s="8" t="str">
        <f aca="false">pattern_user_labels!$A376</f>
        <v>57b8306d-de11-4b93-9f96-0861b8d1b66c</v>
      </c>
      <c r="B376" s="8" t="str">
        <f aca="false" t="array" ref="B376:B376">INDEX(pattern_user_labels!B376:J376,MATCH(MAX(COUNTIF(pattern_user_labels!B376:J376,pattern_user_labels!B376:J376)),COUNTIF(pattern_user_labels!B376:J376,pattern_user_labels!B376:J376),0))</f>
        <v>NORMAL</v>
      </c>
      <c r="C376" s="9" t="n">
        <f aca="false">pattern_user_labels!$R376</f>
        <v>3</v>
      </c>
      <c r="D376" s="9" t="n">
        <f aca="false">COUNTIF(pattern_user_labels!$B376:$J376, $B376)</f>
        <v>2</v>
      </c>
      <c r="E376" s="10" t="b">
        <f aca="false">$C376-$D376&lt;=1</f>
        <v>1</v>
      </c>
      <c r="F376" s="10" t="b">
        <f aca="false">$C376=$D376</f>
        <v>0</v>
      </c>
      <c r="G376" s="10" t="b">
        <f aca="false">D376&gt;=3</f>
        <v>0</v>
      </c>
      <c r="H376" s="10" t="b">
        <f aca="false">AND($E376,OR($B376="UNGRADABLE_QUALITY",$B376="UNGRADABLE_CONDITION"))</f>
        <v>0</v>
      </c>
      <c r="I376" s="10" t="str">
        <f aca="false">IF(AND($E376,NOT($H376)),$B376, "")</f>
        <v>NORMAL</v>
      </c>
    </row>
    <row r="377" customFormat="false" ht="15.75" hidden="false" customHeight="false" outlineLevel="0" collapsed="false">
      <c r="A377" s="8" t="str">
        <f aca="false">pattern_user_labels!$A377</f>
        <v>57cf5c9e-dc7e-4506-a7ce-44a27d489105</v>
      </c>
      <c r="B377" s="8" t="str">
        <f aca="false" t="array" ref="B377:B377">INDEX(pattern_user_labels!B377:J377,MATCH(MAX(COUNTIF(pattern_user_labels!B377:J377,pattern_user_labels!B377:J377)),COUNTIF(pattern_user_labels!B377:J377,pattern_user_labels!B377:J377),0))</f>
        <v>NORMAL</v>
      </c>
      <c r="C377" s="9" t="n">
        <f aca="false">pattern_user_labels!$R377</f>
        <v>3</v>
      </c>
      <c r="D377" s="9" t="n">
        <f aca="false">COUNTIF(pattern_user_labels!$B377:$J377, $B377)</f>
        <v>2</v>
      </c>
      <c r="E377" s="10" t="b">
        <f aca="false">$C377-$D377&lt;=1</f>
        <v>1</v>
      </c>
      <c r="F377" s="10" t="b">
        <f aca="false">$C377=$D377</f>
        <v>0</v>
      </c>
      <c r="G377" s="10" t="b">
        <f aca="false">D377&gt;=3</f>
        <v>0</v>
      </c>
      <c r="H377" s="10" t="b">
        <f aca="false">AND($E377,OR($B377="UNGRADABLE_QUALITY",$B377="UNGRADABLE_CONDITION"))</f>
        <v>0</v>
      </c>
      <c r="I377" s="10" t="str">
        <f aca="false">IF(AND($E377,NOT($H377)),$B377, "")</f>
        <v>NORMAL</v>
      </c>
    </row>
    <row r="378" customFormat="false" ht="15.75" hidden="false" customHeight="false" outlineLevel="0" collapsed="false">
      <c r="A378" s="8" t="str">
        <f aca="false">pattern_user_labels!$A378</f>
        <v>57d2f83c-0436-4441-a8a6-0574e46931a5</v>
      </c>
      <c r="B378" s="8" t="str">
        <f aca="false" t="array" ref="B378:B378">INDEX(pattern_user_labels!B378:J378,MATCH(MAX(COUNTIF(pattern_user_labels!B378:J378,pattern_user_labels!B378:J378)),COUNTIF(pattern_user_labels!B378:J378,pattern_user_labels!B378:J378),0))</f>
        <v>NORMAL</v>
      </c>
      <c r="C378" s="9" t="n">
        <f aca="false">pattern_user_labels!$R378</f>
        <v>3</v>
      </c>
      <c r="D378" s="9" t="n">
        <f aca="false">COUNTIF(pattern_user_labels!$B378:$J378, $B378)</f>
        <v>2</v>
      </c>
      <c r="E378" s="10" t="b">
        <f aca="false">$C378-$D378&lt;=1</f>
        <v>1</v>
      </c>
      <c r="F378" s="10" t="b">
        <f aca="false">$C378=$D378</f>
        <v>0</v>
      </c>
      <c r="G378" s="10" t="b">
        <f aca="false">D378&gt;=3</f>
        <v>0</v>
      </c>
      <c r="H378" s="10" t="b">
        <f aca="false">AND($E378,OR($B378="UNGRADABLE_QUALITY",$B378="UNGRADABLE_CONDITION"))</f>
        <v>0</v>
      </c>
      <c r="I378" s="10" t="str">
        <f aca="false">IF(AND($E378,NOT($H378)),$B378, "")</f>
        <v>NORMAL</v>
      </c>
    </row>
    <row r="379" customFormat="false" ht="15.75" hidden="false" customHeight="false" outlineLevel="0" collapsed="false">
      <c r="A379" s="8" t="str">
        <f aca="false">pattern_user_labels!$A379</f>
        <v>57e16866-f68a-4444-8329-95137170f3ec</v>
      </c>
      <c r="B379" s="8" t="str">
        <f aca="false" t="array" ref="B379:B379">INDEX(pattern_user_labels!B379:J379,MATCH(MAX(COUNTIF(pattern_user_labels!B379:J379,pattern_user_labels!B379:J379)),COUNTIF(pattern_user_labels!B379:J379,pattern_user_labels!B379:J379),0))</f>
        <v>NON_SPECIFIC</v>
      </c>
      <c r="C379" s="9" t="n">
        <f aca="false">pattern_user_labels!$R379</f>
        <v>3</v>
      </c>
      <c r="D379" s="9" t="n">
        <f aca="false">COUNTIF(pattern_user_labels!$B379:$J379, $B379)</f>
        <v>1</v>
      </c>
      <c r="E379" s="10" t="b">
        <f aca="false">$C379-$D379&lt;=1</f>
        <v>0</v>
      </c>
      <c r="F379" s="10" t="b">
        <f aca="false">$C379=$D379</f>
        <v>0</v>
      </c>
      <c r="G379" s="10" t="b">
        <f aca="false">D379&gt;=3</f>
        <v>0</v>
      </c>
      <c r="H379" s="10" t="b">
        <f aca="false">AND($E379,OR($B379="UNGRADABLE_QUALITY",$B379="UNGRADABLE_CONDITION"))</f>
        <v>0</v>
      </c>
      <c r="I379" s="10" t="str">
        <f aca="false">IF(AND($E379,NOT($H379)),$B379, "")</f>
        <v/>
      </c>
    </row>
    <row r="380" customFormat="false" ht="15.75" hidden="false" customHeight="false" outlineLevel="0" collapsed="false">
      <c r="A380" s="8" t="str">
        <f aca="false">pattern_user_labels!$A380</f>
        <v>57ecc4b0-0411-4e3d-9f3f-a8410461d738</v>
      </c>
      <c r="B380" s="8" t="str">
        <f aca="false" t="array" ref="B380:B380">INDEX(pattern_user_labels!B380:J380,MATCH(MAX(COUNTIF(pattern_user_labels!B380:J380,pattern_user_labels!B380:J380)),COUNTIF(pattern_user_labels!B380:J380,pattern_user_labels!B380:J380),0))</f>
        <v>UNGRADABLE_QUALITY</v>
      </c>
      <c r="C380" s="9" t="n">
        <f aca="false">pattern_user_labels!$R380</f>
        <v>3</v>
      </c>
      <c r="D380" s="9" t="n">
        <f aca="false">COUNTIF(pattern_user_labels!$B380:$J380, $B380)</f>
        <v>2</v>
      </c>
      <c r="E380" s="10" t="b">
        <f aca="false">$C380-$D380&lt;=1</f>
        <v>1</v>
      </c>
      <c r="F380" s="10" t="b">
        <f aca="false">$C380=$D380</f>
        <v>0</v>
      </c>
      <c r="G380" s="10" t="b">
        <f aca="false">D380&gt;=3</f>
        <v>0</v>
      </c>
      <c r="H380" s="10" t="b">
        <f aca="false">AND($E380,OR($B380="UNGRADABLE_QUALITY",$B380="UNGRADABLE_CONDITION"))</f>
        <v>1</v>
      </c>
      <c r="I380" s="10" t="str">
        <f aca="false">IF(AND($E380,NOT($H380)),$B380, "")</f>
        <v/>
      </c>
    </row>
    <row r="381" customFormat="false" ht="15.75" hidden="false" customHeight="false" outlineLevel="0" collapsed="false">
      <c r="A381" s="8" t="str">
        <f aca="false">pattern_user_labels!$A381</f>
        <v>582e5417-ad3e-4bf9-a530-18c3e8e428bb</v>
      </c>
      <c r="B381" s="8" t="str">
        <f aca="false" t="array" ref="B381:B381">INDEX(pattern_user_labels!B381:J381,MATCH(MAX(COUNTIF(pattern_user_labels!B381:J381,pattern_user_labels!B381:J381)),COUNTIF(pattern_user_labels!B381:J381,pattern_user_labels!B381:J381),0))</f>
        <v>NORMAL</v>
      </c>
      <c r="C381" s="9" t="n">
        <f aca="false">pattern_user_labels!$R381</f>
        <v>3</v>
      </c>
      <c r="D381" s="9" t="n">
        <f aca="false">COUNTIF(pattern_user_labels!$B381:$J381, $B381)</f>
        <v>3</v>
      </c>
      <c r="E381" s="10" t="b">
        <f aca="false">$C381-$D381&lt;=1</f>
        <v>1</v>
      </c>
      <c r="F381" s="10" t="b">
        <f aca="false">$C381=$D381</f>
        <v>1</v>
      </c>
      <c r="G381" s="10" t="b">
        <f aca="false">D381&gt;=3</f>
        <v>1</v>
      </c>
      <c r="H381" s="10" t="b">
        <f aca="false">AND($E381,OR($B381="UNGRADABLE_QUALITY",$B381="UNGRADABLE_CONDITION"))</f>
        <v>0</v>
      </c>
      <c r="I381" s="10" t="str">
        <f aca="false">IF(AND($E381,NOT($H381)),$B381, "")</f>
        <v>NORMAL</v>
      </c>
    </row>
    <row r="382" customFormat="false" ht="15.75" hidden="false" customHeight="false" outlineLevel="0" collapsed="false">
      <c r="A382" s="8" t="str">
        <f aca="false">pattern_user_labels!$A382</f>
        <v>58334271-a2ee-4e63-bc8f-75900f06ddf9</v>
      </c>
      <c r="B382" s="8" t="str">
        <f aca="false" t="array" ref="B382:B382">INDEX(pattern_user_labels!B382:J382,MATCH(MAX(COUNTIF(pattern_user_labels!B382:J382,pattern_user_labels!B382:J382)),COUNTIF(pattern_user_labels!B382:J382,pattern_user_labels!B382:J382),0))</f>
        <v>EARLY</v>
      </c>
      <c r="C382" s="9" t="n">
        <f aca="false">pattern_user_labels!$R382</f>
        <v>3</v>
      </c>
      <c r="D382" s="9" t="n">
        <f aca="false">COUNTIF(pattern_user_labels!$B382:$J382, $B382)</f>
        <v>2</v>
      </c>
      <c r="E382" s="10" t="b">
        <f aca="false">$C382-$D382&lt;=1</f>
        <v>1</v>
      </c>
      <c r="F382" s="10" t="b">
        <f aca="false">$C382=$D382</f>
        <v>0</v>
      </c>
      <c r="G382" s="10" t="b">
        <f aca="false">D382&gt;=3</f>
        <v>0</v>
      </c>
      <c r="H382" s="10" t="b">
        <f aca="false">AND($E382,OR($B382="UNGRADABLE_QUALITY",$B382="UNGRADABLE_CONDITION"))</f>
        <v>0</v>
      </c>
      <c r="I382" s="10" t="str">
        <f aca="false">IF(AND($E382,NOT($H382)),$B382, "")</f>
        <v>EARLY</v>
      </c>
    </row>
    <row r="383" customFormat="false" ht="15.75" hidden="false" customHeight="false" outlineLevel="0" collapsed="false">
      <c r="A383" s="8" t="str">
        <f aca="false">pattern_user_labels!$A383</f>
        <v>5895f2ed-89ce-4ef4-b663-28c6b364dfd3</v>
      </c>
      <c r="B383" s="8" t="str">
        <f aca="false" t="array" ref="B383:B383">INDEX(pattern_user_labels!B383:J383,MATCH(MAX(COUNTIF(pattern_user_labels!B383:J383,pattern_user_labels!B383:J383)),COUNTIF(pattern_user_labels!B383:J383,pattern_user_labels!B383:J383),0))</f>
        <v>ACTIVE</v>
      </c>
      <c r="C383" s="9" t="n">
        <f aca="false">pattern_user_labels!$R383</f>
        <v>3</v>
      </c>
      <c r="D383" s="9" t="n">
        <f aca="false">COUNTIF(pattern_user_labels!$B383:$J383, $B383)</f>
        <v>3</v>
      </c>
      <c r="E383" s="10" t="b">
        <f aca="false">$C383-$D383&lt;=1</f>
        <v>1</v>
      </c>
      <c r="F383" s="10" t="b">
        <f aca="false">$C383=$D383</f>
        <v>1</v>
      </c>
      <c r="G383" s="10" t="b">
        <f aca="false">D383&gt;=3</f>
        <v>1</v>
      </c>
      <c r="H383" s="10" t="b">
        <f aca="false">AND($E383,OR($B383="UNGRADABLE_QUALITY",$B383="UNGRADABLE_CONDITION"))</f>
        <v>0</v>
      </c>
      <c r="I383" s="10" t="str">
        <f aca="false">IF(AND($E383,NOT($H383)),$B383, "")</f>
        <v>ACTIVE</v>
      </c>
    </row>
    <row r="384" customFormat="false" ht="15.75" hidden="false" customHeight="false" outlineLevel="0" collapsed="false">
      <c r="A384" s="8" t="str">
        <f aca="false">pattern_user_labels!$A384</f>
        <v>58fb24c8-673c-45f4-8a55-672809b4d630</v>
      </c>
      <c r="B384" s="8" t="str">
        <f aca="false" t="array" ref="B384:B384">INDEX(pattern_user_labels!B384:J384,MATCH(MAX(COUNTIF(pattern_user_labels!B384:J384,pattern_user_labels!B384:J384)),COUNTIF(pattern_user_labels!B384:J384,pattern_user_labels!B384:J384),0))</f>
        <v>UNGRADABLE_QUALITY</v>
      </c>
      <c r="C384" s="9" t="n">
        <f aca="false">pattern_user_labels!$R384</f>
        <v>3</v>
      </c>
      <c r="D384" s="9" t="n">
        <f aca="false">COUNTIF(pattern_user_labels!$B384:$J384, $B384)</f>
        <v>2</v>
      </c>
      <c r="E384" s="10" t="b">
        <f aca="false">$C384-$D384&lt;=1</f>
        <v>1</v>
      </c>
      <c r="F384" s="10" t="b">
        <f aca="false">$C384=$D384</f>
        <v>0</v>
      </c>
      <c r="G384" s="10" t="b">
        <f aca="false">D384&gt;=3</f>
        <v>0</v>
      </c>
      <c r="H384" s="10" t="b">
        <f aca="false">AND($E384,OR($B384="UNGRADABLE_QUALITY",$B384="UNGRADABLE_CONDITION"))</f>
        <v>1</v>
      </c>
      <c r="I384" s="10" t="str">
        <f aca="false">IF(AND($E384,NOT($H384)),$B384, "")</f>
        <v/>
      </c>
    </row>
    <row r="385" customFormat="false" ht="15.75" hidden="false" customHeight="false" outlineLevel="0" collapsed="false">
      <c r="A385" s="8" t="str">
        <f aca="false">pattern_user_labels!$A385</f>
        <v>5916ca5c-2ebe-4aca-8158-04845c02591b</v>
      </c>
      <c r="B385" s="8" t="str">
        <f aca="false" t="array" ref="B385:B385">INDEX(pattern_user_labels!B385:J385,MATCH(MAX(COUNTIF(pattern_user_labels!B385:J385,pattern_user_labels!B385:J385)),COUNTIF(pattern_user_labels!B385:J385,pattern_user_labels!B385:J385),0))</f>
        <v>UNGRADABLE_QUALITY</v>
      </c>
      <c r="C385" s="9" t="n">
        <f aca="false">pattern_user_labels!$R385</f>
        <v>3</v>
      </c>
      <c r="D385" s="9" t="n">
        <f aca="false">COUNTIF(pattern_user_labels!$B385:$J385, $B385)</f>
        <v>2</v>
      </c>
      <c r="E385" s="10" t="b">
        <f aca="false">$C385-$D385&lt;=1</f>
        <v>1</v>
      </c>
      <c r="F385" s="10" t="b">
        <f aca="false">$C385=$D385</f>
        <v>0</v>
      </c>
      <c r="G385" s="10" t="b">
        <f aca="false">D385&gt;=3</f>
        <v>0</v>
      </c>
      <c r="H385" s="10" t="b">
        <f aca="false">AND($E385,OR($B385="UNGRADABLE_QUALITY",$B385="UNGRADABLE_CONDITION"))</f>
        <v>1</v>
      </c>
      <c r="I385" s="10" t="str">
        <f aca="false">IF(AND($E385,NOT($H385)),$B385, "")</f>
        <v/>
      </c>
    </row>
    <row r="386" customFormat="false" ht="15.75" hidden="false" customHeight="false" outlineLevel="0" collapsed="false">
      <c r="A386" s="8" t="str">
        <f aca="false">pattern_user_labels!$A386</f>
        <v>5940d5b1-00d3-49cc-ab55-f18591df50f1</v>
      </c>
      <c r="B386" s="8" t="str">
        <f aca="false" t="array" ref="B386:B386">INDEX(pattern_user_labels!B386:J386,MATCH(MAX(COUNTIF(pattern_user_labels!B386:J386,pattern_user_labels!B386:J386)),COUNTIF(pattern_user_labels!B386:J386,pattern_user_labels!B386:J386),0))</f>
        <v>EARLY</v>
      </c>
      <c r="C386" s="9" t="n">
        <f aca="false">pattern_user_labels!$R386</f>
        <v>3</v>
      </c>
      <c r="D386" s="9" t="n">
        <f aca="false">COUNTIF(pattern_user_labels!$B386:$J386, $B386)</f>
        <v>2</v>
      </c>
      <c r="E386" s="10" t="b">
        <f aca="false">$C386-$D386&lt;=1</f>
        <v>1</v>
      </c>
      <c r="F386" s="10" t="b">
        <f aca="false">$C386=$D386</f>
        <v>0</v>
      </c>
      <c r="G386" s="10" t="b">
        <f aca="false">D386&gt;=3</f>
        <v>0</v>
      </c>
      <c r="H386" s="10" t="b">
        <f aca="false">AND($E386,OR($B386="UNGRADABLE_QUALITY",$B386="UNGRADABLE_CONDITION"))</f>
        <v>0</v>
      </c>
      <c r="I386" s="10" t="str">
        <f aca="false">IF(AND($E386,NOT($H386)),$B386, "")</f>
        <v>EARLY</v>
      </c>
    </row>
    <row r="387" customFormat="false" ht="15.75" hidden="false" customHeight="false" outlineLevel="0" collapsed="false">
      <c r="A387" s="8" t="str">
        <f aca="false">pattern_user_labels!$A387</f>
        <v>5977db2c-328a-4add-8c71-39f43e7c434c</v>
      </c>
      <c r="B387" s="8" t="str">
        <f aca="false" t="array" ref="B387:B387">INDEX(pattern_user_labels!B387:J387,MATCH(MAX(COUNTIF(pattern_user_labels!B387:J387,pattern_user_labels!B387:J387)),COUNTIF(pattern_user_labels!B387:J387,pattern_user_labels!B387:J387),0))</f>
        <v>LATE</v>
      </c>
      <c r="C387" s="9" t="n">
        <f aca="false">pattern_user_labels!$R387</f>
        <v>3</v>
      </c>
      <c r="D387" s="9" t="n">
        <f aca="false">COUNTIF(pattern_user_labels!$B387:$J387, $B387)</f>
        <v>3</v>
      </c>
      <c r="E387" s="10" t="b">
        <f aca="false">$C387-$D387&lt;=1</f>
        <v>1</v>
      </c>
      <c r="F387" s="10" t="b">
        <f aca="false">$C387=$D387</f>
        <v>1</v>
      </c>
      <c r="G387" s="10" t="b">
        <f aca="false">D387&gt;=3</f>
        <v>1</v>
      </c>
      <c r="H387" s="10" t="b">
        <f aca="false">AND($E387,OR($B387="UNGRADABLE_QUALITY",$B387="UNGRADABLE_CONDITION"))</f>
        <v>0</v>
      </c>
      <c r="I387" s="10" t="str">
        <f aca="false">IF(AND($E387,NOT($H387)),$B387, "")</f>
        <v>LATE</v>
      </c>
    </row>
    <row r="388" customFormat="false" ht="15.75" hidden="false" customHeight="false" outlineLevel="0" collapsed="false">
      <c r="A388" s="8" t="str">
        <f aca="false">pattern_user_labels!$A388</f>
        <v>59a2848d-9a9d-455b-b06b-615ca5f65d9c</v>
      </c>
      <c r="B388" s="8" t="str">
        <f aca="false" t="array" ref="B388:B388">INDEX(pattern_user_labels!B388:J388,MATCH(MAX(COUNTIF(pattern_user_labels!B388:J388,pattern_user_labels!B388:J388)),COUNTIF(pattern_user_labels!B388:J388,pattern_user_labels!B388:J388),0))</f>
        <v>NON_SPECIFIC</v>
      </c>
      <c r="C388" s="9" t="n">
        <f aca="false">pattern_user_labels!$R388</f>
        <v>3</v>
      </c>
      <c r="D388" s="9" t="n">
        <f aca="false">COUNTIF(pattern_user_labels!$B388:$J388, $B388)</f>
        <v>3</v>
      </c>
      <c r="E388" s="10" t="b">
        <f aca="false">$C388-$D388&lt;=1</f>
        <v>1</v>
      </c>
      <c r="F388" s="10" t="b">
        <f aca="false">$C388=$D388</f>
        <v>1</v>
      </c>
      <c r="G388" s="10" t="b">
        <f aca="false">D388&gt;=3</f>
        <v>1</v>
      </c>
      <c r="H388" s="10" t="b">
        <f aca="false">AND($E388,OR($B388="UNGRADABLE_QUALITY",$B388="UNGRADABLE_CONDITION"))</f>
        <v>0</v>
      </c>
      <c r="I388" s="10" t="str">
        <f aca="false">IF(AND($E388,NOT($H388)),$B388, "")</f>
        <v>NON_SPECIFIC</v>
      </c>
    </row>
    <row r="389" customFormat="false" ht="15.75" hidden="false" customHeight="false" outlineLevel="0" collapsed="false">
      <c r="A389" s="8" t="str">
        <f aca="false">pattern_user_labels!$A389</f>
        <v>59ef084b-0440-49db-b60f-6a9cf46cb084</v>
      </c>
      <c r="B389" s="8" t="str">
        <f aca="false" t="array" ref="B389:B389">INDEX(pattern_user_labels!B389:J389,MATCH(MAX(COUNTIF(pattern_user_labels!B389:J389,pattern_user_labels!B389:J389)),COUNTIF(pattern_user_labels!B389:J389,pattern_user_labels!B389:J389),0))</f>
        <v>EARLY</v>
      </c>
      <c r="C389" s="9" t="n">
        <f aca="false">pattern_user_labels!$R389</f>
        <v>3</v>
      </c>
      <c r="D389" s="9" t="n">
        <f aca="false">COUNTIF(pattern_user_labels!$B389:$J389, $B389)</f>
        <v>2</v>
      </c>
      <c r="E389" s="10" t="b">
        <f aca="false">$C389-$D389&lt;=1</f>
        <v>1</v>
      </c>
      <c r="F389" s="10" t="b">
        <f aca="false">$C389=$D389</f>
        <v>0</v>
      </c>
      <c r="G389" s="10" t="b">
        <f aca="false">D389&gt;=3</f>
        <v>0</v>
      </c>
      <c r="H389" s="10" t="b">
        <f aca="false">AND($E389,OR($B389="UNGRADABLE_QUALITY",$B389="UNGRADABLE_CONDITION"))</f>
        <v>0</v>
      </c>
      <c r="I389" s="10" t="str">
        <f aca="false">IF(AND($E389,NOT($H389)),$B389, "")</f>
        <v>EARLY</v>
      </c>
    </row>
    <row r="390" customFormat="false" ht="15.75" hidden="false" customHeight="false" outlineLevel="0" collapsed="false">
      <c r="A390" s="8" t="str">
        <f aca="false">pattern_user_labels!$A390</f>
        <v>5a2465c0-38d2-41c5-aa9d-74fc735fd797</v>
      </c>
      <c r="B390" s="8" t="str">
        <f aca="false" t="array" ref="B390:B390">INDEX(pattern_user_labels!B390:J390,MATCH(MAX(COUNTIF(pattern_user_labels!B390:J390,pattern_user_labels!B390:J390)),COUNTIF(pattern_user_labels!B390:J390,pattern_user_labels!B390:J390),0))</f>
        <v>EARLY</v>
      </c>
      <c r="C390" s="9" t="n">
        <f aca="false">pattern_user_labels!$R390</f>
        <v>3</v>
      </c>
      <c r="D390" s="9" t="n">
        <f aca="false">COUNTIF(pattern_user_labels!$B390:$J390, $B390)</f>
        <v>2</v>
      </c>
      <c r="E390" s="10" t="b">
        <f aca="false">$C390-$D390&lt;=1</f>
        <v>1</v>
      </c>
      <c r="F390" s="10" t="b">
        <f aca="false">$C390=$D390</f>
        <v>0</v>
      </c>
      <c r="G390" s="10" t="b">
        <f aca="false">D390&gt;=3</f>
        <v>0</v>
      </c>
      <c r="H390" s="10" t="b">
        <f aca="false">AND($E390,OR($B390="UNGRADABLE_QUALITY",$B390="UNGRADABLE_CONDITION"))</f>
        <v>0</v>
      </c>
      <c r="I390" s="10" t="str">
        <f aca="false">IF(AND($E390,NOT($H390)),$B390, "")</f>
        <v>EARLY</v>
      </c>
    </row>
    <row r="391" customFormat="false" ht="15.75" hidden="false" customHeight="false" outlineLevel="0" collapsed="false">
      <c r="A391" s="8" t="str">
        <f aca="false">pattern_user_labels!$A391</f>
        <v>5a2dbbbc-5a8e-49de-ba46-2b079f27e363</v>
      </c>
      <c r="B391" s="8" t="str">
        <f aca="false" t="array" ref="B391:B391">INDEX(pattern_user_labels!B391:J391,MATCH(MAX(COUNTIF(pattern_user_labels!B391:J391,pattern_user_labels!B391:J391)),COUNTIF(pattern_user_labels!B391:J391,pattern_user_labels!B391:J391),0))</f>
        <v>EARLY</v>
      </c>
      <c r="C391" s="9" t="n">
        <f aca="false">pattern_user_labels!$R391</f>
        <v>3</v>
      </c>
      <c r="D391" s="9" t="n">
        <f aca="false">COUNTIF(pattern_user_labels!$B391:$J391, $B391)</f>
        <v>2</v>
      </c>
      <c r="E391" s="10" t="b">
        <f aca="false">$C391-$D391&lt;=1</f>
        <v>1</v>
      </c>
      <c r="F391" s="10" t="b">
        <f aca="false">$C391=$D391</f>
        <v>0</v>
      </c>
      <c r="G391" s="10" t="b">
        <f aca="false">D391&gt;=3</f>
        <v>0</v>
      </c>
      <c r="H391" s="10" t="b">
        <f aca="false">AND($E391,OR($B391="UNGRADABLE_QUALITY",$B391="UNGRADABLE_CONDITION"))</f>
        <v>0</v>
      </c>
      <c r="I391" s="10" t="str">
        <f aca="false">IF(AND($E391,NOT($H391)),$B391, "")</f>
        <v>EARLY</v>
      </c>
    </row>
    <row r="392" customFormat="false" ht="15.75" hidden="false" customHeight="false" outlineLevel="0" collapsed="false">
      <c r="A392" s="8" t="str">
        <f aca="false">pattern_user_labels!$A392</f>
        <v>5a4775b3-54d4-46e2-9731-cadf487a4444</v>
      </c>
      <c r="B392" s="8" t="str">
        <f aca="false" t="array" ref="B392:B392">INDEX(pattern_user_labels!B392:J392,MATCH(MAX(COUNTIF(pattern_user_labels!B392:J392,pattern_user_labels!B392:J392)),COUNTIF(pattern_user_labels!B392:J392,pattern_user_labels!B392:J392),0))</f>
        <v>EARLY</v>
      </c>
      <c r="C392" s="9" t="n">
        <f aca="false">pattern_user_labels!$R392</f>
        <v>4</v>
      </c>
      <c r="D392" s="9" t="n">
        <f aca="false">COUNTIF(pattern_user_labels!$B392:$J392, $B392)</f>
        <v>4</v>
      </c>
      <c r="E392" s="10" t="b">
        <f aca="false">$C392-$D392&lt;=1</f>
        <v>1</v>
      </c>
      <c r="F392" s="10" t="b">
        <f aca="false">$C392=$D392</f>
        <v>1</v>
      </c>
      <c r="G392" s="10" t="b">
        <f aca="false">D392&gt;=3</f>
        <v>1</v>
      </c>
      <c r="H392" s="10" t="b">
        <f aca="false">AND($E392,OR($B392="UNGRADABLE_QUALITY",$B392="UNGRADABLE_CONDITION"))</f>
        <v>0</v>
      </c>
      <c r="I392" s="10" t="str">
        <f aca="false">IF(AND($E392,NOT($H392)),$B392, "")</f>
        <v>EARLY</v>
      </c>
    </row>
    <row r="393" customFormat="false" ht="15.75" hidden="false" customHeight="false" outlineLevel="0" collapsed="false">
      <c r="A393" s="8" t="str">
        <f aca="false">pattern_user_labels!$A393</f>
        <v>5a6044fb-9f65-4f08-a690-8668538a7c79</v>
      </c>
      <c r="B393" s="8" t="str">
        <f aca="false" t="array" ref="B393:B393">INDEX(pattern_user_labels!B393:J393,MATCH(MAX(COUNTIF(pattern_user_labels!B393:J393,pattern_user_labels!B393:J393)),COUNTIF(pattern_user_labels!B393:J393,pattern_user_labels!B393:J393),0))</f>
        <v>UNGRADABLE_QUALITY</v>
      </c>
      <c r="C393" s="9" t="n">
        <f aca="false">pattern_user_labels!$R393</f>
        <v>3</v>
      </c>
      <c r="D393" s="9" t="n">
        <f aca="false">COUNTIF(pattern_user_labels!$B393:$J393, $B393)</f>
        <v>1</v>
      </c>
      <c r="E393" s="10" t="b">
        <f aca="false">$C393-$D393&lt;=1</f>
        <v>0</v>
      </c>
      <c r="F393" s="10" t="b">
        <f aca="false">$C393=$D393</f>
        <v>0</v>
      </c>
      <c r="G393" s="10" t="b">
        <f aca="false">D393&gt;=3</f>
        <v>0</v>
      </c>
      <c r="H393" s="10" t="b">
        <f aca="false">AND($E393,OR($B393="UNGRADABLE_QUALITY",$B393="UNGRADABLE_CONDITION"))</f>
        <v>0</v>
      </c>
      <c r="I393" s="10" t="str">
        <f aca="false">IF(AND($E393,NOT($H393)),$B393, "")</f>
        <v/>
      </c>
    </row>
    <row r="394" customFormat="false" ht="15.75" hidden="false" customHeight="false" outlineLevel="0" collapsed="false">
      <c r="A394" s="8" t="str">
        <f aca="false">pattern_user_labels!$A394</f>
        <v>5a91e499-6ea3-4097-8d6d-a684f5d0f46e</v>
      </c>
      <c r="B394" s="8" t="str">
        <f aca="false" t="array" ref="B394:B394">INDEX(pattern_user_labels!B394:J394,MATCH(MAX(COUNTIF(pattern_user_labels!B394:J394,pattern_user_labels!B394:J394)),COUNTIF(pattern_user_labels!B394:J394,pattern_user_labels!B394:J394),0))</f>
        <v>EARLY</v>
      </c>
      <c r="C394" s="9" t="n">
        <f aca="false">pattern_user_labels!$R394</f>
        <v>3</v>
      </c>
      <c r="D394" s="9" t="n">
        <f aca="false">COUNTIF(pattern_user_labels!$B394:$J394, $B394)</f>
        <v>3</v>
      </c>
      <c r="E394" s="10" t="b">
        <f aca="false">$C394-$D394&lt;=1</f>
        <v>1</v>
      </c>
      <c r="F394" s="10" t="b">
        <f aca="false">$C394=$D394</f>
        <v>1</v>
      </c>
      <c r="G394" s="10" t="b">
        <f aca="false">D394&gt;=3</f>
        <v>1</v>
      </c>
      <c r="H394" s="10" t="b">
        <f aca="false">AND($E394,OR($B394="UNGRADABLE_QUALITY",$B394="UNGRADABLE_CONDITION"))</f>
        <v>0</v>
      </c>
      <c r="I394" s="10" t="str">
        <f aca="false">IF(AND($E394,NOT($H394)),$B394, "")</f>
        <v>EARLY</v>
      </c>
    </row>
    <row r="395" customFormat="false" ht="15.75" hidden="false" customHeight="false" outlineLevel="0" collapsed="false">
      <c r="A395" s="8" t="str">
        <f aca="false">pattern_user_labels!$A395</f>
        <v>5ad0472e-295b-491c-913e-0b821c1e4f35</v>
      </c>
      <c r="B395" s="8" t="str">
        <f aca="false" t="array" ref="B395:B395">INDEX(pattern_user_labels!B395:J395,MATCH(MAX(COUNTIF(pattern_user_labels!B395:J395,pattern_user_labels!B395:J395)),COUNTIF(pattern_user_labels!B395:J395,pattern_user_labels!B395:J395),0))</f>
        <v>NON_SPECIFIC</v>
      </c>
      <c r="C395" s="9" t="n">
        <f aca="false">pattern_user_labels!$R395</f>
        <v>3</v>
      </c>
      <c r="D395" s="9" t="n">
        <f aca="false">COUNTIF(pattern_user_labels!$B395:$J395, $B395)</f>
        <v>2</v>
      </c>
      <c r="E395" s="10" t="b">
        <f aca="false">$C395-$D395&lt;=1</f>
        <v>1</v>
      </c>
      <c r="F395" s="10" t="b">
        <f aca="false">$C395=$D395</f>
        <v>0</v>
      </c>
      <c r="G395" s="10" t="b">
        <f aca="false">D395&gt;=3</f>
        <v>0</v>
      </c>
      <c r="H395" s="10" t="b">
        <f aca="false">AND($E395,OR($B395="UNGRADABLE_QUALITY",$B395="UNGRADABLE_CONDITION"))</f>
        <v>0</v>
      </c>
      <c r="I395" s="10" t="str">
        <f aca="false">IF(AND($E395,NOT($H395)),$B395, "")</f>
        <v>NON_SPECIFIC</v>
      </c>
    </row>
    <row r="396" customFormat="false" ht="15.75" hidden="false" customHeight="false" outlineLevel="0" collapsed="false">
      <c r="A396" s="8" t="str">
        <f aca="false">pattern_user_labels!$A396</f>
        <v>5b99a496-dd76-4693-aa58-b6d697f63301</v>
      </c>
      <c r="B396" s="8" t="str">
        <f aca="false" t="array" ref="B396:B396">INDEX(pattern_user_labels!B396:J396,MATCH(MAX(COUNTIF(pattern_user_labels!B396:J396,pattern_user_labels!B396:J396)),COUNTIF(pattern_user_labels!B396:J396,pattern_user_labels!B396:J396),0))</f>
        <v>NORMAL</v>
      </c>
      <c r="C396" s="9" t="n">
        <f aca="false">pattern_user_labels!$R396</f>
        <v>3</v>
      </c>
      <c r="D396" s="9" t="n">
        <f aca="false">COUNTIF(pattern_user_labels!$B396:$J396, $B396)</f>
        <v>2</v>
      </c>
      <c r="E396" s="10" t="b">
        <f aca="false">$C396-$D396&lt;=1</f>
        <v>1</v>
      </c>
      <c r="F396" s="10" t="b">
        <f aca="false">$C396=$D396</f>
        <v>0</v>
      </c>
      <c r="G396" s="10" t="b">
        <f aca="false">D396&gt;=3</f>
        <v>0</v>
      </c>
      <c r="H396" s="10" t="b">
        <f aca="false">AND($E396,OR($B396="UNGRADABLE_QUALITY",$B396="UNGRADABLE_CONDITION"))</f>
        <v>0</v>
      </c>
      <c r="I396" s="10" t="str">
        <f aca="false">IF(AND($E396,NOT($H396)),$B396, "")</f>
        <v>NORMAL</v>
      </c>
    </row>
    <row r="397" customFormat="false" ht="15.75" hidden="false" customHeight="false" outlineLevel="0" collapsed="false">
      <c r="A397" s="8" t="str">
        <f aca="false">pattern_user_labels!$A397</f>
        <v>5bad1444-d597-4b6b-9ee9-7f3eccf28c09</v>
      </c>
      <c r="B397" s="8" t="str">
        <f aca="false" t="array" ref="B397:B397">INDEX(pattern_user_labels!B397:J397,MATCH(MAX(COUNTIF(pattern_user_labels!B397:J397,pattern_user_labels!B397:J397)),COUNTIF(pattern_user_labels!B397:J397,pattern_user_labels!B397:J397),0))</f>
        <v>NORMAL</v>
      </c>
      <c r="C397" s="9" t="n">
        <f aca="false">pattern_user_labels!$R397</f>
        <v>3</v>
      </c>
      <c r="D397" s="9" t="n">
        <f aca="false">COUNTIF(pattern_user_labels!$B397:$J397, $B397)</f>
        <v>1</v>
      </c>
      <c r="E397" s="10" t="b">
        <f aca="false">$C397-$D397&lt;=1</f>
        <v>0</v>
      </c>
      <c r="F397" s="10" t="b">
        <f aca="false">$C397=$D397</f>
        <v>0</v>
      </c>
      <c r="G397" s="10" t="b">
        <f aca="false">D397&gt;=3</f>
        <v>0</v>
      </c>
      <c r="H397" s="10" t="b">
        <f aca="false">AND($E397,OR($B397="UNGRADABLE_QUALITY",$B397="UNGRADABLE_CONDITION"))</f>
        <v>0</v>
      </c>
      <c r="I397" s="10" t="str">
        <f aca="false">IF(AND($E397,NOT($H397)),$B397, "")</f>
        <v/>
      </c>
    </row>
    <row r="398" customFormat="false" ht="15.75" hidden="false" customHeight="false" outlineLevel="0" collapsed="false">
      <c r="A398" s="8" t="str">
        <f aca="false">pattern_user_labels!$A398</f>
        <v>5bf95df9-bca5-4237-a022-71fa54a62ae5</v>
      </c>
      <c r="B398" s="8" t="str">
        <f aca="false" t="array" ref="B398:B398">INDEX(pattern_user_labels!B398:J398,MATCH(MAX(COUNTIF(pattern_user_labels!B398:J398,pattern_user_labels!B398:J398)),COUNTIF(pattern_user_labels!B398:J398,pattern_user_labels!B398:J398),0))</f>
        <v>NORMAL</v>
      </c>
      <c r="C398" s="9" t="n">
        <f aca="false">pattern_user_labels!$R398</f>
        <v>3</v>
      </c>
      <c r="D398" s="9" t="n">
        <f aca="false">COUNTIF(pattern_user_labels!$B398:$J398, $B398)</f>
        <v>3</v>
      </c>
      <c r="E398" s="10" t="b">
        <f aca="false">$C398-$D398&lt;=1</f>
        <v>1</v>
      </c>
      <c r="F398" s="10" t="b">
        <f aca="false">$C398=$D398</f>
        <v>1</v>
      </c>
      <c r="G398" s="10" t="b">
        <f aca="false">D398&gt;=3</f>
        <v>1</v>
      </c>
      <c r="H398" s="10" t="b">
        <f aca="false">AND($E398,OR($B398="UNGRADABLE_QUALITY",$B398="UNGRADABLE_CONDITION"))</f>
        <v>0</v>
      </c>
      <c r="I398" s="10" t="str">
        <f aca="false">IF(AND($E398,NOT($H398)),$B398, "")</f>
        <v>NORMAL</v>
      </c>
    </row>
    <row r="399" customFormat="false" ht="15.75" hidden="false" customHeight="false" outlineLevel="0" collapsed="false">
      <c r="A399" s="8" t="str">
        <f aca="false">pattern_user_labels!$A399</f>
        <v>5c232cff-f11c-4477-8a6f-a5c756ce41aa</v>
      </c>
      <c r="B399" s="8" t="str">
        <f aca="false" t="array" ref="B399:B399">INDEX(pattern_user_labels!B399:J399,MATCH(MAX(COUNTIF(pattern_user_labels!B399:J399,pattern_user_labels!B399:J399)),COUNTIF(pattern_user_labels!B399:J399,pattern_user_labels!B399:J399),0))</f>
        <v>NORMAL</v>
      </c>
      <c r="C399" s="9" t="n">
        <f aca="false">pattern_user_labels!$R399</f>
        <v>3</v>
      </c>
      <c r="D399" s="9" t="n">
        <f aca="false">COUNTIF(pattern_user_labels!$B399:$J399, $B399)</f>
        <v>2</v>
      </c>
      <c r="E399" s="10" t="b">
        <f aca="false">$C399-$D399&lt;=1</f>
        <v>1</v>
      </c>
      <c r="F399" s="10" t="b">
        <f aca="false">$C399=$D399</f>
        <v>0</v>
      </c>
      <c r="G399" s="10" t="b">
        <f aca="false">D399&gt;=3</f>
        <v>0</v>
      </c>
      <c r="H399" s="10" t="b">
        <f aca="false">AND($E399,OR($B399="UNGRADABLE_QUALITY",$B399="UNGRADABLE_CONDITION"))</f>
        <v>0</v>
      </c>
      <c r="I399" s="10" t="str">
        <f aca="false">IF(AND($E399,NOT($H399)),$B399, "")</f>
        <v>NORMAL</v>
      </c>
    </row>
    <row r="400" customFormat="false" ht="15.75" hidden="false" customHeight="false" outlineLevel="0" collapsed="false">
      <c r="A400" s="8" t="str">
        <f aca="false">pattern_user_labels!$A400</f>
        <v>5c327616-052b-4a25-9dd1-55e3fe148980</v>
      </c>
      <c r="B400" s="8" t="str">
        <f aca="false" t="array" ref="B400:B400">INDEX(pattern_user_labels!B400:J400,MATCH(MAX(COUNTIF(pattern_user_labels!B400:J400,pattern_user_labels!B400:J400)),COUNTIF(pattern_user_labels!B400:J400,pattern_user_labels!B400:J400),0))</f>
        <v>ACTIVE</v>
      </c>
      <c r="C400" s="9" t="n">
        <f aca="false">pattern_user_labels!$R400</f>
        <v>3</v>
      </c>
      <c r="D400" s="9" t="n">
        <f aca="false">COUNTIF(pattern_user_labels!$B400:$J400, $B400)</f>
        <v>3</v>
      </c>
      <c r="E400" s="10" t="b">
        <f aca="false">$C400-$D400&lt;=1</f>
        <v>1</v>
      </c>
      <c r="F400" s="10" t="b">
        <f aca="false">$C400=$D400</f>
        <v>1</v>
      </c>
      <c r="G400" s="10" t="b">
        <f aca="false">D400&gt;=3</f>
        <v>1</v>
      </c>
      <c r="H400" s="10" t="b">
        <f aca="false">AND($E400,OR($B400="UNGRADABLE_QUALITY",$B400="UNGRADABLE_CONDITION"))</f>
        <v>0</v>
      </c>
      <c r="I400" s="10" t="str">
        <f aca="false">IF(AND($E400,NOT($H400)),$B400, "")</f>
        <v>ACTIVE</v>
      </c>
    </row>
    <row r="401" customFormat="false" ht="15.75" hidden="false" customHeight="false" outlineLevel="0" collapsed="false">
      <c r="A401" s="8" t="str">
        <f aca="false">pattern_user_labels!$A401</f>
        <v>5c6138c8-0ef4-42f3-bc51-f7deef2f1e51</v>
      </c>
      <c r="B401" s="8" t="str">
        <f aca="false" t="array" ref="B401:B401">INDEX(pattern_user_labels!B401:J401,MATCH(MAX(COUNTIF(pattern_user_labels!B401:J401,pattern_user_labels!B401:J401)),COUNTIF(pattern_user_labels!B401:J401,pattern_user_labels!B401:J401),0))</f>
        <v>NORMAL</v>
      </c>
      <c r="C401" s="9" t="n">
        <f aca="false">pattern_user_labels!$R401</f>
        <v>3</v>
      </c>
      <c r="D401" s="9" t="n">
        <f aca="false">COUNTIF(pattern_user_labels!$B401:$J401, $B401)</f>
        <v>3</v>
      </c>
      <c r="E401" s="10" t="b">
        <f aca="false">$C401-$D401&lt;=1</f>
        <v>1</v>
      </c>
      <c r="F401" s="10" t="b">
        <f aca="false">$C401=$D401</f>
        <v>1</v>
      </c>
      <c r="G401" s="10" t="b">
        <f aca="false">D401&gt;=3</f>
        <v>1</v>
      </c>
      <c r="H401" s="10" t="b">
        <f aca="false">AND($E401,OR($B401="UNGRADABLE_QUALITY",$B401="UNGRADABLE_CONDITION"))</f>
        <v>0</v>
      </c>
      <c r="I401" s="10" t="str">
        <f aca="false">IF(AND($E401,NOT($H401)),$B401, "")</f>
        <v>NORMAL</v>
      </c>
    </row>
    <row r="402" customFormat="false" ht="15.75" hidden="false" customHeight="false" outlineLevel="0" collapsed="false">
      <c r="A402" s="8" t="str">
        <f aca="false">pattern_user_labels!$A402</f>
        <v>5cb1e09c-dccb-481f-8609-e34ecf9790c8</v>
      </c>
      <c r="B402" s="8" t="str">
        <f aca="false" t="array" ref="B402:B402">INDEX(pattern_user_labels!B402:J402,MATCH(MAX(COUNTIF(pattern_user_labels!B402:J402,pattern_user_labels!B402:J402)),COUNTIF(pattern_user_labels!B402:J402,pattern_user_labels!B402:J402),0))</f>
        <v>NORMAL</v>
      </c>
      <c r="C402" s="9" t="n">
        <f aca="false">pattern_user_labels!$R402</f>
        <v>3</v>
      </c>
      <c r="D402" s="9" t="n">
        <f aca="false">COUNTIF(pattern_user_labels!$B402:$J402, $B402)</f>
        <v>2</v>
      </c>
      <c r="E402" s="10" t="b">
        <f aca="false">$C402-$D402&lt;=1</f>
        <v>1</v>
      </c>
      <c r="F402" s="10" t="b">
        <f aca="false">$C402=$D402</f>
        <v>0</v>
      </c>
      <c r="G402" s="10" t="b">
        <f aca="false">D402&gt;=3</f>
        <v>0</v>
      </c>
      <c r="H402" s="10" t="b">
        <f aca="false">AND($E402,OR($B402="UNGRADABLE_QUALITY",$B402="UNGRADABLE_CONDITION"))</f>
        <v>0</v>
      </c>
      <c r="I402" s="10" t="str">
        <f aca="false">IF(AND($E402,NOT($H402)),$B402, "")</f>
        <v>NORMAL</v>
      </c>
    </row>
    <row r="403" customFormat="false" ht="15.75" hidden="false" customHeight="false" outlineLevel="0" collapsed="false">
      <c r="A403" s="8" t="str">
        <f aca="false">pattern_user_labels!$A403</f>
        <v>5d4679e0-0773-4d86-91ef-2c5384096575</v>
      </c>
      <c r="B403" s="8" t="str">
        <f aca="false" t="array" ref="B403:B403">INDEX(pattern_user_labels!B403:J403,MATCH(MAX(COUNTIF(pattern_user_labels!B403:J403,pattern_user_labels!B403:J403)),COUNTIF(pattern_user_labels!B403:J403,pattern_user_labels!B403:J403),0))</f>
        <v>NON_SPECIFIC</v>
      </c>
      <c r="C403" s="9" t="n">
        <f aca="false">pattern_user_labels!$R403</f>
        <v>3</v>
      </c>
      <c r="D403" s="9" t="n">
        <f aca="false">COUNTIF(pattern_user_labels!$B403:$J403, $B403)</f>
        <v>2</v>
      </c>
      <c r="E403" s="10" t="b">
        <f aca="false">$C403-$D403&lt;=1</f>
        <v>1</v>
      </c>
      <c r="F403" s="10" t="b">
        <f aca="false">$C403=$D403</f>
        <v>0</v>
      </c>
      <c r="G403" s="10" t="b">
        <f aca="false">D403&gt;=3</f>
        <v>0</v>
      </c>
      <c r="H403" s="10" t="b">
        <f aca="false">AND($E403,OR($B403="UNGRADABLE_QUALITY",$B403="UNGRADABLE_CONDITION"))</f>
        <v>0</v>
      </c>
      <c r="I403" s="10" t="str">
        <f aca="false">IF(AND($E403,NOT($H403)),$B403, "")</f>
        <v>NON_SPECIFIC</v>
      </c>
    </row>
    <row r="404" customFormat="false" ht="15.75" hidden="false" customHeight="false" outlineLevel="0" collapsed="false">
      <c r="A404" s="8" t="str">
        <f aca="false">pattern_user_labels!$A404</f>
        <v>5d8dda63-5e7c-43e8-a858-581a2965da82</v>
      </c>
      <c r="B404" s="8" t="str">
        <f aca="false" t="array" ref="B404:B404">INDEX(pattern_user_labels!B404:J404,MATCH(MAX(COUNTIF(pattern_user_labels!B404:J404,pattern_user_labels!B404:J404)),COUNTIF(pattern_user_labels!B404:J404,pattern_user_labels!B404:J404),0))</f>
        <v>NORMAL</v>
      </c>
      <c r="C404" s="9" t="n">
        <f aca="false">pattern_user_labels!$R404</f>
        <v>3</v>
      </c>
      <c r="D404" s="9" t="n">
        <f aca="false">COUNTIF(pattern_user_labels!$B404:$J404, $B404)</f>
        <v>3</v>
      </c>
      <c r="E404" s="10" t="b">
        <f aca="false">$C404-$D404&lt;=1</f>
        <v>1</v>
      </c>
      <c r="F404" s="10" t="b">
        <f aca="false">$C404=$D404</f>
        <v>1</v>
      </c>
      <c r="G404" s="10" t="b">
        <f aca="false">D404&gt;=3</f>
        <v>1</v>
      </c>
      <c r="H404" s="10" t="b">
        <f aca="false">AND($E404,OR($B404="UNGRADABLE_QUALITY",$B404="UNGRADABLE_CONDITION"))</f>
        <v>0</v>
      </c>
      <c r="I404" s="10" t="str">
        <f aca="false">IF(AND($E404,NOT($H404)),$B404, "")</f>
        <v>NORMAL</v>
      </c>
    </row>
    <row r="405" customFormat="false" ht="15.75" hidden="false" customHeight="false" outlineLevel="0" collapsed="false">
      <c r="A405" s="8" t="str">
        <f aca="false">pattern_user_labels!$A405</f>
        <v>5dd4c141-7c64-4e80-8ed9-e80496fe0909</v>
      </c>
      <c r="B405" s="8" t="str">
        <f aca="false" t="array" ref="B405:B405">INDEX(pattern_user_labels!B405:J405,MATCH(MAX(COUNTIF(pattern_user_labels!B405:J405,pattern_user_labels!B405:J405)),COUNTIF(pattern_user_labels!B405:J405,pattern_user_labels!B405:J405),0))</f>
        <v>NORMAL</v>
      </c>
      <c r="C405" s="9" t="n">
        <f aca="false">pattern_user_labels!$R405</f>
        <v>3</v>
      </c>
      <c r="D405" s="9" t="n">
        <f aca="false">COUNTIF(pattern_user_labels!$B405:$J405, $B405)</f>
        <v>3</v>
      </c>
      <c r="E405" s="10" t="b">
        <f aca="false">$C405-$D405&lt;=1</f>
        <v>1</v>
      </c>
      <c r="F405" s="10" t="b">
        <f aca="false">$C405=$D405</f>
        <v>1</v>
      </c>
      <c r="G405" s="10" t="b">
        <f aca="false">D405&gt;=3</f>
        <v>1</v>
      </c>
      <c r="H405" s="10" t="b">
        <f aca="false">AND($E405,OR($B405="UNGRADABLE_QUALITY",$B405="UNGRADABLE_CONDITION"))</f>
        <v>0</v>
      </c>
      <c r="I405" s="10" t="str">
        <f aca="false">IF(AND($E405,NOT($H405)),$B405, "")</f>
        <v>NORMAL</v>
      </c>
    </row>
    <row r="406" customFormat="false" ht="15.75" hidden="false" customHeight="false" outlineLevel="0" collapsed="false">
      <c r="A406" s="8" t="str">
        <f aca="false">pattern_user_labels!$A406</f>
        <v>5df9aa5d-0f27-4c29-a49c-a857e84e8c0b</v>
      </c>
      <c r="B406" s="8" t="str">
        <f aca="false" t="array" ref="B406:B406">INDEX(pattern_user_labels!B406:J406,MATCH(MAX(COUNTIF(pattern_user_labels!B406:J406,pattern_user_labels!B406:J406)),COUNTIF(pattern_user_labels!B406:J406,pattern_user_labels!B406:J406),0))</f>
        <v>NORMAL</v>
      </c>
      <c r="C406" s="9" t="n">
        <f aca="false">pattern_user_labels!$R406</f>
        <v>3</v>
      </c>
      <c r="D406" s="9" t="n">
        <f aca="false">COUNTIF(pattern_user_labels!$B406:$J406, $B406)</f>
        <v>3</v>
      </c>
      <c r="E406" s="10" t="b">
        <f aca="false">$C406-$D406&lt;=1</f>
        <v>1</v>
      </c>
      <c r="F406" s="10" t="b">
        <f aca="false">$C406=$D406</f>
        <v>1</v>
      </c>
      <c r="G406" s="10" t="b">
        <f aca="false">D406&gt;=3</f>
        <v>1</v>
      </c>
      <c r="H406" s="10" t="b">
        <f aca="false">AND($E406,OR($B406="UNGRADABLE_QUALITY",$B406="UNGRADABLE_CONDITION"))</f>
        <v>0</v>
      </c>
      <c r="I406" s="10" t="str">
        <f aca="false">IF(AND($E406,NOT($H406)),$B406, "")</f>
        <v>NORMAL</v>
      </c>
    </row>
    <row r="407" customFormat="false" ht="15.75" hidden="false" customHeight="false" outlineLevel="0" collapsed="false">
      <c r="A407" s="8" t="str">
        <f aca="false">pattern_user_labels!$A407</f>
        <v>5e24fb78-9c40-44a3-bff2-64b1241ea6af</v>
      </c>
      <c r="B407" s="8" t="str">
        <f aca="false" t="array" ref="B407:B407">INDEX(pattern_user_labels!B407:J407,MATCH(MAX(COUNTIF(pattern_user_labels!B407:J407,pattern_user_labels!B407:J407)),COUNTIF(pattern_user_labels!B407:J407,pattern_user_labels!B407:J407),0))</f>
        <v>ACTIVE</v>
      </c>
      <c r="C407" s="9" t="n">
        <f aca="false">pattern_user_labels!$R407</f>
        <v>3</v>
      </c>
      <c r="D407" s="9" t="n">
        <f aca="false">COUNTIF(pattern_user_labels!$B407:$J407, $B407)</f>
        <v>3</v>
      </c>
      <c r="E407" s="10" t="b">
        <f aca="false">$C407-$D407&lt;=1</f>
        <v>1</v>
      </c>
      <c r="F407" s="10" t="b">
        <f aca="false">$C407=$D407</f>
        <v>1</v>
      </c>
      <c r="G407" s="10" t="b">
        <f aca="false">D407&gt;=3</f>
        <v>1</v>
      </c>
      <c r="H407" s="10" t="b">
        <f aca="false">AND($E407,OR($B407="UNGRADABLE_QUALITY",$B407="UNGRADABLE_CONDITION"))</f>
        <v>0</v>
      </c>
      <c r="I407" s="10" t="str">
        <f aca="false">IF(AND($E407,NOT($H407)),$B407, "")</f>
        <v>ACTIVE</v>
      </c>
    </row>
    <row r="408" customFormat="false" ht="15.75" hidden="false" customHeight="false" outlineLevel="0" collapsed="false">
      <c r="A408" s="8" t="str">
        <f aca="false">pattern_user_labels!$A408</f>
        <v>5e87821b-cee5-40eb-9130-668a33ecd6d3</v>
      </c>
      <c r="B408" s="8" t="str">
        <f aca="false" t="array" ref="B408:B408">INDEX(pattern_user_labels!B408:J408,MATCH(MAX(COUNTIF(pattern_user_labels!B408:J408,pattern_user_labels!B408:J408)),COUNTIF(pattern_user_labels!B408:J408,pattern_user_labels!B408:J408),0))</f>
        <v>UNGRADABLE_CONDITION</v>
      </c>
      <c r="C408" s="9" t="n">
        <f aca="false">pattern_user_labels!$R408</f>
        <v>3</v>
      </c>
      <c r="D408" s="9" t="n">
        <f aca="false">COUNTIF(pattern_user_labels!$B408:$J408, $B408)</f>
        <v>1</v>
      </c>
      <c r="E408" s="10" t="b">
        <f aca="false">$C408-$D408&lt;=1</f>
        <v>0</v>
      </c>
      <c r="F408" s="10" t="b">
        <f aca="false">$C408=$D408</f>
        <v>0</v>
      </c>
      <c r="G408" s="10" t="b">
        <f aca="false">D408&gt;=3</f>
        <v>0</v>
      </c>
      <c r="H408" s="10" t="b">
        <f aca="false">AND($E408,OR($B408="UNGRADABLE_QUALITY",$B408="UNGRADABLE_CONDITION"))</f>
        <v>0</v>
      </c>
      <c r="I408" s="10" t="str">
        <f aca="false">IF(AND($E408,NOT($H408)),$B408, "")</f>
        <v/>
      </c>
    </row>
    <row r="409" customFormat="false" ht="15.75" hidden="false" customHeight="false" outlineLevel="0" collapsed="false">
      <c r="A409" s="8" t="str">
        <f aca="false">pattern_user_labels!$A409</f>
        <v>5f6f101a-647c-48c0-88d9-1891b92e143f</v>
      </c>
      <c r="B409" s="8" t="str">
        <f aca="false" t="array" ref="B409:B409">INDEX(pattern_user_labels!B409:J409,MATCH(MAX(COUNTIF(pattern_user_labels!B409:J409,pattern_user_labels!B409:J409)),COUNTIF(pattern_user_labels!B409:J409,pattern_user_labels!B409:J409),0))</f>
        <v>NON_SPECIFIC</v>
      </c>
      <c r="C409" s="9" t="n">
        <f aca="false">pattern_user_labels!$R409</f>
        <v>3</v>
      </c>
      <c r="D409" s="9" t="n">
        <f aca="false">COUNTIF(pattern_user_labels!$B409:$J409, $B409)</f>
        <v>2</v>
      </c>
      <c r="E409" s="10" t="b">
        <f aca="false">$C409-$D409&lt;=1</f>
        <v>1</v>
      </c>
      <c r="F409" s="10" t="b">
        <f aca="false">$C409=$D409</f>
        <v>0</v>
      </c>
      <c r="G409" s="10" t="b">
        <f aca="false">D409&gt;=3</f>
        <v>0</v>
      </c>
      <c r="H409" s="10" t="b">
        <f aca="false">AND($E409,OR($B409="UNGRADABLE_QUALITY",$B409="UNGRADABLE_CONDITION"))</f>
        <v>0</v>
      </c>
      <c r="I409" s="10" t="str">
        <f aca="false">IF(AND($E409,NOT($H409)),$B409, "")</f>
        <v>NON_SPECIFIC</v>
      </c>
    </row>
    <row r="410" customFormat="false" ht="15.75" hidden="false" customHeight="false" outlineLevel="0" collapsed="false">
      <c r="A410" s="8" t="str">
        <f aca="false">pattern_user_labels!$A410</f>
        <v>5f86f042-b252-4a8d-9a8b-0cc4a4e2a021</v>
      </c>
      <c r="B410" s="8" t="str">
        <f aca="false" t="array" ref="B410:B410">INDEX(pattern_user_labels!B410:J410,MATCH(MAX(COUNTIF(pattern_user_labels!B410:J410,pattern_user_labels!B410:J410)),COUNTIF(pattern_user_labels!B410:J410,pattern_user_labels!B410:J410),0))</f>
        <v>NON_SPECIFIC</v>
      </c>
      <c r="C410" s="9" t="n">
        <f aca="false">pattern_user_labels!$R410</f>
        <v>3</v>
      </c>
      <c r="D410" s="9" t="n">
        <f aca="false">COUNTIF(pattern_user_labels!$B410:$J410, $B410)</f>
        <v>1</v>
      </c>
      <c r="E410" s="10" t="b">
        <f aca="false">$C410-$D410&lt;=1</f>
        <v>0</v>
      </c>
      <c r="F410" s="10" t="b">
        <f aca="false">$C410=$D410</f>
        <v>0</v>
      </c>
      <c r="G410" s="10" t="b">
        <f aca="false">D410&gt;=3</f>
        <v>0</v>
      </c>
      <c r="H410" s="10" t="b">
        <f aca="false">AND($E410,OR($B410="UNGRADABLE_QUALITY",$B410="UNGRADABLE_CONDITION"))</f>
        <v>0</v>
      </c>
      <c r="I410" s="10" t="str">
        <f aca="false">IF(AND($E410,NOT($H410)),$B410, "")</f>
        <v/>
      </c>
    </row>
    <row r="411" customFormat="false" ht="15.75" hidden="false" customHeight="false" outlineLevel="0" collapsed="false">
      <c r="A411" s="8" t="str">
        <f aca="false">pattern_user_labels!$A411</f>
        <v>606ad43b-db17-45c4-a02f-72c4ee586c37</v>
      </c>
      <c r="B411" s="8" t="str">
        <f aca="false" t="array" ref="B411:B411">INDEX(pattern_user_labels!B411:J411,MATCH(MAX(COUNTIF(pattern_user_labels!B411:J411,pattern_user_labels!B411:J411)),COUNTIF(pattern_user_labels!B411:J411,pattern_user_labels!B411:J411),0))</f>
        <v>ACTIVE</v>
      </c>
      <c r="C411" s="9" t="n">
        <f aca="false">pattern_user_labels!$R411</f>
        <v>3</v>
      </c>
      <c r="D411" s="9" t="n">
        <f aca="false">COUNTIF(pattern_user_labels!$B411:$J411, $B411)</f>
        <v>3</v>
      </c>
      <c r="E411" s="10" t="b">
        <f aca="false">$C411-$D411&lt;=1</f>
        <v>1</v>
      </c>
      <c r="F411" s="10" t="b">
        <f aca="false">$C411=$D411</f>
        <v>1</v>
      </c>
      <c r="G411" s="10" t="b">
        <f aca="false">D411&gt;=3</f>
        <v>1</v>
      </c>
      <c r="H411" s="10" t="b">
        <f aca="false">AND($E411,OR($B411="UNGRADABLE_QUALITY",$B411="UNGRADABLE_CONDITION"))</f>
        <v>0</v>
      </c>
      <c r="I411" s="10" t="str">
        <f aca="false">IF(AND($E411,NOT($H411)),$B411, "")</f>
        <v>ACTIVE</v>
      </c>
    </row>
    <row r="412" customFormat="false" ht="15.75" hidden="false" customHeight="false" outlineLevel="0" collapsed="false">
      <c r="A412" s="8" t="str">
        <f aca="false">pattern_user_labels!$A412</f>
        <v>6083dcc0-a2fc-4589-9ca8-98ca3f2672a6</v>
      </c>
      <c r="B412" s="8" t="str">
        <f aca="false" t="array" ref="B412:B412">INDEX(pattern_user_labels!B412:J412,MATCH(MAX(COUNTIF(pattern_user_labels!B412:J412,pattern_user_labels!B412:J412)),COUNTIF(pattern_user_labels!B412:J412,pattern_user_labels!B412:J412),0))</f>
        <v>EARLY</v>
      </c>
      <c r="C412" s="9" t="n">
        <f aca="false">pattern_user_labels!$R412</f>
        <v>3</v>
      </c>
      <c r="D412" s="9" t="n">
        <f aca="false">COUNTIF(pattern_user_labels!$B412:$J412, $B412)</f>
        <v>1</v>
      </c>
      <c r="E412" s="10" t="b">
        <f aca="false">$C412-$D412&lt;=1</f>
        <v>0</v>
      </c>
      <c r="F412" s="10" t="b">
        <f aca="false">$C412=$D412</f>
        <v>0</v>
      </c>
      <c r="G412" s="10" t="b">
        <f aca="false">D412&gt;=3</f>
        <v>0</v>
      </c>
      <c r="H412" s="10" t="b">
        <f aca="false">AND($E412,OR($B412="UNGRADABLE_QUALITY",$B412="UNGRADABLE_CONDITION"))</f>
        <v>0</v>
      </c>
      <c r="I412" s="10" t="str">
        <f aca="false">IF(AND($E412,NOT($H412)),$B412, "")</f>
        <v/>
      </c>
    </row>
    <row r="413" customFormat="false" ht="15.75" hidden="false" customHeight="false" outlineLevel="0" collapsed="false">
      <c r="A413" s="8" t="str">
        <f aca="false">pattern_user_labels!$A413</f>
        <v>608f0acf-5b47-45e1-b6cf-27e89c9ebd7a</v>
      </c>
      <c r="B413" s="8" t="str">
        <f aca="false" t="array" ref="B413:B413">INDEX(pattern_user_labels!B413:J413,MATCH(MAX(COUNTIF(pattern_user_labels!B413:J413,pattern_user_labels!B413:J413)),COUNTIF(pattern_user_labels!B413:J413,pattern_user_labels!B413:J413),0))</f>
        <v>NON_SPECIFIC</v>
      </c>
      <c r="C413" s="9" t="n">
        <f aca="false">pattern_user_labels!$R413</f>
        <v>3</v>
      </c>
      <c r="D413" s="9" t="n">
        <f aca="false">COUNTIF(pattern_user_labels!$B413:$J413, $B413)</f>
        <v>1</v>
      </c>
      <c r="E413" s="10" t="b">
        <f aca="false">$C413-$D413&lt;=1</f>
        <v>0</v>
      </c>
      <c r="F413" s="10" t="b">
        <f aca="false">$C413=$D413</f>
        <v>0</v>
      </c>
      <c r="G413" s="10" t="b">
        <f aca="false">D413&gt;=3</f>
        <v>0</v>
      </c>
      <c r="H413" s="10" t="b">
        <f aca="false">AND($E413,OR($B413="UNGRADABLE_QUALITY",$B413="UNGRADABLE_CONDITION"))</f>
        <v>0</v>
      </c>
      <c r="I413" s="10" t="str">
        <f aca="false">IF(AND($E413,NOT($H413)),$B413, "")</f>
        <v/>
      </c>
    </row>
    <row r="414" customFormat="false" ht="15.75" hidden="false" customHeight="false" outlineLevel="0" collapsed="false">
      <c r="A414" s="8" t="str">
        <f aca="false">pattern_user_labels!$A414</f>
        <v>6177f3f1-00bb-4a90-a584-f904cd7670c5</v>
      </c>
      <c r="B414" s="8" t="str">
        <f aca="false" t="array" ref="B414:B414">INDEX(pattern_user_labels!B414:J414,MATCH(MAX(COUNTIF(pattern_user_labels!B414:J414,pattern_user_labels!B414:J414)),COUNTIF(pattern_user_labels!B414:J414,pattern_user_labels!B414:J414),0))</f>
        <v>NORMAL</v>
      </c>
      <c r="C414" s="9" t="n">
        <f aca="false">pattern_user_labels!$R414</f>
        <v>3</v>
      </c>
      <c r="D414" s="9" t="n">
        <f aca="false">COUNTIF(pattern_user_labels!$B414:$J414, $B414)</f>
        <v>3</v>
      </c>
      <c r="E414" s="10" t="b">
        <f aca="false">$C414-$D414&lt;=1</f>
        <v>1</v>
      </c>
      <c r="F414" s="10" t="b">
        <f aca="false">$C414=$D414</f>
        <v>1</v>
      </c>
      <c r="G414" s="10" t="b">
        <f aca="false">D414&gt;=3</f>
        <v>1</v>
      </c>
      <c r="H414" s="10" t="b">
        <f aca="false">AND($E414,OR($B414="UNGRADABLE_QUALITY",$B414="UNGRADABLE_CONDITION"))</f>
        <v>0</v>
      </c>
      <c r="I414" s="10" t="str">
        <f aca="false">IF(AND($E414,NOT($H414)),$B414, "")</f>
        <v>NORMAL</v>
      </c>
    </row>
    <row r="415" customFormat="false" ht="15.75" hidden="false" customHeight="false" outlineLevel="0" collapsed="false">
      <c r="A415" s="8" t="str">
        <f aca="false">pattern_user_labels!$A415</f>
        <v>61aeafa2-2170-495c-9f91-475f0519589d</v>
      </c>
      <c r="B415" s="8" t="str">
        <f aca="false" t="array" ref="B415:B415">INDEX(pattern_user_labels!B415:J415,MATCH(MAX(COUNTIF(pattern_user_labels!B415:J415,pattern_user_labels!B415:J415)),COUNTIF(pattern_user_labels!B415:J415,pattern_user_labels!B415:J415),0))</f>
        <v>NON_SPECIFIC</v>
      </c>
      <c r="C415" s="9" t="n">
        <f aca="false">pattern_user_labels!$R415</f>
        <v>3</v>
      </c>
      <c r="D415" s="9" t="n">
        <f aca="false">COUNTIF(pattern_user_labels!$B415:$J415, $B415)</f>
        <v>2</v>
      </c>
      <c r="E415" s="10" t="b">
        <f aca="false">$C415-$D415&lt;=1</f>
        <v>1</v>
      </c>
      <c r="F415" s="10" t="b">
        <f aca="false">$C415=$D415</f>
        <v>0</v>
      </c>
      <c r="G415" s="10" t="b">
        <f aca="false">D415&gt;=3</f>
        <v>0</v>
      </c>
      <c r="H415" s="10" t="b">
        <f aca="false">AND($E415,OR($B415="UNGRADABLE_QUALITY",$B415="UNGRADABLE_CONDITION"))</f>
        <v>0</v>
      </c>
      <c r="I415" s="10" t="str">
        <f aca="false">IF(AND($E415,NOT($H415)),$B415, "")</f>
        <v>NON_SPECIFIC</v>
      </c>
    </row>
    <row r="416" customFormat="false" ht="15.75" hidden="false" customHeight="false" outlineLevel="0" collapsed="false">
      <c r="A416" s="8" t="str">
        <f aca="false">pattern_user_labels!$A416</f>
        <v>61ef88fb-637c-4996-a3e6-0d4b4c23dfc9</v>
      </c>
      <c r="B416" s="8" t="str">
        <f aca="false" t="array" ref="B416:B416">INDEX(pattern_user_labels!B416:J416,MATCH(MAX(COUNTIF(pattern_user_labels!B416:J416,pattern_user_labels!B416:J416)),COUNTIF(pattern_user_labels!B416:J416,pattern_user_labels!B416:J416),0))</f>
        <v>EARLY</v>
      </c>
      <c r="C416" s="9" t="n">
        <f aca="false">pattern_user_labels!$R416</f>
        <v>4</v>
      </c>
      <c r="D416" s="9" t="n">
        <f aca="false">COUNTIF(pattern_user_labels!$B416:$J416, $B416)</f>
        <v>2</v>
      </c>
      <c r="E416" s="10" t="b">
        <f aca="false">$C416-$D416&lt;=1</f>
        <v>0</v>
      </c>
      <c r="F416" s="10" t="b">
        <f aca="false">$C416=$D416</f>
        <v>0</v>
      </c>
      <c r="G416" s="10" t="b">
        <f aca="false">D416&gt;=3</f>
        <v>0</v>
      </c>
      <c r="H416" s="10" t="b">
        <f aca="false">AND($E416,OR($B416="UNGRADABLE_QUALITY",$B416="UNGRADABLE_CONDITION"))</f>
        <v>0</v>
      </c>
      <c r="I416" s="10" t="str">
        <f aca="false">IF(AND($E416,NOT($H416)),$B416, "")</f>
        <v/>
      </c>
    </row>
    <row r="417" customFormat="false" ht="15.75" hidden="false" customHeight="false" outlineLevel="0" collapsed="false">
      <c r="A417" s="8" t="str">
        <f aca="false">pattern_user_labels!$A417</f>
        <v>61fbd58f-7b7e-49f9-90fd-a8ba77ba9726</v>
      </c>
      <c r="B417" s="8" t="str">
        <f aca="false" t="array" ref="B417:B417">INDEX(pattern_user_labels!B417:J417,MATCH(MAX(COUNTIF(pattern_user_labels!B417:J417,pattern_user_labels!B417:J417)),COUNTIF(pattern_user_labels!B417:J417,pattern_user_labels!B417:J417),0))</f>
        <v>NON_SPECIFIC</v>
      </c>
      <c r="C417" s="9" t="n">
        <f aca="false">pattern_user_labels!$R417</f>
        <v>3</v>
      </c>
      <c r="D417" s="9" t="n">
        <f aca="false">COUNTIF(pattern_user_labels!$B417:$J417, $B417)</f>
        <v>2</v>
      </c>
      <c r="E417" s="10" t="b">
        <f aca="false">$C417-$D417&lt;=1</f>
        <v>1</v>
      </c>
      <c r="F417" s="10" t="b">
        <f aca="false">$C417=$D417</f>
        <v>0</v>
      </c>
      <c r="G417" s="10" t="b">
        <f aca="false">D417&gt;=3</f>
        <v>0</v>
      </c>
      <c r="H417" s="10" t="b">
        <f aca="false">AND($E417,OR($B417="UNGRADABLE_QUALITY",$B417="UNGRADABLE_CONDITION"))</f>
        <v>0</v>
      </c>
      <c r="I417" s="10" t="str">
        <f aca="false">IF(AND($E417,NOT($H417)),$B417, "")</f>
        <v>NON_SPECIFIC</v>
      </c>
    </row>
    <row r="418" customFormat="false" ht="15.75" hidden="false" customHeight="false" outlineLevel="0" collapsed="false">
      <c r="A418" s="8" t="str">
        <f aca="false">pattern_user_labels!$A418</f>
        <v>621b1632-9a54-4da9-a895-e257d76c9627</v>
      </c>
      <c r="B418" s="8" t="str">
        <f aca="false" t="array" ref="B418:B418">INDEX(pattern_user_labels!B418:J418,MATCH(MAX(COUNTIF(pattern_user_labels!B418:J418,pattern_user_labels!B418:J418)),COUNTIF(pattern_user_labels!B418:J418,pattern_user_labels!B418:J418),0))</f>
        <v>NON_SPECIFIC</v>
      </c>
      <c r="C418" s="9" t="n">
        <f aca="false">pattern_user_labels!$R418</f>
        <v>3</v>
      </c>
      <c r="D418" s="9" t="n">
        <f aca="false">COUNTIF(pattern_user_labels!$B418:$J418, $B418)</f>
        <v>2</v>
      </c>
      <c r="E418" s="10" t="b">
        <f aca="false">$C418-$D418&lt;=1</f>
        <v>1</v>
      </c>
      <c r="F418" s="10" t="b">
        <f aca="false">$C418=$D418</f>
        <v>0</v>
      </c>
      <c r="G418" s="10" t="b">
        <f aca="false">D418&gt;=3</f>
        <v>0</v>
      </c>
      <c r="H418" s="10" t="b">
        <f aca="false">AND($E418,OR($B418="UNGRADABLE_QUALITY",$B418="UNGRADABLE_CONDITION"))</f>
        <v>0</v>
      </c>
      <c r="I418" s="10" t="str">
        <f aca="false">IF(AND($E418,NOT($H418)),$B418, "")</f>
        <v>NON_SPECIFIC</v>
      </c>
    </row>
    <row r="419" customFormat="false" ht="15.75" hidden="false" customHeight="false" outlineLevel="0" collapsed="false">
      <c r="A419" s="8" t="str">
        <f aca="false">pattern_user_labels!$A419</f>
        <v>624acda5-bdd6-4ee6-a12b-5fdd21e370bc</v>
      </c>
      <c r="B419" s="8" t="str">
        <f aca="false" t="array" ref="B419:B419">INDEX(pattern_user_labels!B419:J419,MATCH(MAX(COUNTIF(pattern_user_labels!B419:J419,pattern_user_labels!B419:J419)),COUNTIF(pattern_user_labels!B419:J419,pattern_user_labels!B419:J419),0))</f>
        <v>NON_SPECIFIC</v>
      </c>
      <c r="C419" s="9" t="n">
        <f aca="false">pattern_user_labels!$R419</f>
        <v>3</v>
      </c>
      <c r="D419" s="9" t="n">
        <f aca="false">COUNTIF(pattern_user_labels!$B419:$J419, $B419)</f>
        <v>3</v>
      </c>
      <c r="E419" s="10" t="b">
        <f aca="false">$C419-$D419&lt;=1</f>
        <v>1</v>
      </c>
      <c r="F419" s="10" t="b">
        <f aca="false">$C419=$D419</f>
        <v>1</v>
      </c>
      <c r="G419" s="10" t="b">
        <f aca="false">D419&gt;=3</f>
        <v>1</v>
      </c>
      <c r="H419" s="10" t="b">
        <f aca="false">AND($E419,OR($B419="UNGRADABLE_QUALITY",$B419="UNGRADABLE_CONDITION"))</f>
        <v>0</v>
      </c>
      <c r="I419" s="10" t="str">
        <f aca="false">IF(AND($E419,NOT($H419)),$B419, "")</f>
        <v>NON_SPECIFIC</v>
      </c>
    </row>
    <row r="420" customFormat="false" ht="15.75" hidden="false" customHeight="false" outlineLevel="0" collapsed="false">
      <c r="A420" s="8" t="str">
        <f aca="false">pattern_user_labels!$A420</f>
        <v>6263779c-a01b-49ee-a7c4-dcf262afa78c</v>
      </c>
      <c r="B420" s="8" t="str">
        <f aca="false" t="array" ref="B420:B420">INDEX(pattern_user_labels!B420:J420,MATCH(MAX(COUNTIF(pattern_user_labels!B420:J420,pattern_user_labels!B420:J420)),COUNTIF(pattern_user_labels!B420:J420,pattern_user_labels!B420:J420),0))</f>
        <v>NON_SPECIFIC</v>
      </c>
      <c r="C420" s="9" t="n">
        <f aca="false">pattern_user_labels!$R420</f>
        <v>3</v>
      </c>
      <c r="D420" s="9" t="n">
        <f aca="false">COUNTIF(pattern_user_labels!$B420:$J420, $B420)</f>
        <v>3</v>
      </c>
      <c r="E420" s="10" t="b">
        <f aca="false">$C420-$D420&lt;=1</f>
        <v>1</v>
      </c>
      <c r="F420" s="10" t="b">
        <f aca="false">$C420=$D420</f>
        <v>1</v>
      </c>
      <c r="G420" s="10" t="b">
        <f aca="false">D420&gt;=3</f>
        <v>1</v>
      </c>
      <c r="H420" s="10" t="b">
        <f aca="false">AND($E420,OR($B420="UNGRADABLE_QUALITY",$B420="UNGRADABLE_CONDITION"))</f>
        <v>0</v>
      </c>
      <c r="I420" s="10" t="str">
        <f aca="false">IF(AND($E420,NOT($H420)),$B420, "")</f>
        <v>NON_SPECIFIC</v>
      </c>
    </row>
    <row r="421" customFormat="false" ht="15.75" hidden="false" customHeight="false" outlineLevel="0" collapsed="false">
      <c r="A421" s="8" t="str">
        <f aca="false">pattern_user_labels!$A421</f>
        <v>62f6e177-843a-469d-8a40-4a4d2110e7f7</v>
      </c>
      <c r="B421" s="8" t="str">
        <f aca="false" t="array" ref="B421:B421">INDEX(pattern_user_labels!B421:J421,MATCH(MAX(COUNTIF(pattern_user_labels!B421:J421,pattern_user_labels!B421:J421)),COUNTIF(pattern_user_labels!B421:J421,pattern_user_labels!B421:J421),0))</f>
        <v>UNGRADABLE_CONDITION</v>
      </c>
      <c r="C421" s="9" t="n">
        <f aca="false">pattern_user_labels!$R421</f>
        <v>3</v>
      </c>
      <c r="D421" s="9" t="n">
        <f aca="false">COUNTIF(pattern_user_labels!$B421:$J421, $B421)</f>
        <v>1</v>
      </c>
      <c r="E421" s="10" t="b">
        <f aca="false">$C421-$D421&lt;=1</f>
        <v>0</v>
      </c>
      <c r="F421" s="10" t="b">
        <f aca="false">$C421=$D421</f>
        <v>0</v>
      </c>
      <c r="G421" s="10" t="b">
        <f aca="false">D421&gt;=3</f>
        <v>0</v>
      </c>
      <c r="H421" s="10" t="b">
        <f aca="false">AND($E421,OR($B421="UNGRADABLE_QUALITY",$B421="UNGRADABLE_CONDITION"))</f>
        <v>0</v>
      </c>
      <c r="I421" s="10" t="str">
        <f aca="false">IF(AND($E421,NOT($H421)),$B421, "")</f>
        <v/>
      </c>
    </row>
    <row r="422" customFormat="false" ht="15.75" hidden="false" customHeight="false" outlineLevel="0" collapsed="false">
      <c r="A422" s="8" t="str">
        <f aca="false">pattern_user_labels!$A422</f>
        <v>635db037-f860-4527-a36f-59c2462c2f7d</v>
      </c>
      <c r="B422" s="8" t="str">
        <f aca="false" t="array" ref="B422:B422">INDEX(pattern_user_labels!B422:J422,MATCH(MAX(COUNTIF(pattern_user_labels!B422:J422,pattern_user_labels!B422:J422)),COUNTIF(pattern_user_labels!B422:J422,pattern_user_labels!B422:J422),0))</f>
        <v>NORMAL</v>
      </c>
      <c r="C422" s="9" t="n">
        <f aca="false">pattern_user_labels!$R422</f>
        <v>3</v>
      </c>
      <c r="D422" s="9" t="n">
        <f aca="false">COUNTIF(pattern_user_labels!$B422:$J422, $B422)</f>
        <v>1</v>
      </c>
      <c r="E422" s="10" t="b">
        <f aca="false">$C422-$D422&lt;=1</f>
        <v>0</v>
      </c>
      <c r="F422" s="10" t="b">
        <f aca="false">$C422=$D422</f>
        <v>0</v>
      </c>
      <c r="G422" s="10" t="b">
        <f aca="false">D422&gt;=3</f>
        <v>0</v>
      </c>
      <c r="H422" s="10" t="b">
        <f aca="false">AND($E422,OR($B422="UNGRADABLE_QUALITY",$B422="UNGRADABLE_CONDITION"))</f>
        <v>0</v>
      </c>
      <c r="I422" s="10" t="str">
        <f aca="false">IF(AND($E422,NOT($H422)),$B422, "")</f>
        <v/>
      </c>
    </row>
    <row r="423" customFormat="false" ht="15.75" hidden="false" customHeight="false" outlineLevel="0" collapsed="false">
      <c r="A423" s="8" t="str">
        <f aca="false">pattern_user_labels!$A423</f>
        <v>636f4ec1-1d7b-46d1-abd8-255956277d39</v>
      </c>
      <c r="B423" s="8" t="str">
        <f aca="false" t="array" ref="B423:B423">INDEX(pattern_user_labels!B423:J423,MATCH(MAX(COUNTIF(pattern_user_labels!B423:J423,pattern_user_labels!B423:J423)),COUNTIF(pattern_user_labels!B423:J423,pattern_user_labels!B423:J423),0))</f>
        <v>NON_SPECIFIC</v>
      </c>
      <c r="C423" s="9" t="n">
        <f aca="false">pattern_user_labels!$R423</f>
        <v>3</v>
      </c>
      <c r="D423" s="9" t="n">
        <f aca="false">COUNTIF(pattern_user_labels!$B423:$J423, $B423)</f>
        <v>1</v>
      </c>
      <c r="E423" s="10" t="b">
        <f aca="false">$C423-$D423&lt;=1</f>
        <v>0</v>
      </c>
      <c r="F423" s="10" t="b">
        <f aca="false">$C423=$D423</f>
        <v>0</v>
      </c>
      <c r="G423" s="10" t="b">
        <f aca="false">D423&gt;=3</f>
        <v>0</v>
      </c>
      <c r="H423" s="10" t="b">
        <f aca="false">AND($E423,OR($B423="UNGRADABLE_QUALITY",$B423="UNGRADABLE_CONDITION"))</f>
        <v>0</v>
      </c>
      <c r="I423" s="10" t="str">
        <f aca="false">IF(AND($E423,NOT($H423)),$B423, "")</f>
        <v/>
      </c>
    </row>
    <row r="424" customFormat="false" ht="15.75" hidden="false" customHeight="false" outlineLevel="0" collapsed="false">
      <c r="A424" s="8" t="str">
        <f aca="false">pattern_user_labels!$A424</f>
        <v>63c3b8e4-d841-466c-b195-3a252cae13a1</v>
      </c>
      <c r="B424" s="8" t="str">
        <f aca="false" t="array" ref="B424:B424">INDEX(pattern_user_labels!B424:J424,MATCH(MAX(COUNTIF(pattern_user_labels!B424:J424,pattern_user_labels!B424:J424)),COUNTIF(pattern_user_labels!B424:J424,pattern_user_labels!B424:J424),0))</f>
        <v>NON_SPECIFIC</v>
      </c>
      <c r="C424" s="9" t="n">
        <f aca="false">pattern_user_labels!$R424</f>
        <v>3</v>
      </c>
      <c r="D424" s="9" t="n">
        <f aca="false">COUNTIF(pattern_user_labels!$B424:$J424, $B424)</f>
        <v>2</v>
      </c>
      <c r="E424" s="10" t="b">
        <f aca="false">$C424-$D424&lt;=1</f>
        <v>1</v>
      </c>
      <c r="F424" s="10" t="b">
        <f aca="false">$C424=$D424</f>
        <v>0</v>
      </c>
      <c r="G424" s="10" t="b">
        <f aca="false">D424&gt;=3</f>
        <v>0</v>
      </c>
      <c r="H424" s="10" t="b">
        <f aca="false">AND($E424,OR($B424="UNGRADABLE_QUALITY",$B424="UNGRADABLE_CONDITION"))</f>
        <v>0</v>
      </c>
      <c r="I424" s="10" t="str">
        <f aca="false">IF(AND($E424,NOT($H424)),$B424, "")</f>
        <v>NON_SPECIFIC</v>
      </c>
    </row>
    <row r="425" customFormat="false" ht="15.75" hidden="false" customHeight="false" outlineLevel="0" collapsed="false">
      <c r="A425" s="8" t="str">
        <f aca="false">pattern_user_labels!$A425</f>
        <v>6484d872-01af-489c-a24b-791a8bd8fd05</v>
      </c>
      <c r="B425" s="8" t="str">
        <f aca="false" t="array" ref="B425:B425">INDEX(pattern_user_labels!B425:J425,MATCH(MAX(COUNTIF(pattern_user_labels!B425:J425,pattern_user_labels!B425:J425)),COUNTIF(pattern_user_labels!B425:J425,pattern_user_labels!B425:J425),0))</f>
        <v>NORMAL</v>
      </c>
      <c r="C425" s="9" t="n">
        <f aca="false">pattern_user_labels!$R425</f>
        <v>3</v>
      </c>
      <c r="D425" s="9" t="n">
        <f aca="false">COUNTIF(pattern_user_labels!$B425:$J425, $B425)</f>
        <v>1</v>
      </c>
      <c r="E425" s="10" t="b">
        <f aca="false">$C425-$D425&lt;=1</f>
        <v>0</v>
      </c>
      <c r="F425" s="10" t="b">
        <f aca="false">$C425=$D425</f>
        <v>0</v>
      </c>
      <c r="G425" s="10" t="b">
        <f aca="false">D425&gt;=3</f>
        <v>0</v>
      </c>
      <c r="H425" s="10" t="b">
        <f aca="false">AND($E425,OR($B425="UNGRADABLE_QUALITY",$B425="UNGRADABLE_CONDITION"))</f>
        <v>0</v>
      </c>
      <c r="I425" s="10" t="str">
        <f aca="false">IF(AND($E425,NOT($H425)),$B425, "")</f>
        <v/>
      </c>
    </row>
    <row r="426" customFormat="false" ht="15.75" hidden="false" customHeight="false" outlineLevel="0" collapsed="false">
      <c r="A426" s="8" t="str">
        <f aca="false">pattern_user_labels!$A426</f>
        <v>6494f65f-fc08-4abb-b88b-0e164b85c69f</v>
      </c>
      <c r="B426" s="8" t="str">
        <f aca="false" t="array" ref="B426:B426">INDEX(pattern_user_labels!B426:J426,MATCH(MAX(COUNTIF(pattern_user_labels!B426:J426,pattern_user_labels!B426:J426)),COUNTIF(pattern_user_labels!B426:J426,pattern_user_labels!B426:J426),0))</f>
        <v>NON_SPECIFIC</v>
      </c>
      <c r="C426" s="9" t="n">
        <f aca="false">pattern_user_labels!$R426</f>
        <v>3</v>
      </c>
      <c r="D426" s="9" t="n">
        <f aca="false">COUNTIF(pattern_user_labels!$B426:$J426, $B426)</f>
        <v>2</v>
      </c>
      <c r="E426" s="10" t="b">
        <f aca="false">$C426-$D426&lt;=1</f>
        <v>1</v>
      </c>
      <c r="F426" s="10" t="b">
        <f aca="false">$C426=$D426</f>
        <v>0</v>
      </c>
      <c r="G426" s="10" t="b">
        <f aca="false">D426&gt;=3</f>
        <v>0</v>
      </c>
      <c r="H426" s="10" t="b">
        <f aca="false">AND($E426,OR($B426="UNGRADABLE_QUALITY",$B426="UNGRADABLE_CONDITION"))</f>
        <v>0</v>
      </c>
      <c r="I426" s="10" t="str">
        <f aca="false">IF(AND($E426,NOT($H426)),$B426, "")</f>
        <v>NON_SPECIFIC</v>
      </c>
    </row>
    <row r="427" customFormat="false" ht="15.75" hidden="false" customHeight="false" outlineLevel="0" collapsed="false">
      <c r="A427" s="8" t="str">
        <f aca="false">pattern_user_labels!$A427</f>
        <v>64bf89ca-bbaa-41b4-9253-6ab4c69109f2</v>
      </c>
      <c r="B427" s="8" t="str">
        <f aca="false" t="array" ref="B427:B427">INDEX(pattern_user_labels!B427:J427,MATCH(MAX(COUNTIF(pattern_user_labels!B427:J427,pattern_user_labels!B427:J427)),COUNTIF(pattern_user_labels!B427:J427,pattern_user_labels!B427:J427),0))</f>
        <v>ACTIVE</v>
      </c>
      <c r="C427" s="9" t="n">
        <f aca="false">pattern_user_labels!$R427</f>
        <v>3</v>
      </c>
      <c r="D427" s="9" t="n">
        <f aca="false">COUNTIF(pattern_user_labels!$B427:$J427, $B427)</f>
        <v>2</v>
      </c>
      <c r="E427" s="10" t="b">
        <f aca="false">$C427-$D427&lt;=1</f>
        <v>1</v>
      </c>
      <c r="F427" s="10" t="b">
        <f aca="false">$C427=$D427</f>
        <v>0</v>
      </c>
      <c r="G427" s="10" t="b">
        <f aca="false">D427&gt;=3</f>
        <v>0</v>
      </c>
      <c r="H427" s="10" t="b">
        <f aca="false">AND($E427,OR($B427="UNGRADABLE_QUALITY",$B427="UNGRADABLE_CONDITION"))</f>
        <v>0</v>
      </c>
      <c r="I427" s="10" t="str">
        <f aca="false">IF(AND($E427,NOT($H427)),$B427, "")</f>
        <v>ACTIVE</v>
      </c>
    </row>
    <row r="428" customFormat="false" ht="15.75" hidden="false" customHeight="false" outlineLevel="0" collapsed="false">
      <c r="A428" s="8" t="str">
        <f aca="false">pattern_user_labels!$A428</f>
        <v>6504ecd5-528b-4b31-9ad6-3c20c438dea3</v>
      </c>
      <c r="B428" s="8" t="str">
        <f aca="false" t="array" ref="B428:B428">INDEX(pattern_user_labels!B428:J428,MATCH(MAX(COUNTIF(pattern_user_labels!B428:J428,pattern_user_labels!B428:J428)),COUNTIF(pattern_user_labels!B428:J428,pattern_user_labels!B428:J428),0))</f>
        <v>NON_SPECIFIC</v>
      </c>
      <c r="C428" s="9" t="n">
        <f aca="false">pattern_user_labels!$R428</f>
        <v>3</v>
      </c>
      <c r="D428" s="9" t="n">
        <f aca="false">COUNTIF(pattern_user_labels!$B428:$J428, $B428)</f>
        <v>2</v>
      </c>
      <c r="E428" s="10" t="b">
        <f aca="false">$C428-$D428&lt;=1</f>
        <v>1</v>
      </c>
      <c r="F428" s="10" t="b">
        <f aca="false">$C428=$D428</f>
        <v>0</v>
      </c>
      <c r="G428" s="10" t="b">
        <f aca="false">D428&gt;=3</f>
        <v>0</v>
      </c>
      <c r="H428" s="10" t="b">
        <f aca="false">AND($E428,OR($B428="UNGRADABLE_QUALITY",$B428="UNGRADABLE_CONDITION"))</f>
        <v>0</v>
      </c>
      <c r="I428" s="10" t="str">
        <f aca="false">IF(AND($E428,NOT($H428)),$B428, "")</f>
        <v>NON_SPECIFIC</v>
      </c>
    </row>
    <row r="429" customFormat="false" ht="15.75" hidden="false" customHeight="false" outlineLevel="0" collapsed="false">
      <c r="A429" s="8" t="str">
        <f aca="false">pattern_user_labels!$A429</f>
        <v>6526259c-2de8-4047-96fb-d4b6208bd496</v>
      </c>
      <c r="B429" s="8" t="str">
        <f aca="false" t="array" ref="B429:B429">INDEX(pattern_user_labels!B429:J429,MATCH(MAX(COUNTIF(pattern_user_labels!B429:J429,pattern_user_labels!B429:J429)),COUNTIF(pattern_user_labels!B429:J429,pattern_user_labels!B429:J429),0))</f>
        <v>NON_SPECIFIC</v>
      </c>
      <c r="C429" s="9" t="n">
        <f aca="false">pattern_user_labels!$R429</f>
        <v>3</v>
      </c>
      <c r="D429" s="9" t="n">
        <f aca="false">COUNTIF(pattern_user_labels!$B429:$J429, $B429)</f>
        <v>2</v>
      </c>
      <c r="E429" s="10" t="b">
        <f aca="false">$C429-$D429&lt;=1</f>
        <v>1</v>
      </c>
      <c r="F429" s="10" t="b">
        <f aca="false">$C429=$D429</f>
        <v>0</v>
      </c>
      <c r="G429" s="10" t="b">
        <f aca="false">D429&gt;=3</f>
        <v>0</v>
      </c>
      <c r="H429" s="10" t="b">
        <f aca="false">AND($E429,OR($B429="UNGRADABLE_QUALITY",$B429="UNGRADABLE_CONDITION"))</f>
        <v>0</v>
      </c>
      <c r="I429" s="10" t="str">
        <f aca="false">IF(AND($E429,NOT($H429)),$B429, "")</f>
        <v>NON_SPECIFIC</v>
      </c>
    </row>
    <row r="430" customFormat="false" ht="15.75" hidden="false" customHeight="false" outlineLevel="0" collapsed="false">
      <c r="A430" s="8" t="str">
        <f aca="false">pattern_user_labels!$A430</f>
        <v>6561eaec-bc80-4257-8c70-aa525922b22a</v>
      </c>
      <c r="B430" s="8" t="str">
        <f aca="false" t="array" ref="B430:B430">INDEX(pattern_user_labels!B430:J430,MATCH(MAX(COUNTIF(pattern_user_labels!B430:J430,pattern_user_labels!B430:J430)),COUNTIF(pattern_user_labels!B430:J430,pattern_user_labels!B430:J430),0))</f>
        <v>NORMAL</v>
      </c>
      <c r="C430" s="9" t="n">
        <f aca="false">pattern_user_labels!$R430</f>
        <v>3</v>
      </c>
      <c r="D430" s="9" t="n">
        <f aca="false">COUNTIF(pattern_user_labels!$B430:$J430, $B430)</f>
        <v>2</v>
      </c>
      <c r="E430" s="10" t="b">
        <f aca="false">$C430-$D430&lt;=1</f>
        <v>1</v>
      </c>
      <c r="F430" s="10" t="b">
        <f aca="false">$C430=$D430</f>
        <v>0</v>
      </c>
      <c r="G430" s="10" t="b">
        <f aca="false">D430&gt;=3</f>
        <v>0</v>
      </c>
      <c r="H430" s="10" t="b">
        <f aca="false">AND($E430,OR($B430="UNGRADABLE_QUALITY",$B430="UNGRADABLE_CONDITION"))</f>
        <v>0</v>
      </c>
      <c r="I430" s="10" t="str">
        <f aca="false">IF(AND($E430,NOT($H430)),$B430, "")</f>
        <v>NORMAL</v>
      </c>
    </row>
    <row r="431" customFormat="false" ht="15.75" hidden="false" customHeight="false" outlineLevel="0" collapsed="false">
      <c r="A431" s="8" t="str">
        <f aca="false">pattern_user_labels!$A431</f>
        <v>65976b1a-c31a-4155-a552-8a22c1d9dea4</v>
      </c>
      <c r="B431" s="8" t="str">
        <f aca="false" t="array" ref="B431:B431">INDEX(pattern_user_labels!B431:J431,MATCH(MAX(COUNTIF(pattern_user_labels!B431:J431,pattern_user_labels!B431:J431)),COUNTIF(pattern_user_labels!B431:J431,pattern_user_labels!B431:J431),0))</f>
        <v>ACTIVE</v>
      </c>
      <c r="C431" s="9" t="n">
        <f aca="false">pattern_user_labels!$R431</f>
        <v>3</v>
      </c>
      <c r="D431" s="9" t="n">
        <f aca="false">COUNTIF(pattern_user_labels!$B431:$J431, $B431)</f>
        <v>1</v>
      </c>
      <c r="E431" s="10" t="b">
        <f aca="false">$C431-$D431&lt;=1</f>
        <v>0</v>
      </c>
      <c r="F431" s="10" t="b">
        <f aca="false">$C431=$D431</f>
        <v>0</v>
      </c>
      <c r="G431" s="10" t="b">
        <f aca="false">D431&gt;=3</f>
        <v>0</v>
      </c>
      <c r="H431" s="10" t="b">
        <f aca="false">AND($E431,OR($B431="UNGRADABLE_QUALITY",$B431="UNGRADABLE_CONDITION"))</f>
        <v>0</v>
      </c>
      <c r="I431" s="10" t="str">
        <f aca="false">IF(AND($E431,NOT($H431)),$B431, "")</f>
        <v/>
      </c>
    </row>
    <row r="432" customFormat="false" ht="15.75" hidden="false" customHeight="false" outlineLevel="0" collapsed="false">
      <c r="A432" s="8" t="str">
        <f aca="false">pattern_user_labels!$A432</f>
        <v>65c3a8eb-490f-4a6c-89ca-88cf9039855a</v>
      </c>
      <c r="B432" s="8" t="str">
        <f aca="false" t="array" ref="B432:B432">INDEX(pattern_user_labels!B432:J432,MATCH(MAX(COUNTIF(pattern_user_labels!B432:J432,pattern_user_labels!B432:J432)),COUNTIF(pattern_user_labels!B432:J432,pattern_user_labels!B432:J432),0))</f>
        <v>NORMAL</v>
      </c>
      <c r="C432" s="9" t="n">
        <f aca="false">pattern_user_labels!$R432</f>
        <v>3</v>
      </c>
      <c r="D432" s="9" t="n">
        <f aca="false">COUNTIF(pattern_user_labels!$B432:$J432, $B432)</f>
        <v>2</v>
      </c>
      <c r="E432" s="10" t="b">
        <f aca="false">$C432-$D432&lt;=1</f>
        <v>1</v>
      </c>
      <c r="F432" s="10" t="b">
        <f aca="false">$C432=$D432</f>
        <v>0</v>
      </c>
      <c r="G432" s="10" t="b">
        <f aca="false">D432&gt;=3</f>
        <v>0</v>
      </c>
      <c r="H432" s="10" t="b">
        <f aca="false">AND($E432,OR($B432="UNGRADABLE_QUALITY",$B432="UNGRADABLE_CONDITION"))</f>
        <v>0</v>
      </c>
      <c r="I432" s="10" t="str">
        <f aca="false">IF(AND($E432,NOT($H432)),$B432, "")</f>
        <v>NORMAL</v>
      </c>
    </row>
    <row r="433" customFormat="false" ht="15.75" hidden="false" customHeight="false" outlineLevel="0" collapsed="false">
      <c r="A433" s="8" t="str">
        <f aca="false">pattern_user_labels!$A433</f>
        <v>66159bcc-1dde-448c-bec3-37fa87272490</v>
      </c>
      <c r="B433" s="8" t="str">
        <f aca="false" t="array" ref="B433:B433">INDEX(pattern_user_labels!B433:J433,MATCH(MAX(COUNTIF(pattern_user_labels!B433:J433,pattern_user_labels!B433:J433)),COUNTIF(pattern_user_labels!B433:J433,pattern_user_labels!B433:J433),0))</f>
        <v>NON_SPECIFIC</v>
      </c>
      <c r="C433" s="9" t="n">
        <f aca="false">pattern_user_labels!$R433</f>
        <v>3</v>
      </c>
      <c r="D433" s="9" t="n">
        <f aca="false">COUNTIF(pattern_user_labels!$B433:$J433, $B433)</f>
        <v>3</v>
      </c>
      <c r="E433" s="10" t="b">
        <f aca="false">$C433-$D433&lt;=1</f>
        <v>1</v>
      </c>
      <c r="F433" s="10" t="b">
        <f aca="false">$C433=$D433</f>
        <v>1</v>
      </c>
      <c r="G433" s="10" t="b">
        <f aca="false">D433&gt;=3</f>
        <v>1</v>
      </c>
      <c r="H433" s="10" t="b">
        <f aca="false">AND($E433,OR($B433="UNGRADABLE_QUALITY",$B433="UNGRADABLE_CONDITION"))</f>
        <v>0</v>
      </c>
      <c r="I433" s="10" t="str">
        <f aca="false">IF(AND($E433,NOT($H433)),$B433, "")</f>
        <v>NON_SPECIFIC</v>
      </c>
    </row>
    <row r="434" customFormat="false" ht="15.75" hidden="false" customHeight="false" outlineLevel="0" collapsed="false">
      <c r="A434" s="8" t="str">
        <f aca="false">pattern_user_labels!$A434</f>
        <v>663f899f-f077-41f9-872f-24dc90eded6f</v>
      </c>
      <c r="B434" s="8" t="str">
        <f aca="false" t="array" ref="B434:B434">INDEX(pattern_user_labels!B434:J434,MATCH(MAX(COUNTIF(pattern_user_labels!B434:J434,pattern_user_labels!B434:J434)),COUNTIF(pattern_user_labels!B434:J434,pattern_user_labels!B434:J434),0))</f>
        <v>EARLY</v>
      </c>
      <c r="C434" s="9" t="n">
        <f aca="false">pattern_user_labels!$R434</f>
        <v>3</v>
      </c>
      <c r="D434" s="9" t="n">
        <f aca="false">COUNTIF(pattern_user_labels!$B434:$J434, $B434)</f>
        <v>2</v>
      </c>
      <c r="E434" s="10" t="b">
        <f aca="false">$C434-$D434&lt;=1</f>
        <v>1</v>
      </c>
      <c r="F434" s="10" t="b">
        <f aca="false">$C434=$D434</f>
        <v>0</v>
      </c>
      <c r="G434" s="10" t="b">
        <f aca="false">D434&gt;=3</f>
        <v>0</v>
      </c>
      <c r="H434" s="10" t="b">
        <f aca="false">AND($E434,OR($B434="UNGRADABLE_QUALITY",$B434="UNGRADABLE_CONDITION"))</f>
        <v>0</v>
      </c>
      <c r="I434" s="10" t="str">
        <f aca="false">IF(AND($E434,NOT($H434)),$B434, "")</f>
        <v>EARLY</v>
      </c>
    </row>
    <row r="435" customFormat="false" ht="15.75" hidden="false" customHeight="false" outlineLevel="0" collapsed="false">
      <c r="A435" s="8" t="str">
        <f aca="false">pattern_user_labels!$A435</f>
        <v>66685efd-899b-40e2-b5d1-3fd047d50c62</v>
      </c>
      <c r="B435" s="8" t="str">
        <f aca="false" t="array" ref="B435:B435">INDEX(pattern_user_labels!B435:J435,MATCH(MAX(COUNTIF(pattern_user_labels!B435:J435,pattern_user_labels!B435:J435)),COUNTIF(pattern_user_labels!B435:J435,pattern_user_labels!B435:J435),0))</f>
        <v>NON_SPECIFIC</v>
      </c>
      <c r="C435" s="9" t="n">
        <f aca="false">pattern_user_labels!$R435</f>
        <v>3</v>
      </c>
      <c r="D435" s="9" t="n">
        <f aca="false">COUNTIF(pattern_user_labels!$B435:$J435, $B435)</f>
        <v>2</v>
      </c>
      <c r="E435" s="10" t="b">
        <f aca="false">$C435-$D435&lt;=1</f>
        <v>1</v>
      </c>
      <c r="F435" s="10" t="b">
        <f aca="false">$C435=$D435</f>
        <v>0</v>
      </c>
      <c r="G435" s="10" t="b">
        <f aca="false">D435&gt;=3</f>
        <v>0</v>
      </c>
      <c r="H435" s="10" t="b">
        <f aca="false">AND($E435,OR($B435="UNGRADABLE_QUALITY",$B435="UNGRADABLE_CONDITION"))</f>
        <v>0</v>
      </c>
      <c r="I435" s="10" t="str">
        <f aca="false">IF(AND($E435,NOT($H435)),$B435, "")</f>
        <v>NON_SPECIFIC</v>
      </c>
    </row>
    <row r="436" customFormat="false" ht="15.75" hidden="false" customHeight="false" outlineLevel="0" collapsed="false">
      <c r="A436" s="8" t="str">
        <f aca="false">pattern_user_labels!$A436</f>
        <v>66b7f4b8-701f-4782-b2f6-40191f0f1da7</v>
      </c>
      <c r="B436" s="8" t="str">
        <f aca="false" t="array" ref="B436:B436">INDEX(pattern_user_labels!B436:J436,MATCH(MAX(COUNTIF(pattern_user_labels!B436:J436,pattern_user_labels!B436:J436)),COUNTIF(pattern_user_labels!B436:J436,pattern_user_labels!B436:J436),0))</f>
        <v>NON_SPECIFIC</v>
      </c>
      <c r="C436" s="9" t="n">
        <f aca="false">pattern_user_labels!$R436</f>
        <v>3</v>
      </c>
      <c r="D436" s="9" t="n">
        <f aca="false">COUNTIF(pattern_user_labels!$B436:$J436, $B436)</f>
        <v>2</v>
      </c>
      <c r="E436" s="10" t="b">
        <f aca="false">$C436-$D436&lt;=1</f>
        <v>1</v>
      </c>
      <c r="F436" s="10" t="b">
        <f aca="false">$C436=$D436</f>
        <v>0</v>
      </c>
      <c r="G436" s="10" t="b">
        <f aca="false">D436&gt;=3</f>
        <v>0</v>
      </c>
      <c r="H436" s="10" t="b">
        <f aca="false">AND($E436,OR($B436="UNGRADABLE_QUALITY",$B436="UNGRADABLE_CONDITION"))</f>
        <v>0</v>
      </c>
      <c r="I436" s="10" t="str">
        <f aca="false">IF(AND($E436,NOT($H436)),$B436, "")</f>
        <v>NON_SPECIFIC</v>
      </c>
    </row>
    <row r="437" customFormat="false" ht="15.75" hidden="false" customHeight="false" outlineLevel="0" collapsed="false">
      <c r="A437" s="8" t="str">
        <f aca="false">pattern_user_labels!$A437</f>
        <v>670256e5-e55a-4fda-b77a-12a544ac334d</v>
      </c>
      <c r="B437" s="8" t="str">
        <f aca="false" t="array" ref="B437:B437">INDEX(pattern_user_labels!B437:J437,MATCH(MAX(COUNTIF(pattern_user_labels!B437:J437,pattern_user_labels!B437:J437)),COUNTIF(pattern_user_labels!B437:J437,pattern_user_labels!B437:J437),0))</f>
        <v>EARLY</v>
      </c>
      <c r="C437" s="9" t="n">
        <f aca="false">pattern_user_labels!$R437</f>
        <v>3</v>
      </c>
      <c r="D437" s="9" t="n">
        <f aca="false">COUNTIF(pattern_user_labels!$B437:$J437, $B437)</f>
        <v>2</v>
      </c>
      <c r="E437" s="10" t="b">
        <f aca="false">$C437-$D437&lt;=1</f>
        <v>1</v>
      </c>
      <c r="F437" s="10" t="b">
        <f aca="false">$C437=$D437</f>
        <v>0</v>
      </c>
      <c r="G437" s="10" t="b">
        <f aca="false">D437&gt;=3</f>
        <v>0</v>
      </c>
      <c r="H437" s="10" t="b">
        <f aca="false">AND($E437,OR($B437="UNGRADABLE_QUALITY",$B437="UNGRADABLE_CONDITION"))</f>
        <v>0</v>
      </c>
      <c r="I437" s="10" t="str">
        <f aca="false">IF(AND($E437,NOT($H437)),$B437, "")</f>
        <v>EARLY</v>
      </c>
    </row>
    <row r="438" customFormat="false" ht="15.75" hidden="false" customHeight="false" outlineLevel="0" collapsed="false">
      <c r="A438" s="8" t="str">
        <f aca="false">pattern_user_labels!$A438</f>
        <v>671d9436-99cb-4d8d-a58c-60571da106af</v>
      </c>
      <c r="B438" s="8" t="str">
        <f aca="false" t="array" ref="B438:B438">INDEX(pattern_user_labels!B438:J438,MATCH(MAX(COUNTIF(pattern_user_labels!B438:J438,pattern_user_labels!B438:J438)),COUNTIF(pattern_user_labels!B438:J438,pattern_user_labels!B438:J438),0))</f>
        <v>NON_SPECIFIC</v>
      </c>
      <c r="C438" s="9" t="n">
        <f aca="false">pattern_user_labels!$R438</f>
        <v>3</v>
      </c>
      <c r="D438" s="9" t="n">
        <f aca="false">COUNTIF(pattern_user_labels!$B438:$J438, $B438)</f>
        <v>2</v>
      </c>
      <c r="E438" s="10" t="b">
        <f aca="false">$C438-$D438&lt;=1</f>
        <v>1</v>
      </c>
      <c r="F438" s="10" t="b">
        <f aca="false">$C438=$D438</f>
        <v>0</v>
      </c>
      <c r="G438" s="10" t="b">
        <f aca="false">D438&gt;=3</f>
        <v>0</v>
      </c>
      <c r="H438" s="10" t="b">
        <f aca="false">AND($E438,OR($B438="UNGRADABLE_QUALITY",$B438="UNGRADABLE_CONDITION"))</f>
        <v>0</v>
      </c>
      <c r="I438" s="10" t="str">
        <f aca="false">IF(AND($E438,NOT($H438)),$B438, "")</f>
        <v>NON_SPECIFIC</v>
      </c>
    </row>
    <row r="439" customFormat="false" ht="15.75" hidden="false" customHeight="false" outlineLevel="0" collapsed="false">
      <c r="A439" s="8" t="str">
        <f aca="false">pattern_user_labels!$A439</f>
        <v>6736c03e-f4b3-4006-99a4-223ca986a9eb</v>
      </c>
      <c r="B439" s="8" t="str">
        <f aca="false" t="array" ref="B439:B439">INDEX(pattern_user_labels!B439:J439,MATCH(MAX(COUNTIF(pattern_user_labels!B439:J439,pattern_user_labels!B439:J439)),COUNTIF(pattern_user_labels!B439:J439,pattern_user_labels!B439:J439),0))</f>
        <v>NORMAL</v>
      </c>
      <c r="C439" s="9" t="n">
        <f aca="false">pattern_user_labels!$R439</f>
        <v>3</v>
      </c>
      <c r="D439" s="9" t="n">
        <f aca="false">COUNTIF(pattern_user_labels!$B439:$J439, $B439)</f>
        <v>3</v>
      </c>
      <c r="E439" s="10" t="b">
        <f aca="false">$C439-$D439&lt;=1</f>
        <v>1</v>
      </c>
      <c r="F439" s="10" t="b">
        <f aca="false">$C439=$D439</f>
        <v>1</v>
      </c>
      <c r="G439" s="10" t="b">
        <f aca="false">D439&gt;=3</f>
        <v>1</v>
      </c>
      <c r="H439" s="10" t="b">
        <f aca="false">AND($E439,OR($B439="UNGRADABLE_QUALITY",$B439="UNGRADABLE_CONDITION"))</f>
        <v>0</v>
      </c>
      <c r="I439" s="10" t="str">
        <f aca="false">IF(AND($E439,NOT($H439)),$B439, "")</f>
        <v>NORMAL</v>
      </c>
    </row>
    <row r="440" customFormat="false" ht="15.75" hidden="false" customHeight="false" outlineLevel="0" collapsed="false">
      <c r="A440" s="8" t="str">
        <f aca="false">pattern_user_labels!$A440</f>
        <v>679b653d-98af-4697-b091-34527614395d</v>
      </c>
      <c r="B440" s="8" t="str">
        <f aca="false" t="array" ref="B440:B440">INDEX(pattern_user_labels!B440:J440,MATCH(MAX(COUNTIF(pattern_user_labels!B440:J440,pattern_user_labels!B440:J440)),COUNTIF(pattern_user_labels!B440:J440,pattern_user_labels!B440:J440),0))</f>
        <v>NON_SPECIFIC</v>
      </c>
      <c r="C440" s="9" t="n">
        <f aca="false">pattern_user_labels!$R440</f>
        <v>3</v>
      </c>
      <c r="D440" s="9" t="n">
        <f aca="false">COUNTIF(pattern_user_labels!$B440:$J440, $B440)</f>
        <v>3</v>
      </c>
      <c r="E440" s="10" t="b">
        <f aca="false">$C440-$D440&lt;=1</f>
        <v>1</v>
      </c>
      <c r="F440" s="10" t="b">
        <f aca="false">$C440=$D440</f>
        <v>1</v>
      </c>
      <c r="G440" s="10" t="b">
        <f aca="false">D440&gt;=3</f>
        <v>1</v>
      </c>
      <c r="H440" s="10" t="b">
        <f aca="false">AND($E440,OR($B440="UNGRADABLE_QUALITY",$B440="UNGRADABLE_CONDITION"))</f>
        <v>0</v>
      </c>
      <c r="I440" s="10" t="str">
        <f aca="false">IF(AND($E440,NOT($H440)),$B440, "")</f>
        <v>NON_SPECIFIC</v>
      </c>
    </row>
    <row r="441" customFormat="false" ht="15.75" hidden="false" customHeight="false" outlineLevel="0" collapsed="false">
      <c r="A441" s="8" t="str">
        <f aca="false">pattern_user_labels!$A441</f>
        <v>685dde40-5fad-43e3-a7d9-03b3c367a3cb</v>
      </c>
      <c r="B441" s="8" t="str">
        <f aca="false" t="array" ref="B441:B441">INDEX(pattern_user_labels!B441:J441,MATCH(MAX(COUNTIF(pattern_user_labels!B441:J441,pattern_user_labels!B441:J441)),COUNTIF(pattern_user_labels!B441:J441,pattern_user_labels!B441:J441),0))</f>
        <v>UNGRADABLE_QUALITY</v>
      </c>
      <c r="C441" s="9" t="n">
        <f aca="false">pattern_user_labels!$R441</f>
        <v>3</v>
      </c>
      <c r="D441" s="9" t="n">
        <f aca="false">COUNTIF(pattern_user_labels!$B441:$J441, $B441)</f>
        <v>1</v>
      </c>
      <c r="E441" s="10" t="b">
        <f aca="false">$C441-$D441&lt;=1</f>
        <v>0</v>
      </c>
      <c r="F441" s="10" t="b">
        <f aca="false">$C441=$D441</f>
        <v>0</v>
      </c>
      <c r="G441" s="10" t="b">
        <f aca="false">D441&gt;=3</f>
        <v>0</v>
      </c>
      <c r="H441" s="10" t="b">
        <f aca="false">AND($E441,OR($B441="UNGRADABLE_QUALITY",$B441="UNGRADABLE_CONDITION"))</f>
        <v>0</v>
      </c>
      <c r="I441" s="10" t="str">
        <f aca="false">IF(AND($E441,NOT($H441)),$B441, "")</f>
        <v/>
      </c>
    </row>
    <row r="442" customFormat="false" ht="15.75" hidden="false" customHeight="false" outlineLevel="0" collapsed="false">
      <c r="A442" s="8" t="str">
        <f aca="false">pattern_user_labels!$A442</f>
        <v>688121f6-1d3a-48d2-bd60-95c3f47b95bb</v>
      </c>
      <c r="B442" s="8" t="str">
        <f aca="false" t="array" ref="B442:B442">INDEX(pattern_user_labels!B442:J442,MATCH(MAX(COUNTIF(pattern_user_labels!B442:J442,pattern_user_labels!B442:J442)),COUNTIF(pattern_user_labels!B442:J442,pattern_user_labels!B442:J442),0))</f>
        <v>LATE</v>
      </c>
      <c r="C442" s="9" t="n">
        <f aca="false">pattern_user_labels!$R442</f>
        <v>4</v>
      </c>
      <c r="D442" s="9" t="n">
        <f aca="false">COUNTIF(pattern_user_labels!$B442:$J442, $B442)</f>
        <v>4</v>
      </c>
      <c r="E442" s="10" t="b">
        <f aca="false">$C442-$D442&lt;=1</f>
        <v>1</v>
      </c>
      <c r="F442" s="10" t="b">
        <f aca="false">$C442=$D442</f>
        <v>1</v>
      </c>
      <c r="G442" s="10" t="b">
        <f aca="false">D442&gt;=3</f>
        <v>1</v>
      </c>
      <c r="H442" s="10" t="b">
        <f aca="false">AND($E442,OR($B442="UNGRADABLE_QUALITY",$B442="UNGRADABLE_CONDITION"))</f>
        <v>0</v>
      </c>
      <c r="I442" s="10" t="str">
        <f aca="false">IF(AND($E442,NOT($H442)),$B442, "")</f>
        <v>LATE</v>
      </c>
    </row>
    <row r="443" customFormat="false" ht="15.75" hidden="false" customHeight="false" outlineLevel="0" collapsed="false">
      <c r="A443" s="8" t="str">
        <f aca="false">pattern_user_labels!$A443</f>
        <v>692d6c44-36f8-4b1b-b328-256f843b4ede</v>
      </c>
      <c r="B443" s="8" t="str">
        <f aca="false" t="array" ref="B443:B443">INDEX(pattern_user_labels!B443:J443,MATCH(MAX(COUNTIF(pattern_user_labels!B443:J443,pattern_user_labels!B443:J443)),COUNTIF(pattern_user_labels!B443:J443,pattern_user_labels!B443:J443),0))</f>
        <v>ACTIVE</v>
      </c>
      <c r="C443" s="9" t="n">
        <f aca="false">pattern_user_labels!$R443</f>
        <v>3</v>
      </c>
      <c r="D443" s="9" t="n">
        <f aca="false">COUNTIF(pattern_user_labels!$B443:$J443, $B443)</f>
        <v>1</v>
      </c>
      <c r="E443" s="10" t="b">
        <f aca="false">$C443-$D443&lt;=1</f>
        <v>0</v>
      </c>
      <c r="F443" s="10" t="b">
        <f aca="false">$C443=$D443</f>
        <v>0</v>
      </c>
      <c r="G443" s="10" t="b">
        <f aca="false">D443&gt;=3</f>
        <v>0</v>
      </c>
      <c r="H443" s="10" t="b">
        <f aca="false">AND($E443,OR($B443="UNGRADABLE_QUALITY",$B443="UNGRADABLE_CONDITION"))</f>
        <v>0</v>
      </c>
      <c r="I443" s="10" t="str">
        <f aca="false">IF(AND($E443,NOT($H443)),$B443, "")</f>
        <v/>
      </c>
    </row>
    <row r="444" customFormat="false" ht="15.75" hidden="false" customHeight="false" outlineLevel="0" collapsed="false">
      <c r="A444" s="8" t="str">
        <f aca="false">pattern_user_labels!$A444</f>
        <v>694a55f8-2b7e-4e81-95a4-f857f2429edc</v>
      </c>
      <c r="B444" s="8" t="str">
        <f aca="false" t="array" ref="B444:B444">INDEX(pattern_user_labels!B444:J444,MATCH(MAX(COUNTIF(pattern_user_labels!B444:J444,pattern_user_labels!B444:J444)),COUNTIF(pattern_user_labels!B444:J444,pattern_user_labels!B444:J444),0))</f>
        <v>EARLY</v>
      </c>
      <c r="C444" s="9" t="n">
        <f aca="false">pattern_user_labels!$R444</f>
        <v>4</v>
      </c>
      <c r="D444" s="9" t="n">
        <f aca="false">COUNTIF(pattern_user_labels!$B444:$J444, $B444)</f>
        <v>2</v>
      </c>
      <c r="E444" s="10" t="b">
        <f aca="false">$C444-$D444&lt;=1</f>
        <v>0</v>
      </c>
      <c r="F444" s="10" t="b">
        <f aca="false">$C444=$D444</f>
        <v>0</v>
      </c>
      <c r="G444" s="10" t="b">
        <f aca="false">D444&gt;=3</f>
        <v>0</v>
      </c>
      <c r="H444" s="10" t="b">
        <f aca="false">AND($E444,OR($B444="UNGRADABLE_QUALITY",$B444="UNGRADABLE_CONDITION"))</f>
        <v>0</v>
      </c>
      <c r="I444" s="10" t="str">
        <f aca="false">IF(AND($E444,NOT($H444)),$B444, "")</f>
        <v/>
      </c>
    </row>
    <row r="445" customFormat="false" ht="15.75" hidden="false" customHeight="false" outlineLevel="0" collapsed="false">
      <c r="A445" s="8" t="str">
        <f aca="false">pattern_user_labels!$A445</f>
        <v>6a068339-d7ad-4164-9ede-3620a7a975aa</v>
      </c>
      <c r="B445" s="8" t="str">
        <f aca="false" t="array" ref="B445:B445">INDEX(pattern_user_labels!B445:J445,MATCH(MAX(COUNTIF(pattern_user_labels!B445:J445,pattern_user_labels!B445:J445)),COUNTIF(pattern_user_labels!B445:J445,pattern_user_labels!B445:J445),0))</f>
        <v>ACTIVE</v>
      </c>
      <c r="C445" s="9" t="n">
        <f aca="false">pattern_user_labels!$R445</f>
        <v>4</v>
      </c>
      <c r="D445" s="9" t="n">
        <f aca="false">COUNTIF(pattern_user_labels!$B445:$J445, $B445)</f>
        <v>2</v>
      </c>
      <c r="E445" s="10" t="b">
        <f aca="false">$C445-$D445&lt;=1</f>
        <v>0</v>
      </c>
      <c r="F445" s="10" t="b">
        <f aca="false">$C445=$D445</f>
        <v>0</v>
      </c>
      <c r="G445" s="10" t="b">
        <f aca="false">D445&gt;=3</f>
        <v>0</v>
      </c>
      <c r="H445" s="10" t="b">
        <f aca="false">AND($E445,OR($B445="UNGRADABLE_QUALITY",$B445="UNGRADABLE_CONDITION"))</f>
        <v>0</v>
      </c>
      <c r="I445" s="10" t="str">
        <f aca="false">IF(AND($E445,NOT($H445)),$B445, "")</f>
        <v/>
      </c>
    </row>
    <row r="446" customFormat="false" ht="15.75" hidden="false" customHeight="false" outlineLevel="0" collapsed="false">
      <c r="A446" s="8" t="str">
        <f aca="false">pattern_user_labels!$A446</f>
        <v>6a955c46-39ea-4a6b-a13a-d8c6069aef7c</v>
      </c>
      <c r="B446" s="8" t="str">
        <f aca="false" t="array" ref="B446:B446">INDEX(pattern_user_labels!B446:J446,MATCH(MAX(COUNTIF(pattern_user_labels!B446:J446,pattern_user_labels!B446:J446)),COUNTIF(pattern_user_labels!B446:J446,pattern_user_labels!B446:J446),0))</f>
        <v>NON_SPECIFIC</v>
      </c>
      <c r="C446" s="9" t="n">
        <f aca="false">pattern_user_labels!$R446</f>
        <v>3</v>
      </c>
      <c r="D446" s="9" t="n">
        <f aca="false">COUNTIF(pattern_user_labels!$B446:$J446, $B446)</f>
        <v>2</v>
      </c>
      <c r="E446" s="10" t="b">
        <f aca="false">$C446-$D446&lt;=1</f>
        <v>1</v>
      </c>
      <c r="F446" s="10" t="b">
        <f aca="false">$C446=$D446</f>
        <v>0</v>
      </c>
      <c r="G446" s="10" t="b">
        <f aca="false">D446&gt;=3</f>
        <v>0</v>
      </c>
      <c r="H446" s="10" t="b">
        <f aca="false">AND($E446,OR($B446="UNGRADABLE_QUALITY",$B446="UNGRADABLE_CONDITION"))</f>
        <v>0</v>
      </c>
      <c r="I446" s="10" t="str">
        <f aca="false">IF(AND($E446,NOT($H446)),$B446, "")</f>
        <v>NON_SPECIFIC</v>
      </c>
    </row>
    <row r="447" customFormat="false" ht="15.75" hidden="false" customHeight="false" outlineLevel="0" collapsed="false">
      <c r="A447" s="8" t="str">
        <f aca="false">pattern_user_labels!$A447</f>
        <v>6b23f60e-2ff2-4a5b-bf89-dd1f70618089</v>
      </c>
      <c r="B447" s="8" t="str">
        <f aca="false" t="array" ref="B447:B447">INDEX(pattern_user_labels!B447:J447,MATCH(MAX(COUNTIF(pattern_user_labels!B447:J447,pattern_user_labels!B447:J447)),COUNTIF(pattern_user_labels!B447:J447,pattern_user_labels!B447:J447),0))</f>
        <v>EARLY</v>
      </c>
      <c r="C447" s="9" t="n">
        <f aca="false">pattern_user_labels!$R447</f>
        <v>3</v>
      </c>
      <c r="D447" s="9" t="n">
        <f aca="false">COUNTIF(pattern_user_labels!$B447:$J447, $B447)</f>
        <v>2</v>
      </c>
      <c r="E447" s="10" t="b">
        <f aca="false">$C447-$D447&lt;=1</f>
        <v>1</v>
      </c>
      <c r="F447" s="10" t="b">
        <f aca="false">$C447=$D447</f>
        <v>0</v>
      </c>
      <c r="G447" s="10" t="b">
        <f aca="false">D447&gt;=3</f>
        <v>0</v>
      </c>
      <c r="H447" s="10" t="b">
        <f aca="false">AND($E447,OR($B447="UNGRADABLE_QUALITY",$B447="UNGRADABLE_CONDITION"))</f>
        <v>0</v>
      </c>
      <c r="I447" s="10" t="str">
        <f aca="false">IF(AND($E447,NOT($H447)),$B447, "")</f>
        <v>EARLY</v>
      </c>
    </row>
    <row r="448" customFormat="false" ht="15.75" hidden="false" customHeight="false" outlineLevel="0" collapsed="false">
      <c r="A448" s="8" t="str">
        <f aca="false">pattern_user_labels!$A448</f>
        <v>6b44ca14-1cab-4b0f-a456-6add62222c18</v>
      </c>
      <c r="B448" s="8" t="str">
        <f aca="false" t="array" ref="B448:B448">INDEX(pattern_user_labels!B448:J448,MATCH(MAX(COUNTIF(pattern_user_labels!B448:J448,pattern_user_labels!B448:J448)),COUNTIF(pattern_user_labels!B448:J448,pattern_user_labels!B448:J448),0))</f>
        <v>NORMAL</v>
      </c>
      <c r="C448" s="9" t="n">
        <f aca="false">pattern_user_labels!$R448</f>
        <v>3</v>
      </c>
      <c r="D448" s="9" t="n">
        <f aca="false">COUNTIF(pattern_user_labels!$B448:$J448, $B448)</f>
        <v>3</v>
      </c>
      <c r="E448" s="10" t="b">
        <f aca="false">$C448-$D448&lt;=1</f>
        <v>1</v>
      </c>
      <c r="F448" s="10" t="b">
        <f aca="false">$C448=$D448</f>
        <v>1</v>
      </c>
      <c r="G448" s="10" t="b">
        <f aca="false">D448&gt;=3</f>
        <v>1</v>
      </c>
      <c r="H448" s="10" t="b">
        <f aca="false">AND($E448,OR($B448="UNGRADABLE_QUALITY",$B448="UNGRADABLE_CONDITION"))</f>
        <v>0</v>
      </c>
      <c r="I448" s="10" t="str">
        <f aca="false">IF(AND($E448,NOT($H448)),$B448, "")</f>
        <v>NORMAL</v>
      </c>
    </row>
    <row r="449" customFormat="false" ht="15.75" hidden="false" customHeight="false" outlineLevel="0" collapsed="false">
      <c r="A449" s="8" t="str">
        <f aca="false">pattern_user_labels!$A449</f>
        <v>6b67114a-0f57-4b8e-b493-3dc3a011733c</v>
      </c>
      <c r="B449" s="8" t="str">
        <f aca="false" t="array" ref="B449:B449">INDEX(pattern_user_labels!B449:J449,MATCH(MAX(COUNTIF(pattern_user_labels!B449:J449,pattern_user_labels!B449:J449)),COUNTIF(pattern_user_labels!B449:J449,pattern_user_labels!B449:J449),0))</f>
        <v>ACTIVE</v>
      </c>
      <c r="C449" s="9" t="n">
        <f aca="false">pattern_user_labels!$R449</f>
        <v>3</v>
      </c>
      <c r="D449" s="9" t="n">
        <f aca="false">COUNTIF(pattern_user_labels!$B449:$J449, $B449)</f>
        <v>2</v>
      </c>
      <c r="E449" s="10" t="b">
        <f aca="false">$C449-$D449&lt;=1</f>
        <v>1</v>
      </c>
      <c r="F449" s="10" t="b">
        <f aca="false">$C449=$D449</f>
        <v>0</v>
      </c>
      <c r="G449" s="10" t="b">
        <f aca="false">D449&gt;=3</f>
        <v>0</v>
      </c>
      <c r="H449" s="10" t="b">
        <f aca="false">AND($E449,OR($B449="UNGRADABLE_QUALITY",$B449="UNGRADABLE_CONDITION"))</f>
        <v>0</v>
      </c>
      <c r="I449" s="10" t="str">
        <f aca="false">IF(AND($E449,NOT($H449)),$B449, "")</f>
        <v>ACTIVE</v>
      </c>
    </row>
    <row r="450" customFormat="false" ht="15.75" hidden="false" customHeight="false" outlineLevel="0" collapsed="false">
      <c r="A450" s="8" t="str">
        <f aca="false">pattern_user_labels!$A450</f>
        <v>6bc44d38-9e6e-4375-9bdc-1be689dd283c</v>
      </c>
      <c r="B450" s="8" t="str">
        <f aca="false" t="array" ref="B450:B450">INDEX(pattern_user_labels!B450:J450,MATCH(MAX(COUNTIF(pattern_user_labels!B450:J450,pattern_user_labels!B450:J450)),COUNTIF(pattern_user_labels!B450:J450,pattern_user_labels!B450:J450),0))</f>
        <v>NORMAL</v>
      </c>
      <c r="C450" s="9" t="n">
        <f aca="false">pattern_user_labels!$R450</f>
        <v>3</v>
      </c>
      <c r="D450" s="9" t="n">
        <f aca="false">COUNTIF(pattern_user_labels!$B450:$J450, $B450)</f>
        <v>1</v>
      </c>
      <c r="E450" s="10" t="b">
        <f aca="false">$C450-$D450&lt;=1</f>
        <v>0</v>
      </c>
      <c r="F450" s="10" t="b">
        <f aca="false">$C450=$D450</f>
        <v>0</v>
      </c>
      <c r="G450" s="10" t="b">
        <f aca="false">D450&gt;=3</f>
        <v>0</v>
      </c>
      <c r="H450" s="10" t="b">
        <f aca="false">AND($E450,OR($B450="UNGRADABLE_QUALITY",$B450="UNGRADABLE_CONDITION"))</f>
        <v>0</v>
      </c>
      <c r="I450" s="10" t="str">
        <f aca="false">IF(AND($E450,NOT($H450)),$B450, "")</f>
        <v/>
      </c>
    </row>
    <row r="451" customFormat="false" ht="15.75" hidden="false" customHeight="false" outlineLevel="0" collapsed="false">
      <c r="A451" s="8" t="str">
        <f aca="false">pattern_user_labels!$A451</f>
        <v>6be11171-11d7-47fc-898d-fac69eb2349f</v>
      </c>
      <c r="B451" s="8" t="str">
        <f aca="false" t="array" ref="B451:B451">INDEX(pattern_user_labels!B451:J451,MATCH(MAX(COUNTIF(pattern_user_labels!B451:J451,pattern_user_labels!B451:J451)),COUNTIF(pattern_user_labels!B451:J451,pattern_user_labels!B451:J451),0))</f>
        <v>NON_SPECIFIC</v>
      </c>
      <c r="C451" s="9" t="n">
        <f aca="false">pattern_user_labels!$R451</f>
        <v>3</v>
      </c>
      <c r="D451" s="9" t="n">
        <f aca="false">COUNTIF(pattern_user_labels!$B451:$J451, $B451)</f>
        <v>1</v>
      </c>
      <c r="E451" s="10" t="b">
        <f aca="false">$C451-$D451&lt;=1</f>
        <v>0</v>
      </c>
      <c r="F451" s="10" t="b">
        <f aca="false">$C451=$D451</f>
        <v>0</v>
      </c>
      <c r="G451" s="10" t="b">
        <f aca="false">D451&gt;=3</f>
        <v>0</v>
      </c>
      <c r="H451" s="10" t="b">
        <f aca="false">AND($E451,OR($B451="UNGRADABLE_QUALITY",$B451="UNGRADABLE_CONDITION"))</f>
        <v>0</v>
      </c>
      <c r="I451" s="10" t="str">
        <f aca="false">IF(AND($E451,NOT($H451)),$B451, "")</f>
        <v/>
      </c>
    </row>
    <row r="452" customFormat="false" ht="15.75" hidden="false" customHeight="false" outlineLevel="0" collapsed="false">
      <c r="A452" s="8" t="str">
        <f aca="false">pattern_user_labels!$A452</f>
        <v>6bed279a-8496-4826-a467-f2a168eb4e5e</v>
      </c>
      <c r="B452" s="8" t="str">
        <f aca="false" t="array" ref="B452:B452">INDEX(pattern_user_labels!B452:J452,MATCH(MAX(COUNTIF(pattern_user_labels!B452:J452,pattern_user_labels!B452:J452)),COUNTIF(pattern_user_labels!B452:J452,pattern_user_labels!B452:J452),0))</f>
        <v>EARLY</v>
      </c>
      <c r="C452" s="9" t="n">
        <f aca="false">pattern_user_labels!$R452</f>
        <v>3</v>
      </c>
      <c r="D452" s="9" t="n">
        <f aca="false">COUNTIF(pattern_user_labels!$B452:$J452, $B452)</f>
        <v>2</v>
      </c>
      <c r="E452" s="10" t="b">
        <f aca="false">$C452-$D452&lt;=1</f>
        <v>1</v>
      </c>
      <c r="F452" s="10" t="b">
        <f aca="false">$C452=$D452</f>
        <v>0</v>
      </c>
      <c r="G452" s="10" t="b">
        <f aca="false">D452&gt;=3</f>
        <v>0</v>
      </c>
      <c r="H452" s="10" t="b">
        <f aca="false">AND($E452,OR($B452="UNGRADABLE_QUALITY",$B452="UNGRADABLE_CONDITION"))</f>
        <v>0</v>
      </c>
      <c r="I452" s="10" t="str">
        <f aca="false">IF(AND($E452,NOT($H452)),$B452, "")</f>
        <v>EARLY</v>
      </c>
    </row>
    <row r="453" customFormat="false" ht="15.75" hidden="false" customHeight="false" outlineLevel="0" collapsed="false">
      <c r="A453" s="8" t="str">
        <f aca="false">pattern_user_labels!$A453</f>
        <v>6c35d532-abe0-4bd2-b0ac-df14be3dd808</v>
      </c>
      <c r="B453" s="8" t="str">
        <f aca="false" t="array" ref="B453:B453">INDEX(pattern_user_labels!B453:J453,MATCH(MAX(COUNTIF(pattern_user_labels!B453:J453,pattern_user_labels!B453:J453)),COUNTIF(pattern_user_labels!B453:J453,pattern_user_labels!B453:J453),0))</f>
        <v>LATE</v>
      </c>
      <c r="C453" s="9" t="n">
        <f aca="false">pattern_user_labels!$R453</f>
        <v>3</v>
      </c>
      <c r="D453" s="9" t="n">
        <f aca="false">COUNTIF(pattern_user_labels!$B453:$J453, $B453)</f>
        <v>3</v>
      </c>
      <c r="E453" s="10" t="b">
        <f aca="false">$C453-$D453&lt;=1</f>
        <v>1</v>
      </c>
      <c r="F453" s="10" t="b">
        <f aca="false">$C453=$D453</f>
        <v>1</v>
      </c>
      <c r="G453" s="10" t="b">
        <f aca="false">D453&gt;=3</f>
        <v>1</v>
      </c>
      <c r="H453" s="10" t="b">
        <f aca="false">AND($E453,OR($B453="UNGRADABLE_QUALITY",$B453="UNGRADABLE_CONDITION"))</f>
        <v>0</v>
      </c>
      <c r="I453" s="10" t="str">
        <f aca="false">IF(AND($E453,NOT($H453)),$B453, "")</f>
        <v>LATE</v>
      </c>
    </row>
    <row r="454" customFormat="false" ht="15.75" hidden="false" customHeight="false" outlineLevel="0" collapsed="false">
      <c r="A454" s="8" t="str">
        <f aca="false">pattern_user_labels!$A454</f>
        <v>6c37e24d-e2b6-4751-81c6-08627183bb36</v>
      </c>
      <c r="B454" s="8" t="str">
        <f aca="false" t="array" ref="B454:B454">INDEX(pattern_user_labels!B454:J454,MATCH(MAX(COUNTIF(pattern_user_labels!B454:J454,pattern_user_labels!B454:J454)),COUNTIF(pattern_user_labels!B454:J454,pattern_user_labels!B454:J454),0))</f>
        <v>NON_SPECIFIC</v>
      </c>
      <c r="C454" s="9" t="n">
        <f aca="false">pattern_user_labels!$R454</f>
        <v>3</v>
      </c>
      <c r="D454" s="9" t="n">
        <f aca="false">COUNTIF(pattern_user_labels!$B454:$J454, $B454)</f>
        <v>2</v>
      </c>
      <c r="E454" s="10" t="b">
        <f aca="false">$C454-$D454&lt;=1</f>
        <v>1</v>
      </c>
      <c r="F454" s="10" t="b">
        <f aca="false">$C454=$D454</f>
        <v>0</v>
      </c>
      <c r="G454" s="10" t="b">
        <f aca="false">D454&gt;=3</f>
        <v>0</v>
      </c>
      <c r="H454" s="10" t="b">
        <f aca="false">AND($E454,OR($B454="UNGRADABLE_QUALITY",$B454="UNGRADABLE_CONDITION"))</f>
        <v>0</v>
      </c>
      <c r="I454" s="10" t="str">
        <f aca="false">IF(AND($E454,NOT($H454)),$B454, "")</f>
        <v>NON_SPECIFIC</v>
      </c>
    </row>
    <row r="455" customFormat="false" ht="15.75" hidden="false" customHeight="false" outlineLevel="0" collapsed="false">
      <c r="A455" s="8" t="str">
        <f aca="false">pattern_user_labels!$A455</f>
        <v>6c8e231a-700c-4e8a-a123-0e20e3b10b38</v>
      </c>
      <c r="B455" s="8" t="str">
        <f aca="false" t="array" ref="B455:B455">INDEX(pattern_user_labels!B455:J455,MATCH(MAX(COUNTIF(pattern_user_labels!B455:J455,pattern_user_labels!B455:J455)),COUNTIF(pattern_user_labels!B455:J455,pattern_user_labels!B455:J455),0))</f>
        <v>NORMAL</v>
      </c>
      <c r="C455" s="9" t="n">
        <f aca="false">pattern_user_labels!$R455</f>
        <v>3</v>
      </c>
      <c r="D455" s="9" t="n">
        <f aca="false">COUNTIF(pattern_user_labels!$B455:$J455, $B455)</f>
        <v>2</v>
      </c>
      <c r="E455" s="10" t="b">
        <f aca="false">$C455-$D455&lt;=1</f>
        <v>1</v>
      </c>
      <c r="F455" s="10" t="b">
        <f aca="false">$C455=$D455</f>
        <v>0</v>
      </c>
      <c r="G455" s="10" t="b">
        <f aca="false">D455&gt;=3</f>
        <v>0</v>
      </c>
      <c r="H455" s="10" t="b">
        <f aca="false">AND($E455,OR($B455="UNGRADABLE_QUALITY",$B455="UNGRADABLE_CONDITION"))</f>
        <v>0</v>
      </c>
      <c r="I455" s="10" t="str">
        <f aca="false">IF(AND($E455,NOT($H455)),$B455, "")</f>
        <v>NORMAL</v>
      </c>
    </row>
    <row r="456" customFormat="false" ht="15.75" hidden="false" customHeight="false" outlineLevel="0" collapsed="false">
      <c r="A456" s="8" t="str">
        <f aca="false">pattern_user_labels!$A456</f>
        <v>6cf14df4-0f63-4d0d-a2bd-b181bf220b82</v>
      </c>
      <c r="B456" s="8" t="str">
        <f aca="false" t="array" ref="B456:B456">INDEX(pattern_user_labels!B456:J456,MATCH(MAX(COUNTIF(pattern_user_labels!B456:J456,pattern_user_labels!B456:J456)),COUNTIF(pattern_user_labels!B456:J456,pattern_user_labels!B456:J456),0))</f>
        <v>LATE</v>
      </c>
      <c r="C456" s="9" t="n">
        <f aca="false">pattern_user_labels!$R456</f>
        <v>3</v>
      </c>
      <c r="D456" s="9" t="n">
        <f aca="false">COUNTIF(pattern_user_labels!$B456:$J456, $B456)</f>
        <v>2</v>
      </c>
      <c r="E456" s="10" t="b">
        <f aca="false">$C456-$D456&lt;=1</f>
        <v>1</v>
      </c>
      <c r="F456" s="10" t="b">
        <f aca="false">$C456=$D456</f>
        <v>0</v>
      </c>
      <c r="G456" s="10" t="b">
        <f aca="false">D456&gt;=3</f>
        <v>0</v>
      </c>
      <c r="H456" s="10" t="b">
        <f aca="false">AND($E456,OR($B456="UNGRADABLE_QUALITY",$B456="UNGRADABLE_CONDITION"))</f>
        <v>0</v>
      </c>
      <c r="I456" s="10" t="str">
        <f aca="false">IF(AND($E456,NOT($H456)),$B456, "")</f>
        <v>LATE</v>
      </c>
    </row>
    <row r="457" customFormat="false" ht="15.75" hidden="false" customHeight="false" outlineLevel="0" collapsed="false">
      <c r="A457" s="8" t="str">
        <f aca="false">pattern_user_labels!$A457</f>
        <v>6d7498d1-5463-44c4-bfad-9e686bb1ec20</v>
      </c>
      <c r="B457" s="8" t="str">
        <f aca="false" t="array" ref="B457:B457">INDEX(pattern_user_labels!B457:J457,MATCH(MAX(COUNTIF(pattern_user_labels!B457:J457,pattern_user_labels!B457:J457)),COUNTIF(pattern_user_labels!B457:J457,pattern_user_labels!B457:J457),0))</f>
        <v>ACTIVE</v>
      </c>
      <c r="C457" s="9" t="n">
        <f aca="false">pattern_user_labels!$R457</f>
        <v>3</v>
      </c>
      <c r="D457" s="9" t="n">
        <f aca="false">COUNTIF(pattern_user_labels!$B457:$J457, $B457)</f>
        <v>2</v>
      </c>
      <c r="E457" s="10" t="b">
        <f aca="false">$C457-$D457&lt;=1</f>
        <v>1</v>
      </c>
      <c r="F457" s="10" t="b">
        <f aca="false">$C457=$D457</f>
        <v>0</v>
      </c>
      <c r="G457" s="10" t="b">
        <f aca="false">D457&gt;=3</f>
        <v>0</v>
      </c>
      <c r="H457" s="10" t="b">
        <f aca="false">AND($E457,OR($B457="UNGRADABLE_QUALITY",$B457="UNGRADABLE_CONDITION"))</f>
        <v>0</v>
      </c>
      <c r="I457" s="10" t="str">
        <f aca="false">IF(AND($E457,NOT($H457)),$B457, "")</f>
        <v>ACTIVE</v>
      </c>
    </row>
    <row r="458" customFormat="false" ht="15.75" hidden="false" customHeight="false" outlineLevel="0" collapsed="false">
      <c r="A458" s="8" t="str">
        <f aca="false">pattern_user_labels!$A458</f>
        <v>6d9c28df-a36e-48a9-9bfd-1f227f10c00b</v>
      </c>
      <c r="B458" s="8" t="str">
        <f aca="false" t="array" ref="B458:B458">INDEX(pattern_user_labels!B458:J458,MATCH(MAX(COUNTIF(pattern_user_labels!B458:J458,pattern_user_labels!B458:J458)),COUNTIF(pattern_user_labels!B458:J458,pattern_user_labels!B458:J458),0))</f>
        <v>NON_SPECIFIC</v>
      </c>
      <c r="C458" s="9" t="n">
        <f aca="false">pattern_user_labels!$R458</f>
        <v>3</v>
      </c>
      <c r="D458" s="9" t="n">
        <f aca="false">COUNTIF(pattern_user_labels!$B458:$J458, $B458)</f>
        <v>2</v>
      </c>
      <c r="E458" s="10" t="b">
        <f aca="false">$C458-$D458&lt;=1</f>
        <v>1</v>
      </c>
      <c r="F458" s="10" t="b">
        <f aca="false">$C458=$D458</f>
        <v>0</v>
      </c>
      <c r="G458" s="10" t="b">
        <f aca="false">D458&gt;=3</f>
        <v>0</v>
      </c>
      <c r="H458" s="10" t="b">
        <f aca="false">AND($E458,OR($B458="UNGRADABLE_QUALITY",$B458="UNGRADABLE_CONDITION"))</f>
        <v>0</v>
      </c>
      <c r="I458" s="10" t="str">
        <f aca="false">IF(AND($E458,NOT($H458)),$B458, "")</f>
        <v>NON_SPECIFIC</v>
      </c>
    </row>
    <row r="459" customFormat="false" ht="15.75" hidden="false" customHeight="false" outlineLevel="0" collapsed="false">
      <c r="A459" s="8" t="str">
        <f aca="false">pattern_user_labels!$A459</f>
        <v>6ddf5d4d-1095-4a43-9dfd-c04eb9a447f5</v>
      </c>
      <c r="B459" s="8" t="str">
        <f aca="false" t="array" ref="B459:B459">INDEX(pattern_user_labels!B459:J459,MATCH(MAX(COUNTIF(pattern_user_labels!B459:J459,pattern_user_labels!B459:J459)),COUNTIF(pattern_user_labels!B459:J459,pattern_user_labels!B459:J459),0))</f>
        <v>NORMAL</v>
      </c>
      <c r="C459" s="9" t="n">
        <f aca="false">pattern_user_labels!$R459</f>
        <v>3</v>
      </c>
      <c r="D459" s="9" t="n">
        <f aca="false">COUNTIF(pattern_user_labels!$B459:$J459, $B459)</f>
        <v>2</v>
      </c>
      <c r="E459" s="10" t="b">
        <f aca="false">$C459-$D459&lt;=1</f>
        <v>1</v>
      </c>
      <c r="F459" s="10" t="b">
        <f aca="false">$C459=$D459</f>
        <v>0</v>
      </c>
      <c r="G459" s="10" t="b">
        <f aca="false">D459&gt;=3</f>
        <v>0</v>
      </c>
      <c r="H459" s="10" t="b">
        <f aca="false">AND($E459,OR($B459="UNGRADABLE_QUALITY",$B459="UNGRADABLE_CONDITION"))</f>
        <v>0</v>
      </c>
      <c r="I459" s="10" t="str">
        <f aca="false">IF(AND($E459,NOT($H459)),$B459, "")</f>
        <v>NORMAL</v>
      </c>
    </row>
    <row r="460" customFormat="false" ht="15.75" hidden="false" customHeight="false" outlineLevel="0" collapsed="false">
      <c r="A460" s="8" t="str">
        <f aca="false">pattern_user_labels!$A460</f>
        <v>6df42537-7b14-4cc3-bae0-e4e45cf6289b</v>
      </c>
      <c r="B460" s="8" t="str">
        <f aca="false" t="array" ref="B460:B460">INDEX(pattern_user_labels!B460:J460,MATCH(MAX(COUNTIF(pattern_user_labels!B460:J460,pattern_user_labels!B460:J460)),COUNTIF(pattern_user_labels!B460:J460,pattern_user_labels!B460:J460),0))</f>
        <v>EARLY</v>
      </c>
      <c r="C460" s="9" t="n">
        <f aca="false">pattern_user_labels!$R460</f>
        <v>3</v>
      </c>
      <c r="D460" s="9" t="n">
        <f aca="false">COUNTIF(pattern_user_labels!$B460:$J460, $B460)</f>
        <v>2</v>
      </c>
      <c r="E460" s="10" t="b">
        <f aca="false">$C460-$D460&lt;=1</f>
        <v>1</v>
      </c>
      <c r="F460" s="10" t="b">
        <f aca="false">$C460=$D460</f>
        <v>0</v>
      </c>
      <c r="G460" s="10" t="b">
        <f aca="false">D460&gt;=3</f>
        <v>0</v>
      </c>
      <c r="H460" s="10" t="b">
        <f aca="false">AND($E460,OR($B460="UNGRADABLE_QUALITY",$B460="UNGRADABLE_CONDITION"))</f>
        <v>0</v>
      </c>
      <c r="I460" s="10" t="str">
        <f aca="false">IF(AND($E460,NOT($H460)),$B460, "")</f>
        <v>EARLY</v>
      </c>
    </row>
    <row r="461" customFormat="false" ht="15.75" hidden="false" customHeight="false" outlineLevel="0" collapsed="false">
      <c r="A461" s="8" t="str">
        <f aca="false">pattern_user_labels!$A461</f>
        <v>6e77f373-503a-40b0-8777-9d1958b128bf</v>
      </c>
      <c r="B461" s="8" t="str">
        <f aca="false" t="array" ref="B461:B461">INDEX(pattern_user_labels!B461:J461,MATCH(MAX(COUNTIF(pattern_user_labels!B461:J461,pattern_user_labels!B461:J461)),COUNTIF(pattern_user_labels!B461:J461,pattern_user_labels!B461:J461),0))</f>
        <v>EARLY</v>
      </c>
      <c r="C461" s="9" t="n">
        <f aca="false">pattern_user_labels!$R461</f>
        <v>3</v>
      </c>
      <c r="D461" s="9" t="n">
        <f aca="false">COUNTIF(pattern_user_labels!$B461:$J461, $B461)</f>
        <v>2</v>
      </c>
      <c r="E461" s="10" t="b">
        <f aca="false">$C461-$D461&lt;=1</f>
        <v>1</v>
      </c>
      <c r="F461" s="10" t="b">
        <f aca="false">$C461=$D461</f>
        <v>0</v>
      </c>
      <c r="G461" s="10" t="b">
        <f aca="false">D461&gt;=3</f>
        <v>0</v>
      </c>
      <c r="H461" s="10" t="b">
        <f aca="false">AND($E461,OR($B461="UNGRADABLE_QUALITY",$B461="UNGRADABLE_CONDITION"))</f>
        <v>0</v>
      </c>
      <c r="I461" s="10" t="str">
        <f aca="false">IF(AND($E461,NOT($H461)),$B461, "")</f>
        <v>EARLY</v>
      </c>
    </row>
    <row r="462" customFormat="false" ht="15.75" hidden="false" customHeight="false" outlineLevel="0" collapsed="false">
      <c r="A462" s="8" t="str">
        <f aca="false">pattern_user_labels!$A462</f>
        <v>6eaae46b-4026-4af8-9053-5d5d03a7c5bb</v>
      </c>
      <c r="B462" s="8" t="str">
        <f aca="false" t="array" ref="B462:B462">INDEX(pattern_user_labels!B462:J462,MATCH(MAX(COUNTIF(pattern_user_labels!B462:J462,pattern_user_labels!B462:J462)),COUNTIF(pattern_user_labels!B462:J462,pattern_user_labels!B462:J462),0))</f>
        <v>UNGRADABLE_QUALITY</v>
      </c>
      <c r="C462" s="9" t="n">
        <f aca="false">pattern_user_labels!$R462</f>
        <v>3</v>
      </c>
      <c r="D462" s="9" t="n">
        <f aca="false">COUNTIF(pattern_user_labels!$B462:$J462, $B462)</f>
        <v>3</v>
      </c>
      <c r="E462" s="10" t="b">
        <f aca="false">$C462-$D462&lt;=1</f>
        <v>1</v>
      </c>
      <c r="F462" s="10" t="b">
        <f aca="false">$C462=$D462</f>
        <v>1</v>
      </c>
      <c r="G462" s="10" t="b">
        <f aca="false">D462&gt;=3</f>
        <v>1</v>
      </c>
      <c r="H462" s="10" t="b">
        <f aca="false">AND($E462,OR($B462="UNGRADABLE_QUALITY",$B462="UNGRADABLE_CONDITION"))</f>
        <v>1</v>
      </c>
      <c r="I462" s="10" t="str">
        <f aca="false">IF(AND($E462,NOT($H462)),$B462, "")</f>
        <v/>
      </c>
    </row>
    <row r="463" customFormat="false" ht="15.75" hidden="false" customHeight="false" outlineLevel="0" collapsed="false">
      <c r="A463" s="8" t="str">
        <f aca="false">pattern_user_labels!$A463</f>
        <v>6eae2f94-2dfc-4e70-966c-a2395a5dd4a7</v>
      </c>
      <c r="B463" s="8" t="str">
        <f aca="false" t="array" ref="B463:B463">INDEX(pattern_user_labels!B463:J463,MATCH(MAX(COUNTIF(pattern_user_labels!B463:J463,pattern_user_labels!B463:J463)),COUNTIF(pattern_user_labels!B463:J463,pattern_user_labels!B463:J463),0))</f>
        <v>NON_SPECIFIC</v>
      </c>
      <c r="C463" s="9" t="n">
        <f aca="false">pattern_user_labels!$R463</f>
        <v>3</v>
      </c>
      <c r="D463" s="9" t="n">
        <f aca="false">COUNTIF(pattern_user_labels!$B463:$J463, $B463)</f>
        <v>2</v>
      </c>
      <c r="E463" s="10" t="b">
        <f aca="false">$C463-$D463&lt;=1</f>
        <v>1</v>
      </c>
      <c r="F463" s="10" t="b">
        <f aca="false">$C463=$D463</f>
        <v>0</v>
      </c>
      <c r="G463" s="10" t="b">
        <f aca="false">D463&gt;=3</f>
        <v>0</v>
      </c>
      <c r="H463" s="10" t="b">
        <f aca="false">AND($E463,OR($B463="UNGRADABLE_QUALITY",$B463="UNGRADABLE_CONDITION"))</f>
        <v>0</v>
      </c>
      <c r="I463" s="10" t="str">
        <f aca="false">IF(AND($E463,NOT($H463)),$B463, "")</f>
        <v>NON_SPECIFIC</v>
      </c>
    </row>
    <row r="464" customFormat="false" ht="15.75" hidden="false" customHeight="false" outlineLevel="0" collapsed="false">
      <c r="A464" s="8" t="str">
        <f aca="false">pattern_user_labels!$A464</f>
        <v>6ec34527-2a64-467a-bc8f-9f0393f4b6f9</v>
      </c>
      <c r="B464" s="8" t="str">
        <f aca="false" t="array" ref="B464:B464">INDEX(pattern_user_labels!B464:J464,MATCH(MAX(COUNTIF(pattern_user_labels!B464:J464,pattern_user_labels!B464:J464)),COUNTIF(pattern_user_labels!B464:J464,pattern_user_labels!B464:J464),0))</f>
        <v>EARLY</v>
      </c>
      <c r="C464" s="9" t="n">
        <f aca="false">pattern_user_labels!$R464</f>
        <v>3</v>
      </c>
      <c r="D464" s="9" t="n">
        <f aca="false">COUNTIF(pattern_user_labels!$B464:$J464, $B464)</f>
        <v>2</v>
      </c>
      <c r="E464" s="10" t="b">
        <f aca="false">$C464-$D464&lt;=1</f>
        <v>1</v>
      </c>
      <c r="F464" s="10" t="b">
        <f aca="false">$C464=$D464</f>
        <v>0</v>
      </c>
      <c r="G464" s="10" t="b">
        <f aca="false">D464&gt;=3</f>
        <v>0</v>
      </c>
      <c r="H464" s="10" t="b">
        <f aca="false">AND($E464,OR($B464="UNGRADABLE_QUALITY",$B464="UNGRADABLE_CONDITION"))</f>
        <v>0</v>
      </c>
      <c r="I464" s="10" t="str">
        <f aca="false">IF(AND($E464,NOT($H464)),$B464, "")</f>
        <v>EARLY</v>
      </c>
    </row>
    <row r="465" customFormat="false" ht="15.75" hidden="false" customHeight="false" outlineLevel="0" collapsed="false">
      <c r="A465" s="8" t="str">
        <f aca="false">pattern_user_labels!$A465</f>
        <v>70143dd7-1b04-46ab-9f4f-b4fe611cb72a</v>
      </c>
      <c r="B465" s="8" t="str">
        <f aca="false" t="array" ref="B465:B465">INDEX(pattern_user_labels!B465:J465,MATCH(MAX(COUNTIF(pattern_user_labels!B465:J465,pattern_user_labels!B465:J465)),COUNTIF(pattern_user_labels!B465:J465,pattern_user_labels!B465:J465),0))</f>
        <v>UNGRADABLE_QUALITY</v>
      </c>
      <c r="C465" s="9" t="n">
        <f aca="false">pattern_user_labels!$R465</f>
        <v>3</v>
      </c>
      <c r="D465" s="9" t="n">
        <f aca="false">COUNTIF(pattern_user_labels!$B465:$J465, $B465)</f>
        <v>2</v>
      </c>
      <c r="E465" s="10" t="b">
        <f aca="false">$C465-$D465&lt;=1</f>
        <v>1</v>
      </c>
      <c r="F465" s="10" t="b">
        <f aca="false">$C465=$D465</f>
        <v>0</v>
      </c>
      <c r="G465" s="10" t="b">
        <f aca="false">D465&gt;=3</f>
        <v>0</v>
      </c>
      <c r="H465" s="10" t="b">
        <f aca="false">AND($E465,OR($B465="UNGRADABLE_QUALITY",$B465="UNGRADABLE_CONDITION"))</f>
        <v>1</v>
      </c>
      <c r="I465" s="10" t="str">
        <f aca="false">IF(AND($E465,NOT($H465)),$B465, "")</f>
        <v/>
      </c>
    </row>
    <row r="466" customFormat="false" ht="15.75" hidden="false" customHeight="false" outlineLevel="0" collapsed="false">
      <c r="A466" s="8" t="str">
        <f aca="false">pattern_user_labels!$A466</f>
        <v>70a82334-f60d-47ba-b669-ea9b769b14a4</v>
      </c>
      <c r="B466" s="8" t="str">
        <f aca="false" t="array" ref="B466:B466">INDEX(pattern_user_labels!B466:J466,MATCH(MAX(COUNTIF(pattern_user_labels!B466:J466,pattern_user_labels!B466:J466)),COUNTIF(pattern_user_labels!B466:J466,pattern_user_labels!B466:J466),0))</f>
        <v>EARLY</v>
      </c>
      <c r="C466" s="9" t="n">
        <f aca="false">pattern_user_labels!$R466</f>
        <v>4</v>
      </c>
      <c r="D466" s="9" t="n">
        <f aca="false">COUNTIF(pattern_user_labels!$B466:$J466, $B466)</f>
        <v>3</v>
      </c>
      <c r="E466" s="10" t="b">
        <f aca="false">$C466-$D466&lt;=1</f>
        <v>1</v>
      </c>
      <c r="F466" s="10" t="b">
        <f aca="false">$C466=$D466</f>
        <v>0</v>
      </c>
      <c r="G466" s="10" t="b">
        <f aca="false">D466&gt;=3</f>
        <v>1</v>
      </c>
      <c r="H466" s="10" t="b">
        <f aca="false">AND($E466,OR($B466="UNGRADABLE_QUALITY",$B466="UNGRADABLE_CONDITION"))</f>
        <v>0</v>
      </c>
      <c r="I466" s="10" t="str">
        <f aca="false">IF(AND($E466,NOT($H466)),$B466, "")</f>
        <v>EARLY</v>
      </c>
    </row>
    <row r="467" customFormat="false" ht="15.75" hidden="false" customHeight="false" outlineLevel="0" collapsed="false">
      <c r="A467" s="8" t="str">
        <f aca="false">pattern_user_labels!$A467</f>
        <v>70f7e640-7bad-4857-87b8-2317d37381a0</v>
      </c>
      <c r="B467" s="8" t="str">
        <f aca="false" t="array" ref="B467:B467">INDEX(pattern_user_labels!B467:J467,MATCH(MAX(COUNTIF(pattern_user_labels!B467:J467,pattern_user_labels!B467:J467)),COUNTIF(pattern_user_labels!B467:J467,pattern_user_labels!B467:J467),0))</f>
        <v>EARLY</v>
      </c>
      <c r="C467" s="9" t="n">
        <f aca="false">pattern_user_labels!$R467</f>
        <v>3</v>
      </c>
      <c r="D467" s="9" t="n">
        <f aca="false">COUNTIF(pattern_user_labels!$B467:$J467, $B467)</f>
        <v>2</v>
      </c>
      <c r="E467" s="10" t="b">
        <f aca="false">$C467-$D467&lt;=1</f>
        <v>1</v>
      </c>
      <c r="F467" s="10" t="b">
        <f aca="false">$C467=$D467</f>
        <v>0</v>
      </c>
      <c r="G467" s="10" t="b">
        <f aca="false">D467&gt;=3</f>
        <v>0</v>
      </c>
      <c r="H467" s="10" t="b">
        <f aca="false">AND($E467,OR($B467="UNGRADABLE_QUALITY",$B467="UNGRADABLE_CONDITION"))</f>
        <v>0</v>
      </c>
      <c r="I467" s="10" t="str">
        <f aca="false">IF(AND($E467,NOT($H467)),$B467, "")</f>
        <v>EARLY</v>
      </c>
    </row>
    <row r="468" customFormat="false" ht="15.75" hidden="false" customHeight="false" outlineLevel="0" collapsed="false">
      <c r="A468" s="8" t="str">
        <f aca="false">pattern_user_labels!$A468</f>
        <v>710fd534-6bbd-41fc-924e-bdcc1fb0b760</v>
      </c>
      <c r="B468" s="8" t="str">
        <f aca="false" t="array" ref="B468:B468">INDEX(pattern_user_labels!B468:J468,MATCH(MAX(COUNTIF(pattern_user_labels!B468:J468,pattern_user_labels!B468:J468)),COUNTIF(pattern_user_labels!B468:J468,pattern_user_labels!B468:J468),0))</f>
        <v>NON_SPECIFIC</v>
      </c>
      <c r="C468" s="9" t="n">
        <f aca="false">pattern_user_labels!$R468</f>
        <v>3</v>
      </c>
      <c r="D468" s="9" t="n">
        <f aca="false">COUNTIF(pattern_user_labels!$B468:$J468, $B468)</f>
        <v>2</v>
      </c>
      <c r="E468" s="10" t="b">
        <f aca="false">$C468-$D468&lt;=1</f>
        <v>1</v>
      </c>
      <c r="F468" s="10" t="b">
        <f aca="false">$C468=$D468</f>
        <v>0</v>
      </c>
      <c r="G468" s="10" t="b">
        <f aca="false">D468&gt;=3</f>
        <v>0</v>
      </c>
      <c r="H468" s="10" t="b">
        <f aca="false">AND($E468,OR($B468="UNGRADABLE_QUALITY",$B468="UNGRADABLE_CONDITION"))</f>
        <v>0</v>
      </c>
      <c r="I468" s="10" t="str">
        <f aca="false">IF(AND($E468,NOT($H468)),$B468, "")</f>
        <v>NON_SPECIFIC</v>
      </c>
    </row>
    <row r="469" customFormat="false" ht="15.75" hidden="false" customHeight="false" outlineLevel="0" collapsed="false">
      <c r="A469" s="8" t="str">
        <f aca="false">pattern_user_labels!$A469</f>
        <v>71586c2c-4bea-4561-b8fd-0eece0c18bf1</v>
      </c>
      <c r="B469" s="8" t="str">
        <f aca="false" t="array" ref="B469:B469">INDEX(pattern_user_labels!B469:J469,MATCH(MAX(COUNTIF(pattern_user_labels!B469:J469,pattern_user_labels!B469:J469)),COUNTIF(pattern_user_labels!B469:J469,pattern_user_labels!B469:J469),0))</f>
        <v>NON_SPECIFIC</v>
      </c>
      <c r="C469" s="9" t="n">
        <f aca="false">pattern_user_labels!$R469</f>
        <v>3</v>
      </c>
      <c r="D469" s="9" t="n">
        <f aca="false">COUNTIF(pattern_user_labels!$B469:$J469, $B469)</f>
        <v>2</v>
      </c>
      <c r="E469" s="10" t="b">
        <f aca="false">$C469-$D469&lt;=1</f>
        <v>1</v>
      </c>
      <c r="F469" s="10" t="b">
        <f aca="false">$C469=$D469</f>
        <v>0</v>
      </c>
      <c r="G469" s="10" t="b">
        <f aca="false">D469&gt;=3</f>
        <v>0</v>
      </c>
      <c r="H469" s="10" t="b">
        <f aca="false">AND($E469,OR($B469="UNGRADABLE_QUALITY",$B469="UNGRADABLE_CONDITION"))</f>
        <v>0</v>
      </c>
      <c r="I469" s="10" t="str">
        <f aca="false">IF(AND($E469,NOT($H469)),$B469, "")</f>
        <v>NON_SPECIFIC</v>
      </c>
    </row>
    <row r="470" customFormat="false" ht="15.75" hidden="false" customHeight="false" outlineLevel="0" collapsed="false">
      <c r="A470" s="8" t="str">
        <f aca="false">pattern_user_labels!$A470</f>
        <v>7196c8a4-7941-47e0-98bc-a23aaa6086cc</v>
      </c>
      <c r="B470" s="8" t="str">
        <f aca="false" t="array" ref="B470:B470">INDEX(pattern_user_labels!B470:J470,MATCH(MAX(COUNTIF(pattern_user_labels!B470:J470,pattern_user_labels!B470:J470)),COUNTIF(pattern_user_labels!B470:J470,pattern_user_labels!B470:J470),0))</f>
        <v>ACTIVE</v>
      </c>
      <c r="C470" s="9" t="n">
        <f aca="false">pattern_user_labels!$R470</f>
        <v>4</v>
      </c>
      <c r="D470" s="9" t="n">
        <f aca="false">COUNTIF(pattern_user_labels!$B470:$J470, $B470)</f>
        <v>4</v>
      </c>
      <c r="E470" s="10" t="b">
        <f aca="false">$C470-$D470&lt;=1</f>
        <v>1</v>
      </c>
      <c r="F470" s="10" t="b">
        <f aca="false">$C470=$D470</f>
        <v>1</v>
      </c>
      <c r="G470" s="10" t="b">
        <f aca="false">D470&gt;=3</f>
        <v>1</v>
      </c>
      <c r="H470" s="10" t="b">
        <f aca="false">AND($E470,OR($B470="UNGRADABLE_QUALITY",$B470="UNGRADABLE_CONDITION"))</f>
        <v>0</v>
      </c>
      <c r="I470" s="10" t="str">
        <f aca="false">IF(AND($E470,NOT($H470)),$B470, "")</f>
        <v>ACTIVE</v>
      </c>
    </row>
    <row r="471" customFormat="false" ht="15.75" hidden="false" customHeight="false" outlineLevel="0" collapsed="false">
      <c r="A471" s="8" t="str">
        <f aca="false">pattern_user_labels!$A471</f>
        <v>71a94dfd-78a8-4336-a617-b0a32e4491a6</v>
      </c>
      <c r="B471" s="8" t="str">
        <f aca="false" t="array" ref="B471:B471">INDEX(pattern_user_labels!B471:J471,MATCH(MAX(COUNTIF(pattern_user_labels!B471:J471,pattern_user_labels!B471:J471)),COUNTIF(pattern_user_labels!B471:J471,pattern_user_labels!B471:J471),0))</f>
        <v>EARLY</v>
      </c>
      <c r="C471" s="9" t="n">
        <f aca="false">pattern_user_labels!$R471</f>
        <v>3</v>
      </c>
      <c r="D471" s="9" t="n">
        <f aca="false">COUNTIF(pattern_user_labels!$B471:$J471, $B471)</f>
        <v>3</v>
      </c>
      <c r="E471" s="10" t="b">
        <f aca="false">$C471-$D471&lt;=1</f>
        <v>1</v>
      </c>
      <c r="F471" s="10" t="b">
        <f aca="false">$C471=$D471</f>
        <v>1</v>
      </c>
      <c r="G471" s="10" t="b">
        <f aca="false">D471&gt;=3</f>
        <v>1</v>
      </c>
      <c r="H471" s="10" t="b">
        <f aca="false">AND($E471,OR($B471="UNGRADABLE_QUALITY",$B471="UNGRADABLE_CONDITION"))</f>
        <v>0</v>
      </c>
      <c r="I471" s="10" t="str">
        <f aca="false">IF(AND($E471,NOT($H471)),$B471, "")</f>
        <v>EARLY</v>
      </c>
    </row>
    <row r="472" customFormat="false" ht="15.75" hidden="false" customHeight="false" outlineLevel="0" collapsed="false">
      <c r="A472" s="8" t="str">
        <f aca="false">pattern_user_labels!$A472</f>
        <v>71c6b4ed-a1fe-4639-9e4f-9a5ec29f92e2</v>
      </c>
      <c r="B472" s="8" t="str">
        <f aca="false" t="array" ref="B472:B472">INDEX(pattern_user_labels!B472:J472,MATCH(MAX(COUNTIF(pattern_user_labels!B472:J472,pattern_user_labels!B472:J472)),COUNTIF(pattern_user_labels!B472:J472,pattern_user_labels!B472:J472),0))</f>
        <v>EARLY</v>
      </c>
      <c r="C472" s="9" t="n">
        <f aca="false">pattern_user_labels!$R472</f>
        <v>3</v>
      </c>
      <c r="D472" s="9" t="n">
        <f aca="false">COUNTIF(pattern_user_labels!$B472:$J472, $B472)</f>
        <v>2</v>
      </c>
      <c r="E472" s="10" t="b">
        <f aca="false">$C472-$D472&lt;=1</f>
        <v>1</v>
      </c>
      <c r="F472" s="10" t="b">
        <f aca="false">$C472=$D472</f>
        <v>0</v>
      </c>
      <c r="G472" s="10" t="b">
        <f aca="false">D472&gt;=3</f>
        <v>0</v>
      </c>
      <c r="H472" s="10" t="b">
        <f aca="false">AND($E472,OR($B472="UNGRADABLE_QUALITY",$B472="UNGRADABLE_CONDITION"))</f>
        <v>0</v>
      </c>
      <c r="I472" s="10" t="str">
        <f aca="false">IF(AND($E472,NOT($H472)),$B472, "")</f>
        <v>EARLY</v>
      </c>
    </row>
    <row r="473" customFormat="false" ht="15.75" hidden="false" customHeight="false" outlineLevel="0" collapsed="false">
      <c r="A473" s="8" t="str">
        <f aca="false">pattern_user_labels!$A473</f>
        <v>723e1708-92ab-4a41-8f5c-590de9afa7a5</v>
      </c>
      <c r="B473" s="8" t="str">
        <f aca="false" t="array" ref="B473:B473">INDEX(pattern_user_labels!B473:J473,MATCH(MAX(COUNTIF(pattern_user_labels!B473:J473,pattern_user_labels!B473:J473)),COUNTIF(pattern_user_labels!B473:J473,pattern_user_labels!B473:J473),0))</f>
        <v>NON_SPECIFIC</v>
      </c>
      <c r="C473" s="9" t="n">
        <f aca="false">pattern_user_labels!$R473</f>
        <v>3</v>
      </c>
      <c r="D473" s="9" t="n">
        <f aca="false">COUNTIF(pattern_user_labels!$B473:$J473, $B473)</f>
        <v>3</v>
      </c>
      <c r="E473" s="10" t="b">
        <f aca="false">$C473-$D473&lt;=1</f>
        <v>1</v>
      </c>
      <c r="F473" s="10" t="b">
        <f aca="false">$C473=$D473</f>
        <v>1</v>
      </c>
      <c r="G473" s="10" t="b">
        <f aca="false">D473&gt;=3</f>
        <v>1</v>
      </c>
      <c r="H473" s="10" t="b">
        <f aca="false">AND($E473,OR($B473="UNGRADABLE_QUALITY",$B473="UNGRADABLE_CONDITION"))</f>
        <v>0</v>
      </c>
      <c r="I473" s="10" t="str">
        <f aca="false">IF(AND($E473,NOT($H473)),$B473, "")</f>
        <v>NON_SPECIFIC</v>
      </c>
    </row>
    <row r="474" customFormat="false" ht="15.75" hidden="false" customHeight="false" outlineLevel="0" collapsed="false">
      <c r="A474" s="8" t="str">
        <f aca="false">pattern_user_labels!$A474</f>
        <v>7299e53d-16c7-4286-ba1a-6113a50fd3a1</v>
      </c>
      <c r="B474" s="8" t="str">
        <f aca="false" t="array" ref="B474:B474">INDEX(pattern_user_labels!B474:J474,MATCH(MAX(COUNTIF(pattern_user_labels!B474:J474,pattern_user_labels!B474:J474)),COUNTIF(pattern_user_labels!B474:J474,pattern_user_labels!B474:J474),0))</f>
        <v>NON_SPECIFIC</v>
      </c>
      <c r="C474" s="9" t="n">
        <f aca="false">pattern_user_labels!$R474</f>
        <v>3</v>
      </c>
      <c r="D474" s="9" t="n">
        <f aca="false">COUNTIF(pattern_user_labels!$B474:$J474, $B474)</f>
        <v>2</v>
      </c>
      <c r="E474" s="10" t="b">
        <f aca="false">$C474-$D474&lt;=1</f>
        <v>1</v>
      </c>
      <c r="F474" s="10" t="b">
        <f aca="false">$C474=$D474</f>
        <v>0</v>
      </c>
      <c r="G474" s="10" t="b">
        <f aca="false">D474&gt;=3</f>
        <v>0</v>
      </c>
      <c r="H474" s="10" t="b">
        <f aca="false">AND($E474,OR($B474="UNGRADABLE_QUALITY",$B474="UNGRADABLE_CONDITION"))</f>
        <v>0</v>
      </c>
      <c r="I474" s="10" t="str">
        <f aca="false">IF(AND($E474,NOT($H474)),$B474, "")</f>
        <v>NON_SPECIFIC</v>
      </c>
    </row>
    <row r="475" customFormat="false" ht="15.75" hidden="false" customHeight="false" outlineLevel="0" collapsed="false">
      <c r="A475" s="8" t="str">
        <f aca="false">pattern_user_labels!$A475</f>
        <v>731cbef6-6919-47f1-8b83-62e6cbc8149d</v>
      </c>
      <c r="B475" s="8" t="str">
        <f aca="false" t="array" ref="B475:B475">INDEX(pattern_user_labels!B475:J475,MATCH(MAX(COUNTIF(pattern_user_labels!B475:J475,pattern_user_labels!B475:J475)),COUNTIF(pattern_user_labels!B475:J475,pattern_user_labels!B475:J475),0))</f>
        <v>NON_SPECIFIC</v>
      </c>
      <c r="C475" s="9" t="n">
        <f aca="false">pattern_user_labels!$R475</f>
        <v>3</v>
      </c>
      <c r="D475" s="9" t="n">
        <f aca="false">COUNTIF(pattern_user_labels!$B475:$J475, $B475)</f>
        <v>3</v>
      </c>
      <c r="E475" s="10" t="b">
        <f aca="false">$C475-$D475&lt;=1</f>
        <v>1</v>
      </c>
      <c r="F475" s="10" t="b">
        <f aca="false">$C475=$D475</f>
        <v>1</v>
      </c>
      <c r="G475" s="10" t="b">
        <f aca="false">D475&gt;=3</f>
        <v>1</v>
      </c>
      <c r="H475" s="10" t="b">
        <f aca="false">AND($E475,OR($B475="UNGRADABLE_QUALITY",$B475="UNGRADABLE_CONDITION"))</f>
        <v>0</v>
      </c>
      <c r="I475" s="10" t="str">
        <f aca="false">IF(AND($E475,NOT($H475)),$B475, "")</f>
        <v>NON_SPECIFIC</v>
      </c>
    </row>
    <row r="476" customFormat="false" ht="15.75" hidden="false" customHeight="false" outlineLevel="0" collapsed="false">
      <c r="A476" s="8" t="str">
        <f aca="false">pattern_user_labels!$A476</f>
        <v>735632d3-1557-48a4-9379-665559401b29</v>
      </c>
      <c r="B476" s="8" t="str">
        <f aca="false" t="array" ref="B476:B476">INDEX(pattern_user_labels!B476:J476,MATCH(MAX(COUNTIF(pattern_user_labels!B476:J476,pattern_user_labels!B476:J476)),COUNTIF(pattern_user_labels!B476:J476,pattern_user_labels!B476:J476),0))</f>
        <v>LATE</v>
      </c>
      <c r="C476" s="9" t="n">
        <f aca="false">pattern_user_labels!$R476</f>
        <v>3</v>
      </c>
      <c r="D476" s="9" t="n">
        <f aca="false">COUNTIF(pattern_user_labels!$B476:$J476, $B476)</f>
        <v>2</v>
      </c>
      <c r="E476" s="10" t="b">
        <f aca="false">$C476-$D476&lt;=1</f>
        <v>1</v>
      </c>
      <c r="F476" s="10" t="b">
        <f aca="false">$C476=$D476</f>
        <v>0</v>
      </c>
      <c r="G476" s="10" t="b">
        <f aca="false">D476&gt;=3</f>
        <v>0</v>
      </c>
      <c r="H476" s="10" t="b">
        <f aca="false">AND($E476,OR($B476="UNGRADABLE_QUALITY",$B476="UNGRADABLE_CONDITION"))</f>
        <v>0</v>
      </c>
      <c r="I476" s="10" t="str">
        <f aca="false">IF(AND($E476,NOT($H476)),$B476, "")</f>
        <v>LATE</v>
      </c>
    </row>
    <row r="477" customFormat="false" ht="15.75" hidden="false" customHeight="false" outlineLevel="0" collapsed="false">
      <c r="A477" s="8" t="str">
        <f aca="false">pattern_user_labels!$A477</f>
        <v>73f38a62-9588-45e1-82cc-6cc734f7634d</v>
      </c>
      <c r="B477" s="8" t="str">
        <f aca="false" t="array" ref="B477:B477">INDEX(pattern_user_labels!B477:J477,MATCH(MAX(COUNTIF(pattern_user_labels!B477:J477,pattern_user_labels!B477:J477)),COUNTIF(pattern_user_labels!B477:J477,pattern_user_labels!B477:J477),0))</f>
        <v>NON_SPECIFIC</v>
      </c>
      <c r="C477" s="9" t="n">
        <f aca="false">pattern_user_labels!$R477</f>
        <v>3</v>
      </c>
      <c r="D477" s="9" t="n">
        <f aca="false">COUNTIF(pattern_user_labels!$B477:$J477, $B477)</f>
        <v>3</v>
      </c>
      <c r="E477" s="10" t="b">
        <f aca="false">$C477-$D477&lt;=1</f>
        <v>1</v>
      </c>
      <c r="F477" s="10" t="b">
        <f aca="false">$C477=$D477</f>
        <v>1</v>
      </c>
      <c r="G477" s="10" t="b">
        <f aca="false">D477&gt;=3</f>
        <v>1</v>
      </c>
      <c r="H477" s="10" t="b">
        <f aca="false">AND($E477,OR($B477="UNGRADABLE_QUALITY",$B477="UNGRADABLE_CONDITION"))</f>
        <v>0</v>
      </c>
      <c r="I477" s="10" t="str">
        <f aca="false">IF(AND($E477,NOT($H477)),$B477, "")</f>
        <v>NON_SPECIFIC</v>
      </c>
    </row>
    <row r="478" customFormat="false" ht="15.75" hidden="false" customHeight="false" outlineLevel="0" collapsed="false">
      <c r="A478" s="8" t="str">
        <f aca="false">pattern_user_labels!$A478</f>
        <v>742bfd09-a1c1-40ca-97fb-b92918e25bc6</v>
      </c>
      <c r="B478" s="8" t="str">
        <f aca="false" t="array" ref="B478:B478">INDEX(pattern_user_labels!B478:J478,MATCH(MAX(COUNTIF(pattern_user_labels!B478:J478,pattern_user_labels!B478:J478)),COUNTIF(pattern_user_labels!B478:J478,pattern_user_labels!B478:J478),0))</f>
        <v>EARLY</v>
      </c>
      <c r="C478" s="9" t="n">
        <f aca="false">pattern_user_labels!$R478</f>
        <v>3</v>
      </c>
      <c r="D478" s="9" t="n">
        <f aca="false">COUNTIF(pattern_user_labels!$B478:$J478, $B478)</f>
        <v>2</v>
      </c>
      <c r="E478" s="10" t="b">
        <f aca="false">$C478-$D478&lt;=1</f>
        <v>1</v>
      </c>
      <c r="F478" s="10" t="b">
        <f aca="false">$C478=$D478</f>
        <v>0</v>
      </c>
      <c r="G478" s="10" t="b">
        <f aca="false">D478&gt;=3</f>
        <v>0</v>
      </c>
      <c r="H478" s="10" t="b">
        <f aca="false">AND($E478,OR($B478="UNGRADABLE_QUALITY",$B478="UNGRADABLE_CONDITION"))</f>
        <v>0</v>
      </c>
      <c r="I478" s="10" t="str">
        <f aca="false">IF(AND($E478,NOT($H478)),$B478, "")</f>
        <v>EARLY</v>
      </c>
    </row>
    <row r="479" customFormat="false" ht="15.75" hidden="false" customHeight="false" outlineLevel="0" collapsed="false">
      <c r="A479" s="8" t="str">
        <f aca="false">pattern_user_labels!$A479</f>
        <v>74924998-a8ad-460d-9291-7d068c7d9754</v>
      </c>
      <c r="B479" s="8" t="str">
        <f aca="false" t="array" ref="B479:B479">INDEX(pattern_user_labels!B479:J479,MATCH(MAX(COUNTIF(pattern_user_labels!B479:J479,pattern_user_labels!B479:J479)),COUNTIF(pattern_user_labels!B479:J479,pattern_user_labels!B479:J479),0))</f>
        <v>ACTIVE</v>
      </c>
      <c r="C479" s="9" t="n">
        <f aca="false">pattern_user_labels!$R479</f>
        <v>4</v>
      </c>
      <c r="D479" s="9" t="n">
        <f aca="false">COUNTIF(pattern_user_labels!$B479:$J479, $B479)</f>
        <v>2</v>
      </c>
      <c r="E479" s="10" t="b">
        <f aca="false">$C479-$D479&lt;=1</f>
        <v>0</v>
      </c>
      <c r="F479" s="10" t="b">
        <f aca="false">$C479=$D479</f>
        <v>0</v>
      </c>
      <c r="G479" s="10" t="b">
        <f aca="false">D479&gt;=3</f>
        <v>0</v>
      </c>
      <c r="H479" s="10" t="b">
        <f aca="false">AND($E479,OR($B479="UNGRADABLE_QUALITY",$B479="UNGRADABLE_CONDITION"))</f>
        <v>0</v>
      </c>
      <c r="I479" s="10" t="str">
        <f aca="false">IF(AND($E479,NOT($H479)),$B479, "")</f>
        <v/>
      </c>
    </row>
    <row r="480" customFormat="false" ht="15.75" hidden="false" customHeight="false" outlineLevel="0" collapsed="false">
      <c r="A480" s="8" t="str">
        <f aca="false">pattern_user_labels!$A480</f>
        <v>749cf84e-c5c5-4300-84f4-46b058616b96</v>
      </c>
      <c r="B480" s="8" t="str">
        <f aca="false" t="array" ref="B480:B480">INDEX(pattern_user_labels!B480:J480,MATCH(MAX(COUNTIF(pattern_user_labels!B480:J480,pattern_user_labels!B480:J480)),COUNTIF(pattern_user_labels!B480:J480,pattern_user_labels!B480:J480),0))</f>
        <v>ACTIVE</v>
      </c>
      <c r="C480" s="9" t="n">
        <f aca="false">pattern_user_labels!$R480</f>
        <v>3</v>
      </c>
      <c r="D480" s="9" t="n">
        <f aca="false">COUNTIF(pattern_user_labels!$B480:$J480, $B480)</f>
        <v>2</v>
      </c>
      <c r="E480" s="10" t="b">
        <f aca="false">$C480-$D480&lt;=1</f>
        <v>1</v>
      </c>
      <c r="F480" s="10" t="b">
        <f aca="false">$C480=$D480</f>
        <v>0</v>
      </c>
      <c r="G480" s="10" t="b">
        <f aca="false">D480&gt;=3</f>
        <v>0</v>
      </c>
      <c r="H480" s="10" t="b">
        <f aca="false">AND($E480,OR($B480="UNGRADABLE_QUALITY",$B480="UNGRADABLE_CONDITION"))</f>
        <v>0</v>
      </c>
      <c r="I480" s="10" t="str">
        <f aca="false">IF(AND($E480,NOT($H480)),$B480, "")</f>
        <v>ACTIVE</v>
      </c>
    </row>
    <row r="481" customFormat="false" ht="15.75" hidden="false" customHeight="false" outlineLevel="0" collapsed="false">
      <c r="A481" s="8" t="str">
        <f aca="false">pattern_user_labels!$A481</f>
        <v>74ac4e73-becd-4d9a-9817-d0339123f3a0</v>
      </c>
      <c r="B481" s="8" t="str">
        <f aca="false" t="array" ref="B481:B481">INDEX(pattern_user_labels!B481:J481,MATCH(MAX(COUNTIF(pattern_user_labels!B481:J481,pattern_user_labels!B481:J481)),COUNTIF(pattern_user_labels!B481:J481,pattern_user_labels!B481:J481),0))</f>
        <v>ACTIVE</v>
      </c>
      <c r="C481" s="9" t="n">
        <f aca="false">pattern_user_labels!$R481</f>
        <v>4</v>
      </c>
      <c r="D481" s="9" t="n">
        <f aca="false">COUNTIF(pattern_user_labels!$B481:$J481, $B481)</f>
        <v>4</v>
      </c>
      <c r="E481" s="10" t="b">
        <f aca="false">$C481-$D481&lt;=1</f>
        <v>1</v>
      </c>
      <c r="F481" s="10" t="b">
        <f aca="false">$C481=$D481</f>
        <v>1</v>
      </c>
      <c r="G481" s="10" t="b">
        <f aca="false">D481&gt;=3</f>
        <v>1</v>
      </c>
      <c r="H481" s="10" t="b">
        <f aca="false">AND($E481,OR($B481="UNGRADABLE_QUALITY",$B481="UNGRADABLE_CONDITION"))</f>
        <v>0</v>
      </c>
      <c r="I481" s="10" t="str">
        <f aca="false">IF(AND($E481,NOT($H481)),$B481, "")</f>
        <v>ACTIVE</v>
      </c>
    </row>
    <row r="482" customFormat="false" ht="15.75" hidden="false" customHeight="false" outlineLevel="0" collapsed="false">
      <c r="A482" s="8" t="str">
        <f aca="false">pattern_user_labels!$A482</f>
        <v>74e8e581-387e-4c41-949f-19b97628c51f</v>
      </c>
      <c r="B482" s="8" t="str">
        <f aca="false" t="array" ref="B482:B482">INDEX(pattern_user_labels!B482:J482,MATCH(MAX(COUNTIF(pattern_user_labels!B482:J482,pattern_user_labels!B482:J482)),COUNTIF(pattern_user_labels!B482:J482,pattern_user_labels!B482:J482),0))</f>
        <v>NON_SPECIFIC</v>
      </c>
      <c r="C482" s="9" t="n">
        <f aca="false">pattern_user_labels!$R482</f>
        <v>3</v>
      </c>
      <c r="D482" s="9" t="n">
        <f aca="false">COUNTIF(pattern_user_labels!$B482:$J482, $B482)</f>
        <v>2</v>
      </c>
      <c r="E482" s="10" t="b">
        <f aca="false">$C482-$D482&lt;=1</f>
        <v>1</v>
      </c>
      <c r="F482" s="10" t="b">
        <f aca="false">$C482=$D482</f>
        <v>0</v>
      </c>
      <c r="G482" s="10" t="b">
        <f aca="false">D482&gt;=3</f>
        <v>0</v>
      </c>
      <c r="H482" s="10" t="b">
        <f aca="false">AND($E482,OR($B482="UNGRADABLE_QUALITY",$B482="UNGRADABLE_CONDITION"))</f>
        <v>0</v>
      </c>
      <c r="I482" s="10" t="str">
        <f aca="false">IF(AND($E482,NOT($H482)),$B482, "")</f>
        <v>NON_SPECIFIC</v>
      </c>
    </row>
    <row r="483" customFormat="false" ht="15.75" hidden="false" customHeight="false" outlineLevel="0" collapsed="false">
      <c r="A483" s="8" t="str">
        <f aca="false">pattern_user_labels!$A483</f>
        <v>74f0f771-dd24-431c-b00f-40251f3bc735</v>
      </c>
      <c r="B483" s="8" t="str">
        <f aca="false" t="array" ref="B483:B483">INDEX(pattern_user_labels!B483:J483,MATCH(MAX(COUNTIF(pattern_user_labels!B483:J483,pattern_user_labels!B483:J483)),COUNTIF(pattern_user_labels!B483:J483,pattern_user_labels!B483:J483),0))</f>
        <v>ACTIVE</v>
      </c>
      <c r="C483" s="9" t="n">
        <f aca="false">pattern_user_labels!$R483</f>
        <v>3</v>
      </c>
      <c r="D483" s="9" t="n">
        <f aca="false">COUNTIF(pattern_user_labels!$B483:$J483, $B483)</f>
        <v>3</v>
      </c>
      <c r="E483" s="10" t="b">
        <f aca="false">$C483-$D483&lt;=1</f>
        <v>1</v>
      </c>
      <c r="F483" s="10" t="b">
        <f aca="false">$C483=$D483</f>
        <v>1</v>
      </c>
      <c r="G483" s="10" t="b">
        <f aca="false">D483&gt;=3</f>
        <v>1</v>
      </c>
      <c r="H483" s="10" t="b">
        <f aca="false">AND($E483,OR($B483="UNGRADABLE_QUALITY",$B483="UNGRADABLE_CONDITION"))</f>
        <v>0</v>
      </c>
      <c r="I483" s="10" t="str">
        <f aca="false">IF(AND($E483,NOT($H483)),$B483, "")</f>
        <v>ACTIVE</v>
      </c>
    </row>
    <row r="484" customFormat="false" ht="15.75" hidden="false" customHeight="false" outlineLevel="0" collapsed="false">
      <c r="A484" s="8" t="str">
        <f aca="false">pattern_user_labels!$A484</f>
        <v>7515c9e7-b8e7-47b9-bccc-1ff46898a211</v>
      </c>
      <c r="B484" s="8" t="str">
        <f aca="false" t="array" ref="B484:B484">INDEX(pattern_user_labels!B484:J484,MATCH(MAX(COUNTIF(pattern_user_labels!B484:J484,pattern_user_labels!B484:J484)),COUNTIF(pattern_user_labels!B484:J484,pattern_user_labels!B484:J484),0))</f>
        <v>NON_SPECIFIC</v>
      </c>
      <c r="C484" s="9" t="n">
        <f aca="false">pattern_user_labels!$R484</f>
        <v>3</v>
      </c>
      <c r="D484" s="9" t="n">
        <f aca="false">COUNTIF(pattern_user_labels!$B484:$J484, $B484)</f>
        <v>2</v>
      </c>
      <c r="E484" s="10" t="b">
        <f aca="false">$C484-$D484&lt;=1</f>
        <v>1</v>
      </c>
      <c r="F484" s="10" t="b">
        <f aca="false">$C484=$D484</f>
        <v>0</v>
      </c>
      <c r="G484" s="10" t="b">
        <f aca="false">D484&gt;=3</f>
        <v>0</v>
      </c>
      <c r="H484" s="10" t="b">
        <f aca="false">AND($E484,OR($B484="UNGRADABLE_QUALITY",$B484="UNGRADABLE_CONDITION"))</f>
        <v>0</v>
      </c>
      <c r="I484" s="10" t="str">
        <f aca="false">IF(AND($E484,NOT($H484)),$B484, "")</f>
        <v>NON_SPECIFIC</v>
      </c>
    </row>
    <row r="485" customFormat="false" ht="15.75" hidden="false" customHeight="false" outlineLevel="0" collapsed="false">
      <c r="A485" s="8" t="str">
        <f aca="false">pattern_user_labels!$A485</f>
        <v>75968107-84ef-4d1e-9094-216383f11100</v>
      </c>
      <c r="B485" s="8" t="str">
        <f aca="false" t="array" ref="B485:B485">INDEX(pattern_user_labels!B485:J485,MATCH(MAX(COUNTIF(pattern_user_labels!B485:J485,pattern_user_labels!B485:J485)),COUNTIF(pattern_user_labels!B485:J485,pattern_user_labels!B485:J485),0))</f>
        <v>NON_SPECIFIC</v>
      </c>
      <c r="C485" s="9" t="n">
        <f aca="false">pattern_user_labels!$R485</f>
        <v>3</v>
      </c>
      <c r="D485" s="9" t="n">
        <f aca="false">COUNTIF(pattern_user_labels!$B485:$J485, $B485)</f>
        <v>3</v>
      </c>
      <c r="E485" s="10" t="b">
        <f aca="false">$C485-$D485&lt;=1</f>
        <v>1</v>
      </c>
      <c r="F485" s="10" t="b">
        <f aca="false">$C485=$D485</f>
        <v>1</v>
      </c>
      <c r="G485" s="10" t="b">
        <f aca="false">D485&gt;=3</f>
        <v>1</v>
      </c>
      <c r="H485" s="10" t="b">
        <f aca="false">AND($E485,OR($B485="UNGRADABLE_QUALITY",$B485="UNGRADABLE_CONDITION"))</f>
        <v>0</v>
      </c>
      <c r="I485" s="10" t="str">
        <f aca="false">IF(AND($E485,NOT($H485)),$B485, "")</f>
        <v>NON_SPECIFIC</v>
      </c>
    </row>
    <row r="486" customFormat="false" ht="15.75" hidden="false" customHeight="false" outlineLevel="0" collapsed="false">
      <c r="A486" s="8" t="str">
        <f aca="false">pattern_user_labels!$A486</f>
        <v>75feccb8-6fb4-40e4-90dc-c875c2a9352f</v>
      </c>
      <c r="B486" s="8" t="str">
        <f aca="false" t="array" ref="B486:B486">INDEX(pattern_user_labels!B486:J486,MATCH(MAX(COUNTIF(pattern_user_labels!B486:J486,pattern_user_labels!B486:J486)),COUNTIF(pattern_user_labels!B486:J486,pattern_user_labels!B486:J486),0))</f>
        <v>ACTIVE</v>
      </c>
      <c r="C486" s="9" t="n">
        <f aca="false">pattern_user_labels!$R486</f>
        <v>3</v>
      </c>
      <c r="D486" s="9" t="n">
        <f aca="false">COUNTIF(pattern_user_labels!$B486:$J486, $B486)</f>
        <v>2</v>
      </c>
      <c r="E486" s="10" t="b">
        <f aca="false">$C486-$D486&lt;=1</f>
        <v>1</v>
      </c>
      <c r="F486" s="10" t="b">
        <f aca="false">$C486=$D486</f>
        <v>0</v>
      </c>
      <c r="G486" s="10" t="b">
        <f aca="false">D486&gt;=3</f>
        <v>0</v>
      </c>
      <c r="H486" s="10" t="b">
        <f aca="false">AND($E486,OR($B486="UNGRADABLE_QUALITY",$B486="UNGRADABLE_CONDITION"))</f>
        <v>0</v>
      </c>
      <c r="I486" s="10" t="str">
        <f aca="false">IF(AND($E486,NOT($H486)),$B486, "")</f>
        <v>ACTIVE</v>
      </c>
    </row>
    <row r="487" customFormat="false" ht="15.75" hidden="false" customHeight="false" outlineLevel="0" collapsed="false">
      <c r="A487" s="8" t="str">
        <f aca="false">pattern_user_labels!$A487</f>
        <v>7664a098-22ba-4bd2-87ce-472b1bc259d4</v>
      </c>
      <c r="B487" s="8" t="str">
        <f aca="false" t="array" ref="B487:B487">INDEX(pattern_user_labels!B487:J487,MATCH(MAX(COUNTIF(pattern_user_labels!B487:J487,pattern_user_labels!B487:J487)),COUNTIF(pattern_user_labels!B487:J487,pattern_user_labels!B487:J487),0))</f>
        <v>NORMAL</v>
      </c>
      <c r="C487" s="9" t="n">
        <f aca="false">pattern_user_labels!$R487</f>
        <v>4</v>
      </c>
      <c r="D487" s="9" t="n">
        <f aca="false">COUNTIF(pattern_user_labels!$B487:$J487, $B487)</f>
        <v>4</v>
      </c>
      <c r="E487" s="10" t="b">
        <f aca="false">$C487-$D487&lt;=1</f>
        <v>1</v>
      </c>
      <c r="F487" s="10" t="b">
        <f aca="false">$C487=$D487</f>
        <v>1</v>
      </c>
      <c r="G487" s="10" t="b">
        <f aca="false">D487&gt;=3</f>
        <v>1</v>
      </c>
      <c r="H487" s="10" t="b">
        <f aca="false">AND($E487,OR($B487="UNGRADABLE_QUALITY",$B487="UNGRADABLE_CONDITION"))</f>
        <v>0</v>
      </c>
      <c r="I487" s="10" t="str">
        <f aca="false">IF(AND($E487,NOT($H487)),$B487, "")</f>
        <v>NORMAL</v>
      </c>
    </row>
    <row r="488" customFormat="false" ht="15.75" hidden="false" customHeight="false" outlineLevel="0" collapsed="false">
      <c r="A488" s="8" t="str">
        <f aca="false">pattern_user_labels!$A488</f>
        <v>768a7330-a969-4d5c-ae3d-d6e911dbcf0e</v>
      </c>
      <c r="B488" s="8" t="str">
        <f aca="false" t="array" ref="B488:B488">INDEX(pattern_user_labels!B488:J488,MATCH(MAX(COUNTIF(pattern_user_labels!B488:J488,pattern_user_labels!B488:J488)),COUNTIF(pattern_user_labels!B488:J488,pattern_user_labels!B488:J488),0))</f>
        <v>NON_SPECIFIC</v>
      </c>
      <c r="C488" s="9" t="n">
        <f aca="false">pattern_user_labels!$R488</f>
        <v>3</v>
      </c>
      <c r="D488" s="9" t="n">
        <f aca="false">COUNTIF(pattern_user_labels!$B488:$J488, $B488)</f>
        <v>1</v>
      </c>
      <c r="E488" s="10" t="b">
        <f aca="false">$C488-$D488&lt;=1</f>
        <v>0</v>
      </c>
      <c r="F488" s="10" t="b">
        <f aca="false">$C488=$D488</f>
        <v>0</v>
      </c>
      <c r="G488" s="10" t="b">
        <f aca="false">D488&gt;=3</f>
        <v>0</v>
      </c>
      <c r="H488" s="10" t="b">
        <f aca="false">AND($E488,OR($B488="UNGRADABLE_QUALITY",$B488="UNGRADABLE_CONDITION"))</f>
        <v>0</v>
      </c>
      <c r="I488" s="10" t="str">
        <f aca="false">IF(AND($E488,NOT($H488)),$B488, "")</f>
        <v/>
      </c>
    </row>
    <row r="489" customFormat="false" ht="15.75" hidden="false" customHeight="false" outlineLevel="0" collapsed="false">
      <c r="A489" s="8" t="str">
        <f aca="false">pattern_user_labels!$A489</f>
        <v>76b47c8c-1f95-4f62-9b11-95f887242b37</v>
      </c>
      <c r="B489" s="8" t="str">
        <f aca="false" t="array" ref="B489:B489">INDEX(pattern_user_labels!B489:J489,MATCH(MAX(COUNTIF(pattern_user_labels!B489:J489,pattern_user_labels!B489:J489)),COUNTIF(pattern_user_labels!B489:J489,pattern_user_labels!B489:J489),0))</f>
        <v>EARLY</v>
      </c>
      <c r="C489" s="9" t="n">
        <f aca="false">pattern_user_labels!$R489</f>
        <v>3</v>
      </c>
      <c r="D489" s="9" t="n">
        <f aca="false">COUNTIF(pattern_user_labels!$B489:$J489, $B489)</f>
        <v>3</v>
      </c>
      <c r="E489" s="10" t="b">
        <f aca="false">$C489-$D489&lt;=1</f>
        <v>1</v>
      </c>
      <c r="F489" s="10" t="b">
        <f aca="false">$C489=$D489</f>
        <v>1</v>
      </c>
      <c r="G489" s="10" t="b">
        <f aca="false">D489&gt;=3</f>
        <v>1</v>
      </c>
      <c r="H489" s="10" t="b">
        <f aca="false">AND($E489,OR($B489="UNGRADABLE_QUALITY",$B489="UNGRADABLE_CONDITION"))</f>
        <v>0</v>
      </c>
      <c r="I489" s="10" t="str">
        <f aca="false">IF(AND($E489,NOT($H489)),$B489, "")</f>
        <v>EARLY</v>
      </c>
    </row>
    <row r="490" customFormat="false" ht="15.75" hidden="false" customHeight="false" outlineLevel="0" collapsed="false">
      <c r="A490" s="8" t="str">
        <f aca="false">pattern_user_labels!$A490</f>
        <v>770c8e1b-27ba-475b-a99f-87303775aaef</v>
      </c>
      <c r="B490" s="8" t="str">
        <f aca="false" t="array" ref="B490:B490">INDEX(pattern_user_labels!B490:J490,MATCH(MAX(COUNTIF(pattern_user_labels!B490:J490,pattern_user_labels!B490:J490)),COUNTIF(pattern_user_labels!B490:J490,pattern_user_labels!B490:J490),0))</f>
        <v>EARLY</v>
      </c>
      <c r="C490" s="9" t="n">
        <f aca="false">pattern_user_labels!$R490</f>
        <v>3</v>
      </c>
      <c r="D490" s="9" t="n">
        <f aca="false">COUNTIF(pattern_user_labels!$B490:$J490, $B490)</f>
        <v>3</v>
      </c>
      <c r="E490" s="10" t="b">
        <f aca="false">$C490-$D490&lt;=1</f>
        <v>1</v>
      </c>
      <c r="F490" s="10" t="b">
        <f aca="false">$C490=$D490</f>
        <v>1</v>
      </c>
      <c r="G490" s="10" t="b">
        <f aca="false">D490&gt;=3</f>
        <v>1</v>
      </c>
      <c r="H490" s="10" t="b">
        <f aca="false">AND($E490,OR($B490="UNGRADABLE_QUALITY",$B490="UNGRADABLE_CONDITION"))</f>
        <v>0</v>
      </c>
      <c r="I490" s="10" t="str">
        <f aca="false">IF(AND($E490,NOT($H490)),$B490, "")</f>
        <v>EARLY</v>
      </c>
    </row>
    <row r="491" customFormat="false" ht="15.75" hidden="false" customHeight="false" outlineLevel="0" collapsed="false">
      <c r="A491" s="8" t="str">
        <f aca="false">pattern_user_labels!$A491</f>
        <v>775d8358-cfe3-43dc-8e4f-e93205bbe04d</v>
      </c>
      <c r="B491" s="8" t="str">
        <f aca="false" t="array" ref="B491:B491">INDEX(pattern_user_labels!B491:J491,MATCH(MAX(COUNTIF(pattern_user_labels!B491:J491,pattern_user_labels!B491:J491)),COUNTIF(pattern_user_labels!B491:J491,pattern_user_labels!B491:J491),0))</f>
        <v>NON_SPECIFIC</v>
      </c>
      <c r="C491" s="9" t="n">
        <f aca="false">pattern_user_labels!$R491</f>
        <v>3</v>
      </c>
      <c r="D491" s="9" t="n">
        <f aca="false">COUNTIF(pattern_user_labels!$B491:$J491, $B491)</f>
        <v>2</v>
      </c>
      <c r="E491" s="10" t="b">
        <f aca="false">$C491-$D491&lt;=1</f>
        <v>1</v>
      </c>
      <c r="F491" s="10" t="b">
        <f aca="false">$C491=$D491</f>
        <v>0</v>
      </c>
      <c r="G491" s="10" t="b">
        <f aca="false">D491&gt;=3</f>
        <v>0</v>
      </c>
      <c r="H491" s="10" t="b">
        <f aca="false">AND($E491,OR($B491="UNGRADABLE_QUALITY",$B491="UNGRADABLE_CONDITION"))</f>
        <v>0</v>
      </c>
      <c r="I491" s="10" t="str">
        <f aca="false">IF(AND($E491,NOT($H491)),$B491, "")</f>
        <v>NON_SPECIFIC</v>
      </c>
    </row>
    <row r="492" customFormat="false" ht="15.75" hidden="false" customHeight="false" outlineLevel="0" collapsed="false">
      <c r="A492" s="8" t="str">
        <f aca="false">pattern_user_labels!$A492</f>
        <v>776b5e64-4d99-475c-b2de-4558f1211d90</v>
      </c>
      <c r="B492" s="8" t="str">
        <f aca="false" t="array" ref="B492:B492">INDEX(pattern_user_labels!B492:J492,MATCH(MAX(COUNTIF(pattern_user_labels!B492:J492,pattern_user_labels!B492:J492)),COUNTIF(pattern_user_labels!B492:J492,pattern_user_labels!B492:J492),0))</f>
        <v>NON_SPECIFIC</v>
      </c>
      <c r="C492" s="9" t="n">
        <f aca="false">pattern_user_labels!$R492</f>
        <v>3</v>
      </c>
      <c r="D492" s="9" t="n">
        <f aca="false">COUNTIF(pattern_user_labels!$B492:$J492, $B492)</f>
        <v>3</v>
      </c>
      <c r="E492" s="10" t="b">
        <f aca="false">$C492-$D492&lt;=1</f>
        <v>1</v>
      </c>
      <c r="F492" s="10" t="b">
        <f aca="false">$C492=$D492</f>
        <v>1</v>
      </c>
      <c r="G492" s="10" t="b">
        <f aca="false">D492&gt;=3</f>
        <v>1</v>
      </c>
      <c r="H492" s="10" t="b">
        <f aca="false">AND($E492,OR($B492="UNGRADABLE_QUALITY",$B492="UNGRADABLE_CONDITION"))</f>
        <v>0</v>
      </c>
      <c r="I492" s="10" t="str">
        <f aca="false">IF(AND($E492,NOT($H492)),$B492, "")</f>
        <v>NON_SPECIFIC</v>
      </c>
    </row>
    <row r="493" customFormat="false" ht="15.75" hidden="false" customHeight="false" outlineLevel="0" collapsed="false">
      <c r="A493" s="8" t="str">
        <f aca="false">pattern_user_labels!$A493</f>
        <v>777ea530-a394-45dc-9517-ea9fe8aacf22</v>
      </c>
      <c r="B493" s="8" t="str">
        <f aca="false" t="array" ref="B493:B493">INDEX(pattern_user_labels!B493:J493,MATCH(MAX(COUNTIF(pattern_user_labels!B493:J493,pattern_user_labels!B493:J493)),COUNTIF(pattern_user_labels!B493:J493,pattern_user_labels!B493:J493),0))</f>
        <v>NORMAL</v>
      </c>
      <c r="C493" s="9" t="n">
        <f aca="false">pattern_user_labels!$R493</f>
        <v>3</v>
      </c>
      <c r="D493" s="9" t="n">
        <f aca="false">COUNTIF(pattern_user_labels!$B493:$J493, $B493)</f>
        <v>1</v>
      </c>
      <c r="E493" s="10" t="b">
        <f aca="false">$C493-$D493&lt;=1</f>
        <v>0</v>
      </c>
      <c r="F493" s="10" t="b">
        <f aca="false">$C493=$D493</f>
        <v>0</v>
      </c>
      <c r="G493" s="10" t="b">
        <f aca="false">D493&gt;=3</f>
        <v>0</v>
      </c>
      <c r="H493" s="10" t="b">
        <f aca="false">AND($E493,OR($B493="UNGRADABLE_QUALITY",$B493="UNGRADABLE_CONDITION"))</f>
        <v>0</v>
      </c>
      <c r="I493" s="10" t="str">
        <f aca="false">IF(AND($E493,NOT($H493)),$B493, "")</f>
        <v/>
      </c>
    </row>
    <row r="494" customFormat="false" ht="15.75" hidden="false" customHeight="false" outlineLevel="0" collapsed="false">
      <c r="A494" s="8" t="str">
        <f aca="false">pattern_user_labels!$A494</f>
        <v>77b8b03f-3515-4c0a-802c-438236c8e52a</v>
      </c>
      <c r="B494" s="8" t="str">
        <f aca="false" t="array" ref="B494:B494">INDEX(pattern_user_labels!B494:J494,MATCH(MAX(COUNTIF(pattern_user_labels!B494:J494,pattern_user_labels!B494:J494)),COUNTIF(pattern_user_labels!B494:J494,pattern_user_labels!B494:J494),0))</f>
        <v>NON_SPECIFIC</v>
      </c>
      <c r="C494" s="9" t="n">
        <f aca="false">pattern_user_labels!$R494</f>
        <v>3</v>
      </c>
      <c r="D494" s="9" t="n">
        <f aca="false">COUNTIF(pattern_user_labels!$B494:$J494, $B494)</f>
        <v>3</v>
      </c>
      <c r="E494" s="10" t="b">
        <f aca="false">$C494-$D494&lt;=1</f>
        <v>1</v>
      </c>
      <c r="F494" s="10" t="b">
        <f aca="false">$C494=$D494</f>
        <v>1</v>
      </c>
      <c r="G494" s="10" t="b">
        <f aca="false">D494&gt;=3</f>
        <v>1</v>
      </c>
      <c r="H494" s="10" t="b">
        <f aca="false">AND($E494,OR($B494="UNGRADABLE_QUALITY",$B494="UNGRADABLE_CONDITION"))</f>
        <v>0</v>
      </c>
      <c r="I494" s="10" t="str">
        <f aca="false">IF(AND($E494,NOT($H494)),$B494, "")</f>
        <v>NON_SPECIFIC</v>
      </c>
    </row>
    <row r="495" customFormat="false" ht="15.75" hidden="false" customHeight="false" outlineLevel="0" collapsed="false">
      <c r="A495" s="8" t="str">
        <f aca="false">pattern_user_labels!$A495</f>
        <v>77e67a16-1cc8-48cd-a374-c0affd769c35</v>
      </c>
      <c r="B495" s="8" t="str">
        <f aca="false" t="array" ref="B495:B495">INDEX(pattern_user_labels!B495:J495,MATCH(MAX(COUNTIF(pattern_user_labels!B495:J495,pattern_user_labels!B495:J495)),COUNTIF(pattern_user_labels!B495:J495,pattern_user_labels!B495:J495),0))</f>
        <v>NON_SPECIFIC</v>
      </c>
      <c r="C495" s="9" t="n">
        <f aca="false">pattern_user_labels!$R495</f>
        <v>3</v>
      </c>
      <c r="D495" s="9" t="n">
        <f aca="false">COUNTIF(pattern_user_labels!$B495:$J495, $B495)</f>
        <v>3</v>
      </c>
      <c r="E495" s="10" t="b">
        <f aca="false">$C495-$D495&lt;=1</f>
        <v>1</v>
      </c>
      <c r="F495" s="10" t="b">
        <f aca="false">$C495=$D495</f>
        <v>1</v>
      </c>
      <c r="G495" s="10" t="b">
        <f aca="false">D495&gt;=3</f>
        <v>1</v>
      </c>
      <c r="H495" s="10" t="b">
        <f aca="false">AND($E495,OR($B495="UNGRADABLE_QUALITY",$B495="UNGRADABLE_CONDITION"))</f>
        <v>0</v>
      </c>
      <c r="I495" s="10" t="str">
        <f aca="false">IF(AND($E495,NOT($H495)),$B495, "")</f>
        <v>NON_SPECIFIC</v>
      </c>
    </row>
    <row r="496" customFormat="false" ht="15.75" hidden="false" customHeight="false" outlineLevel="0" collapsed="false">
      <c r="A496" s="8" t="str">
        <f aca="false">pattern_user_labels!$A496</f>
        <v>7810b373-0dc9-47b9-aebb-f6d43e017620</v>
      </c>
      <c r="B496" s="8" t="str">
        <f aca="false" t="array" ref="B496:B496">INDEX(pattern_user_labels!B496:J496,MATCH(MAX(COUNTIF(pattern_user_labels!B496:J496,pattern_user_labels!B496:J496)),COUNTIF(pattern_user_labels!B496:J496,pattern_user_labels!B496:J496),0))</f>
        <v>NON_SPECIFIC</v>
      </c>
      <c r="C496" s="9" t="n">
        <f aca="false">pattern_user_labels!$R496</f>
        <v>3</v>
      </c>
      <c r="D496" s="9" t="n">
        <f aca="false">COUNTIF(pattern_user_labels!$B496:$J496, $B496)</f>
        <v>2</v>
      </c>
      <c r="E496" s="10" t="b">
        <f aca="false">$C496-$D496&lt;=1</f>
        <v>1</v>
      </c>
      <c r="F496" s="10" t="b">
        <f aca="false">$C496=$D496</f>
        <v>0</v>
      </c>
      <c r="G496" s="10" t="b">
        <f aca="false">D496&gt;=3</f>
        <v>0</v>
      </c>
      <c r="H496" s="10" t="b">
        <f aca="false">AND($E496,OR($B496="UNGRADABLE_QUALITY",$B496="UNGRADABLE_CONDITION"))</f>
        <v>0</v>
      </c>
      <c r="I496" s="10" t="str">
        <f aca="false">IF(AND($E496,NOT($H496)),$B496, "")</f>
        <v>NON_SPECIFIC</v>
      </c>
    </row>
    <row r="497" customFormat="false" ht="15.75" hidden="false" customHeight="false" outlineLevel="0" collapsed="false">
      <c r="A497" s="8" t="str">
        <f aca="false">pattern_user_labels!$A497</f>
        <v>7816ef1a-c670-4bd4-9289-1f96da9e4dc0</v>
      </c>
      <c r="B497" s="8" t="str">
        <f aca="false" t="array" ref="B497:B497">INDEX(pattern_user_labels!B497:J497,MATCH(MAX(COUNTIF(pattern_user_labels!B497:J497,pattern_user_labels!B497:J497)),COUNTIF(pattern_user_labels!B497:J497,pattern_user_labels!B497:J497),0))</f>
        <v>NORMAL</v>
      </c>
      <c r="C497" s="9" t="n">
        <f aca="false">pattern_user_labels!$R497</f>
        <v>3</v>
      </c>
      <c r="D497" s="9" t="n">
        <f aca="false">COUNTIF(pattern_user_labels!$B497:$J497, $B497)</f>
        <v>3</v>
      </c>
      <c r="E497" s="10" t="b">
        <f aca="false">$C497-$D497&lt;=1</f>
        <v>1</v>
      </c>
      <c r="F497" s="10" t="b">
        <f aca="false">$C497=$D497</f>
        <v>1</v>
      </c>
      <c r="G497" s="10" t="b">
        <f aca="false">D497&gt;=3</f>
        <v>1</v>
      </c>
      <c r="H497" s="10" t="b">
        <f aca="false">AND($E497,OR($B497="UNGRADABLE_QUALITY",$B497="UNGRADABLE_CONDITION"))</f>
        <v>0</v>
      </c>
      <c r="I497" s="10" t="str">
        <f aca="false">IF(AND($E497,NOT($H497)),$B497, "")</f>
        <v>NORMAL</v>
      </c>
    </row>
    <row r="498" customFormat="false" ht="15.75" hidden="false" customHeight="false" outlineLevel="0" collapsed="false">
      <c r="A498" s="8" t="str">
        <f aca="false">pattern_user_labels!$A498</f>
        <v>782c8f08-49e9-4cf5-8796-efa59fa1c401</v>
      </c>
      <c r="B498" s="8" t="str">
        <f aca="false" t="array" ref="B498:B498">INDEX(pattern_user_labels!B498:J498,MATCH(MAX(COUNTIF(pattern_user_labels!B498:J498,pattern_user_labels!B498:J498)),COUNTIF(pattern_user_labels!B498:J498,pattern_user_labels!B498:J498),0))</f>
        <v>NORMAL</v>
      </c>
      <c r="C498" s="9" t="n">
        <f aca="false">pattern_user_labels!$R498</f>
        <v>3</v>
      </c>
      <c r="D498" s="9" t="n">
        <f aca="false">COUNTIF(pattern_user_labels!$B498:$J498, $B498)</f>
        <v>2</v>
      </c>
      <c r="E498" s="10" t="b">
        <f aca="false">$C498-$D498&lt;=1</f>
        <v>1</v>
      </c>
      <c r="F498" s="10" t="b">
        <f aca="false">$C498=$D498</f>
        <v>0</v>
      </c>
      <c r="G498" s="10" t="b">
        <f aca="false">D498&gt;=3</f>
        <v>0</v>
      </c>
      <c r="H498" s="10" t="b">
        <f aca="false">AND($E498,OR($B498="UNGRADABLE_QUALITY",$B498="UNGRADABLE_CONDITION"))</f>
        <v>0</v>
      </c>
      <c r="I498" s="10" t="str">
        <f aca="false">IF(AND($E498,NOT($H498)),$B498, "")</f>
        <v>NORMAL</v>
      </c>
    </row>
    <row r="499" customFormat="false" ht="15.75" hidden="false" customHeight="false" outlineLevel="0" collapsed="false">
      <c r="A499" s="8" t="str">
        <f aca="false">pattern_user_labels!$A499</f>
        <v>784770b3-5910-4e0f-8340-8931cbfde93e</v>
      </c>
      <c r="B499" s="8" t="str">
        <f aca="false" t="array" ref="B499:B499">INDEX(pattern_user_labels!B499:J499,MATCH(MAX(COUNTIF(pattern_user_labels!B499:J499,pattern_user_labels!B499:J499)),COUNTIF(pattern_user_labels!B499:J499,pattern_user_labels!B499:J499),0))</f>
        <v>EARLY</v>
      </c>
      <c r="C499" s="9" t="n">
        <f aca="false">pattern_user_labels!$R499</f>
        <v>3</v>
      </c>
      <c r="D499" s="9" t="n">
        <f aca="false">COUNTIF(pattern_user_labels!$B499:$J499, $B499)</f>
        <v>2</v>
      </c>
      <c r="E499" s="10" t="b">
        <f aca="false">$C499-$D499&lt;=1</f>
        <v>1</v>
      </c>
      <c r="F499" s="10" t="b">
        <f aca="false">$C499=$D499</f>
        <v>0</v>
      </c>
      <c r="G499" s="10" t="b">
        <f aca="false">D499&gt;=3</f>
        <v>0</v>
      </c>
      <c r="H499" s="10" t="b">
        <f aca="false">AND($E499,OR($B499="UNGRADABLE_QUALITY",$B499="UNGRADABLE_CONDITION"))</f>
        <v>0</v>
      </c>
      <c r="I499" s="10" t="str">
        <f aca="false">IF(AND($E499,NOT($H499)),$B499, "")</f>
        <v>EARLY</v>
      </c>
    </row>
    <row r="500" customFormat="false" ht="15.75" hidden="false" customHeight="false" outlineLevel="0" collapsed="false">
      <c r="A500" s="8" t="str">
        <f aca="false">pattern_user_labels!$A500</f>
        <v>78a11cd4-3b5b-4be5-a836-7829f5e8e4b2</v>
      </c>
      <c r="B500" s="8" t="str">
        <f aca="false" t="array" ref="B500:B500">INDEX(pattern_user_labels!B500:J500,MATCH(MAX(COUNTIF(pattern_user_labels!B500:J500,pattern_user_labels!B500:J500)),COUNTIF(pattern_user_labels!B500:J500,pattern_user_labels!B500:J500),0))</f>
        <v>NORMAL</v>
      </c>
      <c r="C500" s="9" t="n">
        <f aca="false">pattern_user_labels!$R500</f>
        <v>3</v>
      </c>
      <c r="D500" s="9" t="n">
        <f aca="false">COUNTIF(pattern_user_labels!$B500:$J500, $B500)</f>
        <v>2</v>
      </c>
      <c r="E500" s="10" t="b">
        <f aca="false">$C500-$D500&lt;=1</f>
        <v>1</v>
      </c>
      <c r="F500" s="10" t="b">
        <f aca="false">$C500=$D500</f>
        <v>0</v>
      </c>
      <c r="G500" s="10" t="b">
        <f aca="false">D500&gt;=3</f>
        <v>0</v>
      </c>
      <c r="H500" s="10" t="b">
        <f aca="false">AND($E500,OR($B500="UNGRADABLE_QUALITY",$B500="UNGRADABLE_CONDITION"))</f>
        <v>0</v>
      </c>
      <c r="I500" s="10" t="str">
        <f aca="false">IF(AND($E500,NOT($H500)),$B500, "")</f>
        <v>NORMAL</v>
      </c>
    </row>
    <row r="501" customFormat="false" ht="15.75" hidden="false" customHeight="false" outlineLevel="0" collapsed="false">
      <c r="A501" s="8" t="str">
        <f aca="false">pattern_user_labels!$A501</f>
        <v>78cce1b4-0e87-424b-8272-fae9872950b9</v>
      </c>
      <c r="B501" s="8" t="str">
        <f aca="false" t="array" ref="B501:B501">INDEX(pattern_user_labels!B501:J501,MATCH(MAX(COUNTIF(pattern_user_labels!B501:J501,pattern_user_labels!B501:J501)),COUNTIF(pattern_user_labels!B501:J501,pattern_user_labels!B501:J501),0))</f>
        <v>NON_SPECIFIC</v>
      </c>
      <c r="C501" s="9" t="n">
        <f aca="false">pattern_user_labels!$R501</f>
        <v>3</v>
      </c>
      <c r="D501" s="9" t="n">
        <f aca="false">COUNTIF(pattern_user_labels!$B501:$J501, $B501)</f>
        <v>2</v>
      </c>
      <c r="E501" s="10" t="b">
        <f aca="false">$C501-$D501&lt;=1</f>
        <v>1</v>
      </c>
      <c r="F501" s="10" t="b">
        <f aca="false">$C501=$D501</f>
        <v>0</v>
      </c>
      <c r="G501" s="10" t="b">
        <f aca="false">D501&gt;=3</f>
        <v>0</v>
      </c>
      <c r="H501" s="10" t="b">
        <f aca="false">AND($E501,OR($B501="UNGRADABLE_QUALITY",$B501="UNGRADABLE_CONDITION"))</f>
        <v>0</v>
      </c>
      <c r="I501" s="10" t="str">
        <f aca="false">IF(AND($E501,NOT($H501)),$B501, "")</f>
        <v>NON_SPECIFIC</v>
      </c>
    </row>
    <row r="502" customFormat="false" ht="15.75" hidden="false" customHeight="false" outlineLevel="0" collapsed="false">
      <c r="A502" s="8" t="str">
        <f aca="false">pattern_user_labels!$A502</f>
        <v>78e2a4d7-8722-4b61-901c-915286c9bd30</v>
      </c>
      <c r="B502" s="8" t="str">
        <f aca="false" t="array" ref="B502:B502">INDEX(pattern_user_labels!B502:J502,MATCH(MAX(COUNTIF(pattern_user_labels!B502:J502,pattern_user_labels!B502:J502)),COUNTIF(pattern_user_labels!B502:J502,pattern_user_labels!B502:J502),0))</f>
        <v>UNGRADABLE_QUALITY</v>
      </c>
      <c r="C502" s="9" t="n">
        <f aca="false">pattern_user_labels!$R502</f>
        <v>3</v>
      </c>
      <c r="D502" s="9" t="n">
        <f aca="false">COUNTIF(pattern_user_labels!$B502:$J502, $B502)</f>
        <v>3</v>
      </c>
      <c r="E502" s="10" t="b">
        <f aca="false">$C502-$D502&lt;=1</f>
        <v>1</v>
      </c>
      <c r="F502" s="10" t="b">
        <f aca="false">$C502=$D502</f>
        <v>1</v>
      </c>
      <c r="G502" s="10" t="b">
        <f aca="false">D502&gt;=3</f>
        <v>1</v>
      </c>
      <c r="H502" s="10" t="b">
        <f aca="false">AND($E502,OR($B502="UNGRADABLE_QUALITY",$B502="UNGRADABLE_CONDITION"))</f>
        <v>1</v>
      </c>
      <c r="I502" s="10" t="str">
        <f aca="false">IF(AND($E502,NOT($H502)),$B502, "")</f>
        <v/>
      </c>
    </row>
    <row r="503" customFormat="false" ht="15.75" hidden="false" customHeight="false" outlineLevel="0" collapsed="false">
      <c r="A503" s="8" t="str">
        <f aca="false">pattern_user_labels!$A503</f>
        <v>795bc027-1217-4dc1-a7eb-694fcc06e205</v>
      </c>
      <c r="B503" s="8" t="str">
        <f aca="false" t="array" ref="B503:B503">INDEX(pattern_user_labels!B503:J503,MATCH(MAX(COUNTIF(pattern_user_labels!B503:J503,pattern_user_labels!B503:J503)),COUNTIF(pattern_user_labels!B503:J503,pattern_user_labels!B503:J503),0))</f>
        <v>NORMAL</v>
      </c>
      <c r="C503" s="9" t="n">
        <f aca="false">pattern_user_labels!$R503</f>
        <v>3</v>
      </c>
      <c r="D503" s="9" t="n">
        <f aca="false">COUNTIF(pattern_user_labels!$B503:$J503, $B503)</f>
        <v>1</v>
      </c>
      <c r="E503" s="10" t="b">
        <f aca="false">$C503-$D503&lt;=1</f>
        <v>0</v>
      </c>
      <c r="F503" s="10" t="b">
        <f aca="false">$C503=$D503</f>
        <v>0</v>
      </c>
      <c r="G503" s="10" t="b">
        <f aca="false">D503&gt;=3</f>
        <v>0</v>
      </c>
      <c r="H503" s="10" t="b">
        <f aca="false">AND($E503,OR($B503="UNGRADABLE_QUALITY",$B503="UNGRADABLE_CONDITION"))</f>
        <v>0</v>
      </c>
      <c r="I503" s="10" t="str">
        <f aca="false">IF(AND($E503,NOT($H503)),$B503, "")</f>
        <v/>
      </c>
    </row>
    <row r="504" customFormat="false" ht="15.75" hidden="false" customHeight="false" outlineLevel="0" collapsed="false">
      <c r="A504" s="8" t="str">
        <f aca="false">pattern_user_labels!$A504</f>
        <v>79e88959-7c93-4c2a-8c32-a8f1959e8321</v>
      </c>
      <c r="B504" s="8" t="str">
        <f aca="false" t="array" ref="B504:B504">INDEX(pattern_user_labels!B504:J504,MATCH(MAX(COUNTIF(pattern_user_labels!B504:J504,pattern_user_labels!B504:J504)),COUNTIF(pattern_user_labels!B504:J504,pattern_user_labels!B504:J504),0))</f>
        <v>EARLY</v>
      </c>
      <c r="C504" s="9" t="n">
        <f aca="false">pattern_user_labels!$R504</f>
        <v>3</v>
      </c>
      <c r="D504" s="9" t="n">
        <f aca="false">COUNTIF(pattern_user_labels!$B504:$J504, $B504)</f>
        <v>2</v>
      </c>
      <c r="E504" s="10" t="b">
        <f aca="false">$C504-$D504&lt;=1</f>
        <v>1</v>
      </c>
      <c r="F504" s="10" t="b">
        <f aca="false">$C504=$D504</f>
        <v>0</v>
      </c>
      <c r="G504" s="10" t="b">
        <f aca="false">D504&gt;=3</f>
        <v>0</v>
      </c>
      <c r="H504" s="10" t="b">
        <f aca="false">AND($E504,OR($B504="UNGRADABLE_QUALITY",$B504="UNGRADABLE_CONDITION"))</f>
        <v>0</v>
      </c>
      <c r="I504" s="10" t="str">
        <f aca="false">IF(AND($E504,NOT($H504)),$B504, "")</f>
        <v>EARLY</v>
      </c>
    </row>
    <row r="505" customFormat="false" ht="15.75" hidden="false" customHeight="false" outlineLevel="0" collapsed="false">
      <c r="A505" s="8" t="str">
        <f aca="false">pattern_user_labels!$A505</f>
        <v>7a351afe-b925-4740-a9d1-ffd44a498b64</v>
      </c>
      <c r="B505" s="8" t="str">
        <f aca="false" t="array" ref="B505:B505">INDEX(pattern_user_labels!B505:J505,MATCH(MAX(COUNTIF(pattern_user_labels!B505:J505,pattern_user_labels!B505:J505)),COUNTIF(pattern_user_labels!B505:J505,pattern_user_labels!B505:J505),0))</f>
        <v>NON_SPECIFIC</v>
      </c>
      <c r="C505" s="9" t="n">
        <f aca="false">pattern_user_labels!$R505</f>
        <v>3</v>
      </c>
      <c r="D505" s="9" t="n">
        <f aca="false">COUNTIF(pattern_user_labels!$B505:$J505, $B505)</f>
        <v>3</v>
      </c>
      <c r="E505" s="10" t="b">
        <f aca="false">$C505-$D505&lt;=1</f>
        <v>1</v>
      </c>
      <c r="F505" s="10" t="b">
        <f aca="false">$C505=$D505</f>
        <v>1</v>
      </c>
      <c r="G505" s="10" t="b">
        <f aca="false">D505&gt;=3</f>
        <v>1</v>
      </c>
      <c r="H505" s="10" t="b">
        <f aca="false">AND($E505,OR($B505="UNGRADABLE_QUALITY",$B505="UNGRADABLE_CONDITION"))</f>
        <v>0</v>
      </c>
      <c r="I505" s="10" t="str">
        <f aca="false">IF(AND($E505,NOT($H505)),$B505, "")</f>
        <v>NON_SPECIFIC</v>
      </c>
    </row>
    <row r="506" customFormat="false" ht="15.75" hidden="false" customHeight="false" outlineLevel="0" collapsed="false">
      <c r="A506" s="8" t="str">
        <f aca="false">pattern_user_labels!$A506</f>
        <v>7abbaaa3-3af4-43ac-9404-3357f34131e8</v>
      </c>
      <c r="B506" s="8" t="str">
        <f aca="false" t="array" ref="B506:B506">INDEX(pattern_user_labels!B506:J506,MATCH(MAX(COUNTIF(pattern_user_labels!B506:J506,pattern_user_labels!B506:J506)),COUNTIF(pattern_user_labels!B506:J506,pattern_user_labels!B506:J506),0))</f>
        <v>EARLY</v>
      </c>
      <c r="C506" s="9" t="n">
        <f aca="false">pattern_user_labels!$R506</f>
        <v>3</v>
      </c>
      <c r="D506" s="9" t="n">
        <f aca="false">COUNTIF(pattern_user_labels!$B506:$J506, $B506)</f>
        <v>2</v>
      </c>
      <c r="E506" s="10" t="b">
        <f aca="false">$C506-$D506&lt;=1</f>
        <v>1</v>
      </c>
      <c r="F506" s="10" t="b">
        <f aca="false">$C506=$D506</f>
        <v>0</v>
      </c>
      <c r="G506" s="10" t="b">
        <f aca="false">D506&gt;=3</f>
        <v>0</v>
      </c>
      <c r="H506" s="10" t="b">
        <f aca="false">AND($E506,OR($B506="UNGRADABLE_QUALITY",$B506="UNGRADABLE_CONDITION"))</f>
        <v>0</v>
      </c>
      <c r="I506" s="10" t="str">
        <f aca="false">IF(AND($E506,NOT($H506)),$B506, "")</f>
        <v>EARLY</v>
      </c>
    </row>
    <row r="507" customFormat="false" ht="15.75" hidden="false" customHeight="false" outlineLevel="0" collapsed="false">
      <c r="A507" s="8" t="str">
        <f aca="false">pattern_user_labels!$A507</f>
        <v>7abda5dd-09c0-47d7-9908-c70b90f3b20c</v>
      </c>
      <c r="B507" s="8" t="str">
        <f aca="false" t="array" ref="B507:B507">INDEX(pattern_user_labels!B507:J507,MATCH(MAX(COUNTIF(pattern_user_labels!B507:J507,pattern_user_labels!B507:J507)),COUNTIF(pattern_user_labels!B507:J507,pattern_user_labels!B507:J507),0))</f>
        <v>NORMAL</v>
      </c>
      <c r="C507" s="9" t="n">
        <f aca="false">pattern_user_labels!$R507</f>
        <v>3</v>
      </c>
      <c r="D507" s="9" t="n">
        <f aca="false">COUNTIF(pattern_user_labels!$B507:$J507, $B507)</f>
        <v>2</v>
      </c>
      <c r="E507" s="10" t="b">
        <f aca="false">$C507-$D507&lt;=1</f>
        <v>1</v>
      </c>
      <c r="F507" s="10" t="b">
        <f aca="false">$C507=$D507</f>
        <v>0</v>
      </c>
      <c r="G507" s="10" t="b">
        <f aca="false">D507&gt;=3</f>
        <v>0</v>
      </c>
      <c r="H507" s="10" t="b">
        <f aca="false">AND($E507,OR($B507="UNGRADABLE_QUALITY",$B507="UNGRADABLE_CONDITION"))</f>
        <v>0</v>
      </c>
      <c r="I507" s="10" t="str">
        <f aca="false">IF(AND($E507,NOT($H507)),$B507, "")</f>
        <v>NORMAL</v>
      </c>
    </row>
    <row r="508" customFormat="false" ht="15.75" hidden="false" customHeight="false" outlineLevel="0" collapsed="false">
      <c r="A508" s="8" t="str">
        <f aca="false">pattern_user_labels!$A508</f>
        <v>7ac3ae69-dceb-44fb-bb04-1d9f27e0b753</v>
      </c>
      <c r="B508" s="8" t="str">
        <f aca="false" t="array" ref="B508:B508">INDEX(pattern_user_labels!B508:J508,MATCH(MAX(COUNTIF(pattern_user_labels!B508:J508,pattern_user_labels!B508:J508)),COUNTIF(pattern_user_labels!B508:J508,pattern_user_labels!B508:J508),0))</f>
        <v>NORMAL</v>
      </c>
      <c r="C508" s="9" t="n">
        <f aca="false">pattern_user_labels!$R508</f>
        <v>3</v>
      </c>
      <c r="D508" s="9" t="n">
        <f aca="false">COUNTIF(pattern_user_labels!$B508:$J508, $B508)</f>
        <v>2</v>
      </c>
      <c r="E508" s="10" t="b">
        <f aca="false">$C508-$D508&lt;=1</f>
        <v>1</v>
      </c>
      <c r="F508" s="10" t="b">
        <f aca="false">$C508=$D508</f>
        <v>0</v>
      </c>
      <c r="G508" s="10" t="b">
        <f aca="false">D508&gt;=3</f>
        <v>0</v>
      </c>
      <c r="H508" s="10" t="b">
        <f aca="false">AND($E508,OR($B508="UNGRADABLE_QUALITY",$B508="UNGRADABLE_CONDITION"))</f>
        <v>0</v>
      </c>
      <c r="I508" s="10" t="str">
        <f aca="false">IF(AND($E508,NOT($H508)),$B508, "")</f>
        <v>NORMAL</v>
      </c>
    </row>
    <row r="509" customFormat="false" ht="15.75" hidden="false" customHeight="false" outlineLevel="0" collapsed="false">
      <c r="A509" s="8" t="str">
        <f aca="false">pattern_user_labels!$A509</f>
        <v>7aea164f-67a4-4f51-ac1b-d68f79ee523f</v>
      </c>
      <c r="B509" s="8" t="str">
        <f aca="false" t="array" ref="B509:B509">INDEX(pattern_user_labels!B509:J509,MATCH(MAX(COUNTIF(pattern_user_labels!B509:J509,pattern_user_labels!B509:J509)),COUNTIF(pattern_user_labels!B509:J509,pattern_user_labels!B509:J509),0))</f>
        <v>NON_SPECIFIC</v>
      </c>
      <c r="C509" s="9" t="n">
        <f aca="false">pattern_user_labels!$R509</f>
        <v>3</v>
      </c>
      <c r="D509" s="9" t="n">
        <f aca="false">COUNTIF(pattern_user_labels!$B509:$J509, $B509)</f>
        <v>1</v>
      </c>
      <c r="E509" s="10" t="b">
        <f aca="false">$C509-$D509&lt;=1</f>
        <v>0</v>
      </c>
      <c r="F509" s="10" t="b">
        <f aca="false">$C509=$D509</f>
        <v>0</v>
      </c>
      <c r="G509" s="10" t="b">
        <f aca="false">D509&gt;=3</f>
        <v>0</v>
      </c>
      <c r="H509" s="10" t="b">
        <f aca="false">AND($E509,OR($B509="UNGRADABLE_QUALITY",$B509="UNGRADABLE_CONDITION"))</f>
        <v>0</v>
      </c>
      <c r="I509" s="10" t="str">
        <f aca="false">IF(AND($E509,NOT($H509)),$B509, "")</f>
        <v/>
      </c>
    </row>
    <row r="510" customFormat="false" ht="15.75" hidden="false" customHeight="false" outlineLevel="0" collapsed="false">
      <c r="A510" s="8" t="str">
        <f aca="false">pattern_user_labels!$A510</f>
        <v>7b795eb2-b4f0-46c3-9b3b-49d961f5cd93</v>
      </c>
      <c r="B510" s="8" t="str">
        <f aca="false" t="array" ref="B510:B510">INDEX(pattern_user_labels!B510:J510,MATCH(MAX(COUNTIF(pattern_user_labels!B510:J510,pattern_user_labels!B510:J510)),COUNTIF(pattern_user_labels!B510:J510,pattern_user_labels!B510:J510),0))</f>
        <v>NON_SPECIFIC</v>
      </c>
      <c r="C510" s="9" t="n">
        <f aca="false">pattern_user_labels!$R510</f>
        <v>3</v>
      </c>
      <c r="D510" s="9" t="n">
        <f aca="false">COUNTIF(pattern_user_labels!$B510:$J510, $B510)</f>
        <v>2</v>
      </c>
      <c r="E510" s="10" t="b">
        <f aca="false">$C510-$D510&lt;=1</f>
        <v>1</v>
      </c>
      <c r="F510" s="10" t="b">
        <f aca="false">$C510=$D510</f>
        <v>0</v>
      </c>
      <c r="G510" s="10" t="b">
        <f aca="false">D510&gt;=3</f>
        <v>0</v>
      </c>
      <c r="H510" s="10" t="b">
        <f aca="false">AND($E510,OR($B510="UNGRADABLE_QUALITY",$B510="UNGRADABLE_CONDITION"))</f>
        <v>0</v>
      </c>
      <c r="I510" s="10" t="str">
        <f aca="false">IF(AND($E510,NOT($H510)),$B510, "")</f>
        <v>NON_SPECIFIC</v>
      </c>
    </row>
    <row r="511" customFormat="false" ht="15.75" hidden="false" customHeight="false" outlineLevel="0" collapsed="false">
      <c r="A511" s="8" t="str">
        <f aca="false">pattern_user_labels!$A511</f>
        <v>7ba55d37-3156-4043-90e8-0013f24cc6fe</v>
      </c>
      <c r="B511" s="8" t="str">
        <f aca="false" t="array" ref="B511:B511">INDEX(pattern_user_labels!B511:J511,MATCH(MAX(COUNTIF(pattern_user_labels!B511:J511,pattern_user_labels!B511:J511)),COUNTIF(pattern_user_labels!B511:J511,pattern_user_labels!B511:J511),0))</f>
        <v>ACTIVE</v>
      </c>
      <c r="C511" s="9" t="n">
        <f aca="false">pattern_user_labels!$R511</f>
        <v>4</v>
      </c>
      <c r="D511" s="9" t="n">
        <f aca="false">COUNTIF(pattern_user_labels!$B511:$J511, $B511)</f>
        <v>4</v>
      </c>
      <c r="E511" s="10" t="b">
        <f aca="false">$C511-$D511&lt;=1</f>
        <v>1</v>
      </c>
      <c r="F511" s="10" t="b">
        <f aca="false">$C511=$D511</f>
        <v>1</v>
      </c>
      <c r="G511" s="10" t="b">
        <f aca="false">D511&gt;=3</f>
        <v>1</v>
      </c>
      <c r="H511" s="10" t="b">
        <f aca="false">AND($E511,OR($B511="UNGRADABLE_QUALITY",$B511="UNGRADABLE_CONDITION"))</f>
        <v>0</v>
      </c>
      <c r="I511" s="10" t="str">
        <f aca="false">IF(AND($E511,NOT($H511)),$B511, "")</f>
        <v>ACTIVE</v>
      </c>
    </row>
    <row r="512" customFormat="false" ht="15.75" hidden="false" customHeight="false" outlineLevel="0" collapsed="false">
      <c r="A512" s="8" t="str">
        <f aca="false">pattern_user_labels!$A512</f>
        <v>7bc6f8a9-a7ce-4e6e-b37a-a6bb244a4a7f</v>
      </c>
      <c r="B512" s="8" t="str">
        <f aca="false" t="array" ref="B512:B512">INDEX(pattern_user_labels!B512:J512,MATCH(MAX(COUNTIF(pattern_user_labels!B512:J512,pattern_user_labels!B512:J512)),COUNTIF(pattern_user_labels!B512:J512,pattern_user_labels!B512:J512),0))</f>
        <v>NON_SPECIFIC</v>
      </c>
      <c r="C512" s="9" t="n">
        <f aca="false">pattern_user_labels!$R512</f>
        <v>3</v>
      </c>
      <c r="D512" s="9" t="n">
        <f aca="false">COUNTIF(pattern_user_labels!$B512:$J512, $B512)</f>
        <v>2</v>
      </c>
      <c r="E512" s="10" t="b">
        <f aca="false">$C512-$D512&lt;=1</f>
        <v>1</v>
      </c>
      <c r="F512" s="10" t="b">
        <f aca="false">$C512=$D512</f>
        <v>0</v>
      </c>
      <c r="G512" s="10" t="b">
        <f aca="false">D512&gt;=3</f>
        <v>0</v>
      </c>
      <c r="H512" s="10" t="b">
        <f aca="false">AND($E512,OR($B512="UNGRADABLE_QUALITY",$B512="UNGRADABLE_CONDITION"))</f>
        <v>0</v>
      </c>
      <c r="I512" s="10" t="str">
        <f aca="false">IF(AND($E512,NOT($H512)),$B512, "")</f>
        <v>NON_SPECIFIC</v>
      </c>
    </row>
    <row r="513" customFormat="false" ht="15.75" hidden="false" customHeight="false" outlineLevel="0" collapsed="false">
      <c r="A513" s="8" t="str">
        <f aca="false">pattern_user_labels!$A513</f>
        <v>7bdaeabe-696b-4629-840f-3d371093c897</v>
      </c>
      <c r="B513" s="8" t="str">
        <f aca="false" t="array" ref="B513:B513">INDEX(pattern_user_labels!B513:J513,MATCH(MAX(COUNTIF(pattern_user_labels!B513:J513,pattern_user_labels!B513:J513)),COUNTIF(pattern_user_labels!B513:J513,pattern_user_labels!B513:J513),0))</f>
        <v>UNGRADABLE_QUALITY</v>
      </c>
      <c r="C513" s="9" t="n">
        <f aca="false">pattern_user_labels!$R513</f>
        <v>3</v>
      </c>
      <c r="D513" s="9" t="n">
        <f aca="false">COUNTIF(pattern_user_labels!$B513:$J513, $B513)</f>
        <v>3</v>
      </c>
      <c r="E513" s="10" t="b">
        <f aca="false">$C513-$D513&lt;=1</f>
        <v>1</v>
      </c>
      <c r="F513" s="10" t="b">
        <f aca="false">$C513=$D513</f>
        <v>1</v>
      </c>
      <c r="G513" s="10" t="b">
        <f aca="false">D513&gt;=3</f>
        <v>1</v>
      </c>
      <c r="H513" s="10" t="b">
        <f aca="false">AND($E513,OR($B513="UNGRADABLE_QUALITY",$B513="UNGRADABLE_CONDITION"))</f>
        <v>1</v>
      </c>
      <c r="I513" s="10" t="str">
        <f aca="false">IF(AND($E513,NOT($H513)),$B513, "")</f>
        <v/>
      </c>
    </row>
    <row r="514" customFormat="false" ht="15.75" hidden="false" customHeight="false" outlineLevel="0" collapsed="false">
      <c r="A514" s="8" t="str">
        <f aca="false">pattern_user_labels!$A514</f>
        <v>7c253614-8dbd-46cc-8042-b704cacd88b4</v>
      </c>
      <c r="B514" s="8" t="str">
        <f aca="false" t="array" ref="B514:B514">INDEX(pattern_user_labels!B514:J514,MATCH(MAX(COUNTIF(pattern_user_labels!B514:J514,pattern_user_labels!B514:J514)),COUNTIF(pattern_user_labels!B514:J514,pattern_user_labels!B514:J514),0))</f>
        <v>NORMAL</v>
      </c>
      <c r="C514" s="9" t="n">
        <f aca="false">pattern_user_labels!$R514</f>
        <v>3</v>
      </c>
      <c r="D514" s="9" t="n">
        <f aca="false">COUNTIF(pattern_user_labels!$B514:$J514, $B514)</f>
        <v>3</v>
      </c>
      <c r="E514" s="10" t="b">
        <f aca="false">$C514-$D514&lt;=1</f>
        <v>1</v>
      </c>
      <c r="F514" s="10" t="b">
        <f aca="false">$C514=$D514</f>
        <v>1</v>
      </c>
      <c r="G514" s="10" t="b">
        <f aca="false">D514&gt;=3</f>
        <v>1</v>
      </c>
      <c r="H514" s="10" t="b">
        <f aca="false">AND($E514,OR($B514="UNGRADABLE_QUALITY",$B514="UNGRADABLE_CONDITION"))</f>
        <v>0</v>
      </c>
      <c r="I514" s="10" t="str">
        <f aca="false">IF(AND($E514,NOT($H514)),$B514, "")</f>
        <v>NORMAL</v>
      </c>
    </row>
    <row r="515" customFormat="false" ht="15.75" hidden="false" customHeight="false" outlineLevel="0" collapsed="false">
      <c r="A515" s="8" t="str">
        <f aca="false">pattern_user_labels!$A515</f>
        <v>7c282c51-8536-4171-9474-8085fedd5bfa</v>
      </c>
      <c r="B515" s="8" t="str">
        <f aca="false" t="array" ref="B515:B515">INDEX(pattern_user_labels!B515:J515,MATCH(MAX(COUNTIF(pattern_user_labels!B515:J515,pattern_user_labels!B515:J515)),COUNTIF(pattern_user_labels!B515:J515,pattern_user_labels!B515:J515),0))</f>
        <v>EARLY</v>
      </c>
      <c r="C515" s="9" t="n">
        <f aca="false">pattern_user_labels!$R515</f>
        <v>3</v>
      </c>
      <c r="D515" s="9" t="n">
        <f aca="false">COUNTIF(pattern_user_labels!$B515:$J515, $B515)</f>
        <v>2</v>
      </c>
      <c r="E515" s="10" t="b">
        <f aca="false">$C515-$D515&lt;=1</f>
        <v>1</v>
      </c>
      <c r="F515" s="10" t="b">
        <f aca="false">$C515=$D515</f>
        <v>0</v>
      </c>
      <c r="G515" s="10" t="b">
        <f aca="false">D515&gt;=3</f>
        <v>0</v>
      </c>
      <c r="H515" s="10" t="b">
        <f aca="false">AND($E515,OR($B515="UNGRADABLE_QUALITY",$B515="UNGRADABLE_CONDITION"))</f>
        <v>0</v>
      </c>
      <c r="I515" s="10" t="str">
        <f aca="false">IF(AND($E515,NOT($H515)),$B515, "")</f>
        <v>EARLY</v>
      </c>
    </row>
    <row r="516" customFormat="false" ht="15.75" hidden="false" customHeight="false" outlineLevel="0" collapsed="false">
      <c r="A516" s="8" t="str">
        <f aca="false">pattern_user_labels!$A516</f>
        <v>7ceb5cfb-f3a6-491b-be84-2ce682fc94b4</v>
      </c>
      <c r="B516" s="8" t="str">
        <f aca="false" t="array" ref="B516:B516">INDEX(pattern_user_labels!B516:J516,MATCH(MAX(COUNTIF(pattern_user_labels!B516:J516,pattern_user_labels!B516:J516)),COUNTIF(pattern_user_labels!B516:J516,pattern_user_labels!B516:J516),0))</f>
        <v>NON_SPECIFIC</v>
      </c>
      <c r="C516" s="9" t="n">
        <f aca="false">pattern_user_labels!$R516</f>
        <v>3</v>
      </c>
      <c r="D516" s="9" t="n">
        <f aca="false">COUNTIF(pattern_user_labels!$B516:$J516, $B516)</f>
        <v>3</v>
      </c>
      <c r="E516" s="10" t="b">
        <f aca="false">$C516-$D516&lt;=1</f>
        <v>1</v>
      </c>
      <c r="F516" s="10" t="b">
        <f aca="false">$C516=$D516</f>
        <v>1</v>
      </c>
      <c r="G516" s="10" t="b">
        <f aca="false">D516&gt;=3</f>
        <v>1</v>
      </c>
      <c r="H516" s="10" t="b">
        <f aca="false">AND($E516,OR($B516="UNGRADABLE_QUALITY",$B516="UNGRADABLE_CONDITION"))</f>
        <v>0</v>
      </c>
      <c r="I516" s="10" t="str">
        <f aca="false">IF(AND($E516,NOT($H516)),$B516, "")</f>
        <v>NON_SPECIFIC</v>
      </c>
    </row>
    <row r="517" customFormat="false" ht="15.75" hidden="false" customHeight="false" outlineLevel="0" collapsed="false">
      <c r="A517" s="8" t="str">
        <f aca="false">pattern_user_labels!$A517</f>
        <v>7d4020c7-28ef-40d8-ab9e-ff2a49a4e212</v>
      </c>
      <c r="B517" s="8" t="str">
        <f aca="false" t="array" ref="B517:B517">INDEX(pattern_user_labels!B517:J517,MATCH(MAX(COUNTIF(pattern_user_labels!B517:J517,pattern_user_labels!B517:J517)),COUNTIF(pattern_user_labels!B517:J517,pattern_user_labels!B517:J517),0))</f>
        <v>NORMAL</v>
      </c>
      <c r="C517" s="9" t="n">
        <f aca="false">pattern_user_labels!$R517</f>
        <v>3</v>
      </c>
      <c r="D517" s="9" t="n">
        <f aca="false">COUNTIF(pattern_user_labels!$B517:$J517, $B517)</f>
        <v>3</v>
      </c>
      <c r="E517" s="10" t="b">
        <f aca="false">$C517-$D517&lt;=1</f>
        <v>1</v>
      </c>
      <c r="F517" s="10" t="b">
        <f aca="false">$C517=$D517</f>
        <v>1</v>
      </c>
      <c r="G517" s="10" t="b">
        <f aca="false">D517&gt;=3</f>
        <v>1</v>
      </c>
      <c r="H517" s="10" t="b">
        <f aca="false">AND($E517,OR($B517="UNGRADABLE_QUALITY",$B517="UNGRADABLE_CONDITION"))</f>
        <v>0</v>
      </c>
      <c r="I517" s="10" t="str">
        <f aca="false">IF(AND($E517,NOT($H517)),$B517, "")</f>
        <v>NORMAL</v>
      </c>
    </row>
    <row r="518" customFormat="false" ht="15.75" hidden="false" customHeight="false" outlineLevel="0" collapsed="false">
      <c r="A518" s="8" t="str">
        <f aca="false">pattern_user_labels!$A518</f>
        <v>7d454a30-0c4f-4403-8bfa-0e9beab9f8e0</v>
      </c>
      <c r="B518" s="8" t="str">
        <f aca="false" t="array" ref="B518:B518">INDEX(pattern_user_labels!B518:J518,MATCH(MAX(COUNTIF(pattern_user_labels!B518:J518,pattern_user_labels!B518:J518)),COUNTIF(pattern_user_labels!B518:J518,pattern_user_labels!B518:J518),0))</f>
        <v>NON_SPECIFIC</v>
      </c>
      <c r="C518" s="9" t="n">
        <f aca="false">pattern_user_labels!$R518</f>
        <v>3</v>
      </c>
      <c r="D518" s="9" t="n">
        <f aca="false">COUNTIF(pattern_user_labels!$B518:$J518, $B518)</f>
        <v>2</v>
      </c>
      <c r="E518" s="10" t="b">
        <f aca="false">$C518-$D518&lt;=1</f>
        <v>1</v>
      </c>
      <c r="F518" s="10" t="b">
        <f aca="false">$C518=$D518</f>
        <v>0</v>
      </c>
      <c r="G518" s="10" t="b">
        <f aca="false">D518&gt;=3</f>
        <v>0</v>
      </c>
      <c r="H518" s="10" t="b">
        <f aca="false">AND($E518,OR($B518="UNGRADABLE_QUALITY",$B518="UNGRADABLE_CONDITION"))</f>
        <v>0</v>
      </c>
      <c r="I518" s="10" t="str">
        <f aca="false">IF(AND($E518,NOT($H518)),$B518, "")</f>
        <v>NON_SPECIFIC</v>
      </c>
    </row>
    <row r="519" customFormat="false" ht="15.75" hidden="false" customHeight="false" outlineLevel="0" collapsed="false">
      <c r="A519" s="8" t="str">
        <f aca="false">pattern_user_labels!$A519</f>
        <v>7d4ea32a-864c-4084-9377-ddc9806c04c5</v>
      </c>
      <c r="B519" s="8" t="str">
        <f aca="false" t="array" ref="B519:B519">INDEX(pattern_user_labels!B519:J519,MATCH(MAX(COUNTIF(pattern_user_labels!B519:J519,pattern_user_labels!B519:J519)),COUNTIF(pattern_user_labels!B519:J519,pattern_user_labels!B519:J519),0))</f>
        <v>EARLY</v>
      </c>
      <c r="C519" s="9" t="n">
        <f aca="false">pattern_user_labels!$R519</f>
        <v>3</v>
      </c>
      <c r="D519" s="9" t="n">
        <f aca="false">COUNTIF(pattern_user_labels!$B519:$J519, $B519)</f>
        <v>1</v>
      </c>
      <c r="E519" s="10" t="b">
        <f aca="false">$C519-$D519&lt;=1</f>
        <v>0</v>
      </c>
      <c r="F519" s="10" t="b">
        <f aca="false">$C519=$D519</f>
        <v>0</v>
      </c>
      <c r="G519" s="10" t="b">
        <f aca="false">D519&gt;=3</f>
        <v>0</v>
      </c>
      <c r="H519" s="10" t="b">
        <f aca="false">AND($E519,OR($B519="UNGRADABLE_QUALITY",$B519="UNGRADABLE_CONDITION"))</f>
        <v>0</v>
      </c>
      <c r="I519" s="10" t="str">
        <f aca="false">IF(AND($E519,NOT($H519)),$B519, "")</f>
        <v/>
      </c>
    </row>
    <row r="520" customFormat="false" ht="15.75" hidden="false" customHeight="false" outlineLevel="0" collapsed="false">
      <c r="A520" s="8" t="str">
        <f aca="false">pattern_user_labels!$A520</f>
        <v>7e124f21-3f31-4e7c-8249-2aa2c5ba3ae5</v>
      </c>
      <c r="B520" s="8" t="str">
        <f aca="false" t="array" ref="B520:B520">INDEX(pattern_user_labels!B520:J520,MATCH(MAX(COUNTIF(pattern_user_labels!B520:J520,pattern_user_labels!B520:J520)),COUNTIF(pattern_user_labels!B520:J520,pattern_user_labels!B520:J520),0))</f>
        <v>ACTIVE</v>
      </c>
      <c r="C520" s="9" t="n">
        <f aca="false">pattern_user_labels!$R520</f>
        <v>3</v>
      </c>
      <c r="D520" s="9" t="n">
        <f aca="false">COUNTIF(pattern_user_labels!$B520:$J520, $B520)</f>
        <v>3</v>
      </c>
      <c r="E520" s="10" t="b">
        <f aca="false">$C520-$D520&lt;=1</f>
        <v>1</v>
      </c>
      <c r="F520" s="10" t="b">
        <f aca="false">$C520=$D520</f>
        <v>1</v>
      </c>
      <c r="G520" s="10" t="b">
        <f aca="false">D520&gt;=3</f>
        <v>1</v>
      </c>
      <c r="H520" s="10" t="b">
        <f aca="false">AND($E520,OR($B520="UNGRADABLE_QUALITY",$B520="UNGRADABLE_CONDITION"))</f>
        <v>0</v>
      </c>
      <c r="I520" s="10" t="str">
        <f aca="false">IF(AND($E520,NOT($H520)),$B520, "")</f>
        <v>ACTIVE</v>
      </c>
    </row>
    <row r="521" customFormat="false" ht="15.75" hidden="false" customHeight="false" outlineLevel="0" collapsed="false">
      <c r="A521" s="8" t="str">
        <f aca="false">pattern_user_labels!$A521</f>
        <v>7e6fb7db-c4b2-40ab-afc6-d51a55e6fd08</v>
      </c>
      <c r="B521" s="8" t="str">
        <f aca="false" t="array" ref="B521:B521">INDEX(pattern_user_labels!B521:J521,MATCH(MAX(COUNTIF(pattern_user_labels!B521:J521,pattern_user_labels!B521:J521)),COUNTIF(pattern_user_labels!B521:J521,pattern_user_labels!B521:J521),0))</f>
        <v>NON_SPECIFIC</v>
      </c>
      <c r="C521" s="9" t="n">
        <f aca="false">pattern_user_labels!$R521</f>
        <v>3</v>
      </c>
      <c r="D521" s="9" t="n">
        <f aca="false">COUNTIF(pattern_user_labels!$B521:$J521, $B521)</f>
        <v>2</v>
      </c>
      <c r="E521" s="10" t="b">
        <f aca="false">$C521-$D521&lt;=1</f>
        <v>1</v>
      </c>
      <c r="F521" s="10" t="b">
        <f aca="false">$C521=$D521</f>
        <v>0</v>
      </c>
      <c r="G521" s="10" t="b">
        <f aca="false">D521&gt;=3</f>
        <v>0</v>
      </c>
      <c r="H521" s="10" t="b">
        <f aca="false">AND($E521,OR($B521="UNGRADABLE_QUALITY",$B521="UNGRADABLE_CONDITION"))</f>
        <v>0</v>
      </c>
      <c r="I521" s="10" t="str">
        <f aca="false">IF(AND($E521,NOT($H521)),$B521, "")</f>
        <v>NON_SPECIFIC</v>
      </c>
    </row>
    <row r="522" customFormat="false" ht="15.75" hidden="false" customHeight="false" outlineLevel="0" collapsed="false">
      <c r="A522" s="8" t="str">
        <f aca="false">pattern_user_labels!$A522</f>
        <v>7e9e8aab-63e0-4c1d-a7a7-4b0706f889d5</v>
      </c>
      <c r="B522" s="8" t="str">
        <f aca="false" t="array" ref="B522:B522">INDEX(pattern_user_labels!B522:J522,MATCH(MAX(COUNTIF(pattern_user_labels!B522:J522,pattern_user_labels!B522:J522)),COUNTIF(pattern_user_labels!B522:J522,pattern_user_labels!B522:J522),0))</f>
        <v>NON_SPECIFIC</v>
      </c>
      <c r="C522" s="9" t="n">
        <f aca="false">pattern_user_labels!$R522</f>
        <v>3</v>
      </c>
      <c r="D522" s="9" t="n">
        <f aca="false">COUNTIF(pattern_user_labels!$B522:$J522, $B522)</f>
        <v>2</v>
      </c>
      <c r="E522" s="10" t="b">
        <f aca="false">$C522-$D522&lt;=1</f>
        <v>1</v>
      </c>
      <c r="F522" s="10" t="b">
        <f aca="false">$C522=$D522</f>
        <v>0</v>
      </c>
      <c r="G522" s="10" t="b">
        <f aca="false">D522&gt;=3</f>
        <v>0</v>
      </c>
      <c r="H522" s="10" t="b">
        <f aca="false">AND($E522,OR($B522="UNGRADABLE_QUALITY",$B522="UNGRADABLE_CONDITION"))</f>
        <v>0</v>
      </c>
      <c r="I522" s="10" t="str">
        <f aca="false">IF(AND($E522,NOT($H522)),$B522, "")</f>
        <v>NON_SPECIFIC</v>
      </c>
    </row>
    <row r="523" customFormat="false" ht="15.75" hidden="false" customHeight="false" outlineLevel="0" collapsed="false">
      <c r="A523" s="8" t="str">
        <f aca="false">pattern_user_labels!$A523</f>
        <v>7ea54f1f-cb4b-47a7-b483-52c42dcbcf4c</v>
      </c>
      <c r="B523" s="8" t="str">
        <f aca="false" t="array" ref="B523:B523">INDEX(pattern_user_labels!B523:J523,MATCH(MAX(COUNTIF(pattern_user_labels!B523:J523,pattern_user_labels!B523:J523)),COUNTIF(pattern_user_labels!B523:J523,pattern_user_labels!B523:J523),0))</f>
        <v>NON_SPECIFIC</v>
      </c>
      <c r="C523" s="9" t="n">
        <f aca="false">pattern_user_labels!$R523</f>
        <v>3</v>
      </c>
      <c r="D523" s="9" t="n">
        <f aca="false">COUNTIF(pattern_user_labels!$B523:$J523, $B523)</f>
        <v>2</v>
      </c>
      <c r="E523" s="10" t="b">
        <f aca="false">$C523-$D523&lt;=1</f>
        <v>1</v>
      </c>
      <c r="F523" s="10" t="b">
        <f aca="false">$C523=$D523</f>
        <v>0</v>
      </c>
      <c r="G523" s="10" t="b">
        <f aca="false">D523&gt;=3</f>
        <v>0</v>
      </c>
      <c r="H523" s="10" t="b">
        <f aca="false">AND($E523,OR($B523="UNGRADABLE_QUALITY",$B523="UNGRADABLE_CONDITION"))</f>
        <v>0</v>
      </c>
      <c r="I523" s="10" t="str">
        <f aca="false">IF(AND($E523,NOT($H523)),$B523, "")</f>
        <v>NON_SPECIFIC</v>
      </c>
    </row>
    <row r="524" customFormat="false" ht="15.75" hidden="false" customHeight="false" outlineLevel="0" collapsed="false">
      <c r="A524" s="8" t="str">
        <f aca="false">pattern_user_labels!$A524</f>
        <v>7eee8b43-2578-4e79-9ca8-0b99442287de</v>
      </c>
      <c r="B524" s="8" t="str">
        <f aca="false" t="array" ref="B524:B524">INDEX(pattern_user_labels!B524:J524,MATCH(MAX(COUNTIF(pattern_user_labels!B524:J524,pattern_user_labels!B524:J524)),COUNTIF(pattern_user_labels!B524:J524,pattern_user_labels!B524:J524),0))</f>
        <v>EARLY</v>
      </c>
      <c r="C524" s="9" t="n">
        <f aca="false">pattern_user_labels!$R524</f>
        <v>3</v>
      </c>
      <c r="D524" s="9" t="n">
        <f aca="false">COUNTIF(pattern_user_labels!$B524:$J524, $B524)</f>
        <v>2</v>
      </c>
      <c r="E524" s="10" t="b">
        <f aca="false">$C524-$D524&lt;=1</f>
        <v>1</v>
      </c>
      <c r="F524" s="10" t="b">
        <f aca="false">$C524=$D524</f>
        <v>0</v>
      </c>
      <c r="G524" s="10" t="b">
        <f aca="false">D524&gt;=3</f>
        <v>0</v>
      </c>
      <c r="H524" s="10" t="b">
        <f aca="false">AND($E524,OR($B524="UNGRADABLE_QUALITY",$B524="UNGRADABLE_CONDITION"))</f>
        <v>0</v>
      </c>
      <c r="I524" s="10" t="str">
        <f aca="false">IF(AND($E524,NOT($H524)),$B524, "")</f>
        <v>EARLY</v>
      </c>
    </row>
    <row r="525" customFormat="false" ht="15.75" hidden="false" customHeight="false" outlineLevel="0" collapsed="false">
      <c r="A525" s="8" t="str">
        <f aca="false">pattern_user_labels!$A525</f>
        <v>7f2b16d6-5a94-48a2-ac33-bbdad22111c3</v>
      </c>
      <c r="B525" s="8" t="str">
        <f aca="false" t="array" ref="B525:B525">INDEX(pattern_user_labels!B525:J525,MATCH(MAX(COUNTIF(pattern_user_labels!B525:J525,pattern_user_labels!B525:J525)),COUNTIF(pattern_user_labels!B525:J525,pattern_user_labels!B525:J525),0))</f>
        <v>ACTIVE</v>
      </c>
      <c r="C525" s="9" t="n">
        <f aca="false">pattern_user_labels!$R525</f>
        <v>3</v>
      </c>
      <c r="D525" s="9" t="n">
        <f aca="false">COUNTIF(pattern_user_labels!$B525:$J525, $B525)</f>
        <v>2</v>
      </c>
      <c r="E525" s="10" t="b">
        <f aca="false">$C525-$D525&lt;=1</f>
        <v>1</v>
      </c>
      <c r="F525" s="10" t="b">
        <f aca="false">$C525=$D525</f>
        <v>0</v>
      </c>
      <c r="G525" s="10" t="b">
        <f aca="false">D525&gt;=3</f>
        <v>0</v>
      </c>
      <c r="H525" s="10" t="b">
        <f aca="false">AND($E525,OR($B525="UNGRADABLE_QUALITY",$B525="UNGRADABLE_CONDITION"))</f>
        <v>0</v>
      </c>
      <c r="I525" s="10" t="str">
        <f aca="false">IF(AND($E525,NOT($H525)),$B525, "")</f>
        <v>ACTIVE</v>
      </c>
    </row>
    <row r="526" customFormat="false" ht="15.75" hidden="false" customHeight="false" outlineLevel="0" collapsed="false">
      <c r="A526" s="8" t="str">
        <f aca="false">pattern_user_labels!$A526</f>
        <v>7f33e266-22e4-4336-ba14-a60b069de0fc</v>
      </c>
      <c r="B526" s="8" t="str">
        <f aca="false" t="array" ref="B526:B526">INDEX(pattern_user_labels!B526:J526,MATCH(MAX(COUNTIF(pattern_user_labels!B526:J526,pattern_user_labels!B526:J526)),COUNTIF(pattern_user_labels!B526:J526,pattern_user_labels!B526:J526),0))</f>
        <v>ACTIVE</v>
      </c>
      <c r="C526" s="9" t="n">
        <f aca="false">pattern_user_labels!$R526</f>
        <v>3</v>
      </c>
      <c r="D526" s="9" t="n">
        <f aca="false">COUNTIF(pattern_user_labels!$B526:$J526, $B526)</f>
        <v>2</v>
      </c>
      <c r="E526" s="10" t="b">
        <f aca="false">$C526-$D526&lt;=1</f>
        <v>1</v>
      </c>
      <c r="F526" s="10" t="b">
        <f aca="false">$C526=$D526</f>
        <v>0</v>
      </c>
      <c r="G526" s="10" t="b">
        <f aca="false">D526&gt;=3</f>
        <v>0</v>
      </c>
      <c r="H526" s="10" t="b">
        <f aca="false">AND($E526,OR($B526="UNGRADABLE_QUALITY",$B526="UNGRADABLE_CONDITION"))</f>
        <v>0</v>
      </c>
      <c r="I526" s="10" t="str">
        <f aca="false">IF(AND($E526,NOT($H526)),$B526, "")</f>
        <v>ACTIVE</v>
      </c>
    </row>
    <row r="527" customFormat="false" ht="15.75" hidden="false" customHeight="false" outlineLevel="0" collapsed="false">
      <c r="A527" s="8" t="str">
        <f aca="false">pattern_user_labels!$A527</f>
        <v>7f54e71f-c4d6-4527-a0dd-7d8cc764362c</v>
      </c>
      <c r="B527" s="8" t="str">
        <f aca="false" t="array" ref="B527:B527">INDEX(pattern_user_labels!B527:J527,MATCH(MAX(COUNTIF(pattern_user_labels!B527:J527,pattern_user_labels!B527:J527)),COUNTIF(pattern_user_labels!B527:J527,pattern_user_labels!B527:J527),0))</f>
        <v>NON_SPECIFIC</v>
      </c>
      <c r="C527" s="9" t="n">
        <f aca="false">pattern_user_labels!$R527</f>
        <v>3</v>
      </c>
      <c r="D527" s="9" t="n">
        <f aca="false">COUNTIF(pattern_user_labels!$B527:$J527, $B527)</f>
        <v>1</v>
      </c>
      <c r="E527" s="10" t="b">
        <f aca="false">$C527-$D527&lt;=1</f>
        <v>0</v>
      </c>
      <c r="F527" s="10" t="b">
        <f aca="false">$C527=$D527</f>
        <v>0</v>
      </c>
      <c r="G527" s="10" t="b">
        <f aca="false">D527&gt;=3</f>
        <v>0</v>
      </c>
      <c r="H527" s="10" t="b">
        <f aca="false">AND($E527,OR($B527="UNGRADABLE_QUALITY",$B527="UNGRADABLE_CONDITION"))</f>
        <v>0</v>
      </c>
      <c r="I527" s="10" t="str">
        <f aca="false">IF(AND($E527,NOT($H527)),$B527, "")</f>
        <v/>
      </c>
    </row>
    <row r="528" customFormat="false" ht="15.75" hidden="false" customHeight="false" outlineLevel="0" collapsed="false">
      <c r="A528" s="8" t="str">
        <f aca="false">pattern_user_labels!$A528</f>
        <v>7f61b6ca-7175-4400-9407-99cc69839c25</v>
      </c>
      <c r="B528" s="8" t="str">
        <f aca="false" t="array" ref="B528:B528">INDEX(pattern_user_labels!B528:J528,MATCH(MAX(COUNTIF(pattern_user_labels!B528:J528,pattern_user_labels!B528:J528)),COUNTIF(pattern_user_labels!B528:J528,pattern_user_labels!B528:J528),0))</f>
        <v>EARLY</v>
      </c>
      <c r="C528" s="9" t="n">
        <f aca="false">pattern_user_labels!$R528</f>
        <v>3</v>
      </c>
      <c r="D528" s="9" t="n">
        <f aca="false">COUNTIF(pattern_user_labels!$B528:$J528, $B528)</f>
        <v>3</v>
      </c>
      <c r="E528" s="10" t="b">
        <f aca="false">$C528-$D528&lt;=1</f>
        <v>1</v>
      </c>
      <c r="F528" s="10" t="b">
        <f aca="false">$C528=$D528</f>
        <v>1</v>
      </c>
      <c r="G528" s="10" t="b">
        <f aca="false">D528&gt;=3</f>
        <v>1</v>
      </c>
      <c r="H528" s="10" t="b">
        <f aca="false">AND($E528,OR($B528="UNGRADABLE_QUALITY",$B528="UNGRADABLE_CONDITION"))</f>
        <v>0</v>
      </c>
      <c r="I528" s="10" t="str">
        <f aca="false">IF(AND($E528,NOT($H528)),$B528, "")</f>
        <v>EARLY</v>
      </c>
    </row>
    <row r="529" customFormat="false" ht="15.75" hidden="false" customHeight="false" outlineLevel="0" collapsed="false">
      <c r="A529" s="8" t="str">
        <f aca="false">pattern_user_labels!$A529</f>
        <v>7f957fd4-7c13-40ab-a094-8c6f11f3ab09</v>
      </c>
      <c r="B529" s="8" t="str">
        <f aca="false" t="array" ref="B529:B529">INDEX(pattern_user_labels!B529:J529,MATCH(MAX(COUNTIF(pattern_user_labels!B529:J529,pattern_user_labels!B529:J529)),COUNTIF(pattern_user_labels!B529:J529,pattern_user_labels!B529:J529),0))</f>
        <v>NON_SPECIFIC</v>
      </c>
      <c r="C529" s="9" t="n">
        <f aca="false">pattern_user_labels!$R529</f>
        <v>3</v>
      </c>
      <c r="D529" s="9" t="n">
        <f aca="false">COUNTIF(pattern_user_labels!$B529:$J529, $B529)</f>
        <v>2</v>
      </c>
      <c r="E529" s="10" t="b">
        <f aca="false">$C529-$D529&lt;=1</f>
        <v>1</v>
      </c>
      <c r="F529" s="10" t="b">
        <f aca="false">$C529=$D529</f>
        <v>0</v>
      </c>
      <c r="G529" s="10" t="b">
        <f aca="false">D529&gt;=3</f>
        <v>0</v>
      </c>
      <c r="H529" s="10" t="b">
        <f aca="false">AND($E529,OR($B529="UNGRADABLE_QUALITY",$B529="UNGRADABLE_CONDITION"))</f>
        <v>0</v>
      </c>
      <c r="I529" s="10" t="str">
        <f aca="false">IF(AND($E529,NOT($H529)),$B529, "")</f>
        <v>NON_SPECIFIC</v>
      </c>
    </row>
    <row r="530" customFormat="false" ht="15.75" hidden="false" customHeight="false" outlineLevel="0" collapsed="false">
      <c r="A530" s="8" t="str">
        <f aca="false">pattern_user_labels!$A530</f>
        <v>7fa3d3a5-9f76-40f9-8cd8-91693228fc3c</v>
      </c>
      <c r="B530" s="8" t="str">
        <f aca="false" t="array" ref="B530:B530">INDEX(pattern_user_labels!B530:J530,MATCH(MAX(COUNTIF(pattern_user_labels!B530:J530,pattern_user_labels!B530:J530)),COUNTIF(pattern_user_labels!B530:J530,pattern_user_labels!B530:J530),0))</f>
        <v>NON_SPECIFIC</v>
      </c>
      <c r="C530" s="9" t="n">
        <f aca="false">pattern_user_labels!$R530</f>
        <v>3</v>
      </c>
      <c r="D530" s="9" t="n">
        <f aca="false">COUNTIF(pattern_user_labels!$B530:$J530, $B530)</f>
        <v>2</v>
      </c>
      <c r="E530" s="10" t="b">
        <f aca="false">$C530-$D530&lt;=1</f>
        <v>1</v>
      </c>
      <c r="F530" s="10" t="b">
        <f aca="false">$C530=$D530</f>
        <v>0</v>
      </c>
      <c r="G530" s="10" t="b">
        <f aca="false">D530&gt;=3</f>
        <v>0</v>
      </c>
      <c r="H530" s="10" t="b">
        <f aca="false">AND($E530,OR($B530="UNGRADABLE_QUALITY",$B530="UNGRADABLE_CONDITION"))</f>
        <v>0</v>
      </c>
      <c r="I530" s="10" t="str">
        <f aca="false">IF(AND($E530,NOT($H530)),$B530, "")</f>
        <v>NON_SPECIFIC</v>
      </c>
    </row>
    <row r="531" customFormat="false" ht="15.75" hidden="false" customHeight="false" outlineLevel="0" collapsed="false">
      <c r="A531" s="8" t="str">
        <f aca="false">pattern_user_labels!$A531</f>
        <v>7ff4abbe-e829-49ab-89dc-30b9a27d7ee2</v>
      </c>
      <c r="B531" s="8" t="str">
        <f aca="false" t="array" ref="B531:B531">INDEX(pattern_user_labels!B531:J531,MATCH(MAX(COUNTIF(pattern_user_labels!B531:J531,pattern_user_labels!B531:J531)),COUNTIF(pattern_user_labels!B531:J531,pattern_user_labels!B531:J531),0))</f>
        <v>NON_SPECIFIC</v>
      </c>
      <c r="C531" s="9" t="n">
        <f aca="false">pattern_user_labels!$R531</f>
        <v>3</v>
      </c>
      <c r="D531" s="9" t="n">
        <f aca="false">COUNTIF(pattern_user_labels!$B531:$J531, $B531)</f>
        <v>2</v>
      </c>
      <c r="E531" s="10" t="b">
        <f aca="false">$C531-$D531&lt;=1</f>
        <v>1</v>
      </c>
      <c r="F531" s="10" t="b">
        <f aca="false">$C531=$D531</f>
        <v>0</v>
      </c>
      <c r="G531" s="10" t="b">
        <f aca="false">D531&gt;=3</f>
        <v>0</v>
      </c>
      <c r="H531" s="10" t="b">
        <f aca="false">AND($E531,OR($B531="UNGRADABLE_QUALITY",$B531="UNGRADABLE_CONDITION"))</f>
        <v>0</v>
      </c>
      <c r="I531" s="10" t="str">
        <f aca="false">IF(AND($E531,NOT($H531)),$B531, "")</f>
        <v>NON_SPECIFIC</v>
      </c>
    </row>
    <row r="532" customFormat="false" ht="15.75" hidden="false" customHeight="false" outlineLevel="0" collapsed="false">
      <c r="A532" s="8" t="str">
        <f aca="false">pattern_user_labels!$A532</f>
        <v>8034ce78-53c2-4069-b38d-cb506036cb29</v>
      </c>
      <c r="B532" s="8" t="str">
        <f aca="false" t="array" ref="B532:B532">INDEX(pattern_user_labels!B532:J532,MATCH(MAX(COUNTIF(pattern_user_labels!B532:J532,pattern_user_labels!B532:J532)),COUNTIF(pattern_user_labels!B532:J532,pattern_user_labels!B532:J532),0))</f>
        <v>NORMAL</v>
      </c>
      <c r="C532" s="9" t="n">
        <f aca="false">pattern_user_labels!$R532</f>
        <v>3</v>
      </c>
      <c r="D532" s="9" t="n">
        <f aca="false">COUNTIF(pattern_user_labels!$B532:$J532, $B532)</f>
        <v>3</v>
      </c>
      <c r="E532" s="10" t="b">
        <f aca="false">$C532-$D532&lt;=1</f>
        <v>1</v>
      </c>
      <c r="F532" s="10" t="b">
        <f aca="false">$C532=$D532</f>
        <v>1</v>
      </c>
      <c r="G532" s="10" t="b">
        <f aca="false">D532&gt;=3</f>
        <v>1</v>
      </c>
      <c r="H532" s="10" t="b">
        <f aca="false">AND($E532,OR($B532="UNGRADABLE_QUALITY",$B532="UNGRADABLE_CONDITION"))</f>
        <v>0</v>
      </c>
      <c r="I532" s="10" t="str">
        <f aca="false">IF(AND($E532,NOT($H532)),$B532, "")</f>
        <v>NORMAL</v>
      </c>
    </row>
    <row r="533" customFormat="false" ht="15.75" hidden="false" customHeight="false" outlineLevel="0" collapsed="false">
      <c r="A533" s="8" t="str">
        <f aca="false">pattern_user_labels!$A533</f>
        <v>803fd418-c114-49cd-bcef-42b02968d38c</v>
      </c>
      <c r="B533" s="8" t="str">
        <f aca="false" t="array" ref="B533:B533">INDEX(pattern_user_labels!B533:J533,MATCH(MAX(COUNTIF(pattern_user_labels!B533:J533,pattern_user_labels!B533:J533)),COUNTIF(pattern_user_labels!B533:J533,pattern_user_labels!B533:J533),0))</f>
        <v>LATE</v>
      </c>
      <c r="C533" s="9" t="n">
        <f aca="false">pattern_user_labels!$R533</f>
        <v>3</v>
      </c>
      <c r="D533" s="9" t="n">
        <f aca="false">COUNTIF(pattern_user_labels!$B533:$J533, $B533)</f>
        <v>2</v>
      </c>
      <c r="E533" s="10" t="b">
        <f aca="false">$C533-$D533&lt;=1</f>
        <v>1</v>
      </c>
      <c r="F533" s="10" t="b">
        <f aca="false">$C533=$D533</f>
        <v>0</v>
      </c>
      <c r="G533" s="10" t="b">
        <f aca="false">D533&gt;=3</f>
        <v>0</v>
      </c>
      <c r="H533" s="10" t="b">
        <f aca="false">AND($E533,OR($B533="UNGRADABLE_QUALITY",$B533="UNGRADABLE_CONDITION"))</f>
        <v>0</v>
      </c>
      <c r="I533" s="10" t="str">
        <f aca="false">IF(AND($E533,NOT($H533)),$B533, "")</f>
        <v>LATE</v>
      </c>
    </row>
    <row r="534" customFormat="false" ht="15.75" hidden="false" customHeight="false" outlineLevel="0" collapsed="false">
      <c r="A534" s="8" t="str">
        <f aca="false">pattern_user_labels!$A534</f>
        <v>804221f1-da87-469a-97c6-f26727af21af</v>
      </c>
      <c r="B534" s="8" t="str">
        <f aca="false" t="array" ref="B534:B534">INDEX(pattern_user_labels!B534:J534,MATCH(MAX(COUNTIF(pattern_user_labels!B534:J534,pattern_user_labels!B534:J534)),COUNTIF(pattern_user_labels!B534:J534,pattern_user_labels!B534:J534),0))</f>
        <v>NORMAL</v>
      </c>
      <c r="C534" s="9" t="n">
        <f aca="false">pattern_user_labels!$R534</f>
        <v>3</v>
      </c>
      <c r="D534" s="9" t="n">
        <f aca="false">COUNTIF(pattern_user_labels!$B534:$J534, $B534)</f>
        <v>3</v>
      </c>
      <c r="E534" s="10" t="b">
        <f aca="false">$C534-$D534&lt;=1</f>
        <v>1</v>
      </c>
      <c r="F534" s="10" t="b">
        <f aca="false">$C534=$D534</f>
        <v>1</v>
      </c>
      <c r="G534" s="10" t="b">
        <f aca="false">D534&gt;=3</f>
        <v>1</v>
      </c>
      <c r="H534" s="10" t="b">
        <f aca="false">AND($E534,OR($B534="UNGRADABLE_QUALITY",$B534="UNGRADABLE_CONDITION"))</f>
        <v>0</v>
      </c>
      <c r="I534" s="10" t="str">
        <f aca="false">IF(AND($E534,NOT($H534)),$B534, "")</f>
        <v>NORMAL</v>
      </c>
    </row>
    <row r="535" customFormat="false" ht="15.75" hidden="false" customHeight="false" outlineLevel="0" collapsed="false">
      <c r="A535" s="8" t="str">
        <f aca="false">pattern_user_labels!$A535</f>
        <v>804d7c0d-ec83-411d-81f1-5359c09d41cb</v>
      </c>
      <c r="B535" s="8" t="str">
        <f aca="false" t="array" ref="B535:B535">INDEX(pattern_user_labels!B535:J535,MATCH(MAX(COUNTIF(pattern_user_labels!B535:J535,pattern_user_labels!B535:J535)),COUNTIF(pattern_user_labels!B535:J535,pattern_user_labels!B535:J535),0))</f>
        <v>EARLY</v>
      </c>
      <c r="C535" s="9" t="n">
        <f aca="false">pattern_user_labels!$R535</f>
        <v>3</v>
      </c>
      <c r="D535" s="9" t="n">
        <f aca="false">COUNTIF(pattern_user_labels!$B535:$J535, $B535)</f>
        <v>1</v>
      </c>
      <c r="E535" s="10" t="b">
        <f aca="false">$C535-$D535&lt;=1</f>
        <v>0</v>
      </c>
      <c r="F535" s="10" t="b">
        <f aca="false">$C535=$D535</f>
        <v>0</v>
      </c>
      <c r="G535" s="10" t="b">
        <f aca="false">D535&gt;=3</f>
        <v>0</v>
      </c>
      <c r="H535" s="10" t="b">
        <f aca="false">AND($E535,OR($B535="UNGRADABLE_QUALITY",$B535="UNGRADABLE_CONDITION"))</f>
        <v>0</v>
      </c>
      <c r="I535" s="10" t="str">
        <f aca="false">IF(AND($E535,NOT($H535)),$B535, "")</f>
        <v/>
      </c>
    </row>
    <row r="536" customFormat="false" ht="15.75" hidden="false" customHeight="false" outlineLevel="0" collapsed="false">
      <c r="A536" s="8" t="str">
        <f aca="false">pattern_user_labels!$A536</f>
        <v>805326cf-206e-4ea2-985c-f8b475bf503a</v>
      </c>
      <c r="B536" s="8" t="str">
        <f aca="false" t="array" ref="B536:B536">INDEX(pattern_user_labels!B536:J536,MATCH(MAX(COUNTIF(pattern_user_labels!B536:J536,pattern_user_labels!B536:J536)),COUNTIF(pattern_user_labels!B536:J536,pattern_user_labels!B536:J536),0))</f>
        <v>NON_SPECIFIC</v>
      </c>
      <c r="C536" s="9" t="n">
        <f aca="false">pattern_user_labels!$R536</f>
        <v>3</v>
      </c>
      <c r="D536" s="9" t="n">
        <f aca="false">COUNTIF(pattern_user_labels!$B536:$J536, $B536)</f>
        <v>2</v>
      </c>
      <c r="E536" s="10" t="b">
        <f aca="false">$C536-$D536&lt;=1</f>
        <v>1</v>
      </c>
      <c r="F536" s="10" t="b">
        <f aca="false">$C536=$D536</f>
        <v>0</v>
      </c>
      <c r="G536" s="10" t="b">
        <f aca="false">D536&gt;=3</f>
        <v>0</v>
      </c>
      <c r="H536" s="10" t="b">
        <f aca="false">AND($E536,OR($B536="UNGRADABLE_QUALITY",$B536="UNGRADABLE_CONDITION"))</f>
        <v>0</v>
      </c>
      <c r="I536" s="10" t="str">
        <f aca="false">IF(AND($E536,NOT($H536)),$B536, "")</f>
        <v>NON_SPECIFIC</v>
      </c>
    </row>
    <row r="537" customFormat="false" ht="15.75" hidden="false" customHeight="false" outlineLevel="0" collapsed="false">
      <c r="A537" s="8" t="str">
        <f aca="false">pattern_user_labels!$A537</f>
        <v>80cabe00-7bdb-482e-a68c-047983fed314</v>
      </c>
      <c r="B537" s="8" t="str">
        <f aca="false" t="array" ref="B537:B537">INDEX(pattern_user_labels!B537:J537,MATCH(MAX(COUNTIF(pattern_user_labels!B537:J537,pattern_user_labels!B537:J537)),COUNTIF(pattern_user_labels!B537:J537,pattern_user_labels!B537:J537),0))</f>
        <v>NORMAL</v>
      </c>
      <c r="C537" s="9" t="n">
        <f aca="false">pattern_user_labels!$R537</f>
        <v>3</v>
      </c>
      <c r="D537" s="9" t="n">
        <f aca="false">COUNTIF(pattern_user_labels!$B537:$J537, $B537)</f>
        <v>2</v>
      </c>
      <c r="E537" s="10" t="b">
        <f aca="false">$C537-$D537&lt;=1</f>
        <v>1</v>
      </c>
      <c r="F537" s="10" t="b">
        <f aca="false">$C537=$D537</f>
        <v>0</v>
      </c>
      <c r="G537" s="10" t="b">
        <f aca="false">D537&gt;=3</f>
        <v>0</v>
      </c>
      <c r="H537" s="10" t="b">
        <f aca="false">AND($E537,OR($B537="UNGRADABLE_QUALITY",$B537="UNGRADABLE_CONDITION"))</f>
        <v>0</v>
      </c>
      <c r="I537" s="10" t="str">
        <f aca="false">IF(AND($E537,NOT($H537)),$B537, "")</f>
        <v>NORMAL</v>
      </c>
    </row>
    <row r="538" customFormat="false" ht="15.75" hidden="false" customHeight="false" outlineLevel="0" collapsed="false">
      <c r="A538" s="8" t="str">
        <f aca="false">pattern_user_labels!$A538</f>
        <v>80f935dc-958d-494b-a72c-8f017a6e0351</v>
      </c>
      <c r="B538" s="8" t="str">
        <f aca="false" t="array" ref="B538:B538">INDEX(pattern_user_labels!B538:J538,MATCH(MAX(COUNTIF(pattern_user_labels!B538:J538,pattern_user_labels!B538:J538)),COUNTIF(pattern_user_labels!B538:J538,pattern_user_labels!B538:J538),0))</f>
        <v>UNGRADABLE_QUALITY</v>
      </c>
      <c r="C538" s="9" t="n">
        <f aca="false">pattern_user_labels!$R538</f>
        <v>3</v>
      </c>
      <c r="D538" s="9" t="n">
        <f aca="false">COUNTIF(pattern_user_labels!$B538:$J538, $B538)</f>
        <v>2</v>
      </c>
      <c r="E538" s="10" t="b">
        <f aca="false">$C538-$D538&lt;=1</f>
        <v>1</v>
      </c>
      <c r="F538" s="10" t="b">
        <f aca="false">$C538=$D538</f>
        <v>0</v>
      </c>
      <c r="G538" s="10" t="b">
        <f aca="false">D538&gt;=3</f>
        <v>0</v>
      </c>
      <c r="H538" s="10" t="b">
        <f aca="false">AND($E538,OR($B538="UNGRADABLE_QUALITY",$B538="UNGRADABLE_CONDITION"))</f>
        <v>1</v>
      </c>
      <c r="I538" s="10" t="str">
        <f aca="false">IF(AND($E538,NOT($H538)),$B538, "")</f>
        <v/>
      </c>
    </row>
    <row r="539" customFormat="false" ht="15.75" hidden="false" customHeight="false" outlineLevel="0" collapsed="false">
      <c r="A539" s="8" t="str">
        <f aca="false">pattern_user_labels!$A539</f>
        <v>80feafe1-9b0e-4f3a-8642-339c2cfe2b6f</v>
      </c>
      <c r="B539" s="8" t="str">
        <f aca="false" t="array" ref="B539:B539">INDEX(pattern_user_labels!B539:J539,MATCH(MAX(COUNTIF(pattern_user_labels!B539:J539,pattern_user_labels!B539:J539)),COUNTIF(pattern_user_labels!B539:J539,pattern_user_labels!B539:J539),0))</f>
        <v>NORMAL</v>
      </c>
      <c r="C539" s="9" t="n">
        <f aca="false">pattern_user_labels!$R539</f>
        <v>3</v>
      </c>
      <c r="D539" s="9" t="n">
        <f aca="false">COUNTIF(pattern_user_labels!$B539:$J539, $B539)</f>
        <v>2</v>
      </c>
      <c r="E539" s="10" t="b">
        <f aca="false">$C539-$D539&lt;=1</f>
        <v>1</v>
      </c>
      <c r="F539" s="10" t="b">
        <f aca="false">$C539=$D539</f>
        <v>0</v>
      </c>
      <c r="G539" s="10" t="b">
        <f aca="false">D539&gt;=3</f>
        <v>0</v>
      </c>
      <c r="H539" s="10" t="b">
        <f aca="false">AND($E539,OR($B539="UNGRADABLE_QUALITY",$B539="UNGRADABLE_CONDITION"))</f>
        <v>0</v>
      </c>
      <c r="I539" s="10" t="str">
        <f aca="false">IF(AND($E539,NOT($H539)),$B539, "")</f>
        <v>NORMAL</v>
      </c>
    </row>
    <row r="540" customFormat="false" ht="15.75" hidden="false" customHeight="false" outlineLevel="0" collapsed="false">
      <c r="A540" s="8" t="str">
        <f aca="false">pattern_user_labels!$A540</f>
        <v>812f88c8-167d-4134-bace-edcf358ceb5e</v>
      </c>
      <c r="B540" s="8" t="str">
        <f aca="false" t="array" ref="B540:B540">INDEX(pattern_user_labels!B540:J540,MATCH(MAX(COUNTIF(pattern_user_labels!B540:J540,pattern_user_labels!B540:J540)),COUNTIF(pattern_user_labels!B540:J540,pattern_user_labels!B540:J540),0))</f>
        <v>NON_SPECIFIC</v>
      </c>
      <c r="C540" s="9" t="n">
        <f aca="false">pattern_user_labels!$R540</f>
        <v>3</v>
      </c>
      <c r="D540" s="9" t="n">
        <f aca="false">COUNTIF(pattern_user_labels!$B540:$J540, $B540)</f>
        <v>2</v>
      </c>
      <c r="E540" s="10" t="b">
        <f aca="false">$C540-$D540&lt;=1</f>
        <v>1</v>
      </c>
      <c r="F540" s="10" t="b">
        <f aca="false">$C540=$D540</f>
        <v>0</v>
      </c>
      <c r="G540" s="10" t="b">
        <f aca="false">D540&gt;=3</f>
        <v>0</v>
      </c>
      <c r="H540" s="10" t="b">
        <f aca="false">AND($E540,OR($B540="UNGRADABLE_QUALITY",$B540="UNGRADABLE_CONDITION"))</f>
        <v>0</v>
      </c>
      <c r="I540" s="10" t="str">
        <f aca="false">IF(AND($E540,NOT($H540)),$B540, "")</f>
        <v>NON_SPECIFIC</v>
      </c>
    </row>
    <row r="541" customFormat="false" ht="15.75" hidden="false" customHeight="false" outlineLevel="0" collapsed="false">
      <c r="A541" s="8" t="str">
        <f aca="false">pattern_user_labels!$A541</f>
        <v>819d1ea8-0a70-4323-b2aa-881fafa8da15</v>
      </c>
      <c r="B541" s="8" t="str">
        <f aca="false" t="array" ref="B541:B541">INDEX(pattern_user_labels!B541:J541,MATCH(MAX(COUNTIF(pattern_user_labels!B541:J541,pattern_user_labels!B541:J541)),COUNTIF(pattern_user_labels!B541:J541,pattern_user_labels!B541:J541),0))</f>
        <v>ACTIVE</v>
      </c>
      <c r="C541" s="9" t="n">
        <f aca="false">pattern_user_labels!$R541</f>
        <v>3</v>
      </c>
      <c r="D541" s="9" t="n">
        <f aca="false">COUNTIF(pattern_user_labels!$B541:$J541, $B541)</f>
        <v>3</v>
      </c>
      <c r="E541" s="10" t="b">
        <f aca="false">$C541-$D541&lt;=1</f>
        <v>1</v>
      </c>
      <c r="F541" s="10" t="b">
        <f aca="false">$C541=$D541</f>
        <v>1</v>
      </c>
      <c r="G541" s="10" t="b">
        <f aca="false">D541&gt;=3</f>
        <v>1</v>
      </c>
      <c r="H541" s="10" t="b">
        <f aca="false">AND($E541,OR($B541="UNGRADABLE_QUALITY",$B541="UNGRADABLE_CONDITION"))</f>
        <v>0</v>
      </c>
      <c r="I541" s="10" t="str">
        <f aca="false">IF(AND($E541,NOT($H541)),$B541, "")</f>
        <v>ACTIVE</v>
      </c>
    </row>
    <row r="542" customFormat="false" ht="15.75" hidden="false" customHeight="false" outlineLevel="0" collapsed="false">
      <c r="A542" s="8" t="str">
        <f aca="false">pattern_user_labels!$A542</f>
        <v>81f4907e-6f7e-4800-b13c-b1d91811e735</v>
      </c>
      <c r="B542" s="8" t="str">
        <f aca="false" t="array" ref="B542:B542">INDEX(pattern_user_labels!B542:J542,MATCH(MAX(COUNTIF(pattern_user_labels!B542:J542,pattern_user_labels!B542:J542)),COUNTIF(pattern_user_labels!B542:J542,pattern_user_labels!B542:J542),0))</f>
        <v>ACTIVE</v>
      </c>
      <c r="C542" s="9" t="n">
        <f aca="false">pattern_user_labels!$R542</f>
        <v>3</v>
      </c>
      <c r="D542" s="9" t="n">
        <f aca="false">COUNTIF(pattern_user_labels!$B542:$J542, $B542)</f>
        <v>3</v>
      </c>
      <c r="E542" s="10" t="b">
        <f aca="false">$C542-$D542&lt;=1</f>
        <v>1</v>
      </c>
      <c r="F542" s="10" t="b">
        <f aca="false">$C542=$D542</f>
        <v>1</v>
      </c>
      <c r="G542" s="10" t="b">
        <f aca="false">D542&gt;=3</f>
        <v>1</v>
      </c>
      <c r="H542" s="10" t="b">
        <f aca="false">AND($E542,OR($B542="UNGRADABLE_QUALITY",$B542="UNGRADABLE_CONDITION"))</f>
        <v>0</v>
      </c>
      <c r="I542" s="10" t="str">
        <f aca="false">IF(AND($E542,NOT($H542)),$B542, "")</f>
        <v>ACTIVE</v>
      </c>
    </row>
    <row r="543" customFormat="false" ht="15.75" hidden="false" customHeight="false" outlineLevel="0" collapsed="false">
      <c r="A543" s="8" t="str">
        <f aca="false">pattern_user_labels!$A543</f>
        <v>82178ada-c877-4e44-8124-57889afa98dc</v>
      </c>
      <c r="B543" s="8" t="str">
        <f aca="false" t="array" ref="B543:B543">INDEX(pattern_user_labels!B543:J543,MATCH(MAX(COUNTIF(pattern_user_labels!B543:J543,pattern_user_labels!B543:J543)),COUNTIF(pattern_user_labels!B543:J543,pattern_user_labels!B543:J543),0))</f>
        <v>UNGRADABLE_QUALITY</v>
      </c>
      <c r="C543" s="9" t="n">
        <f aca="false">pattern_user_labels!$R543</f>
        <v>3</v>
      </c>
      <c r="D543" s="9" t="n">
        <f aca="false">COUNTIF(pattern_user_labels!$B543:$J543, $B543)</f>
        <v>2</v>
      </c>
      <c r="E543" s="10" t="b">
        <f aca="false">$C543-$D543&lt;=1</f>
        <v>1</v>
      </c>
      <c r="F543" s="10" t="b">
        <f aca="false">$C543=$D543</f>
        <v>0</v>
      </c>
      <c r="G543" s="10" t="b">
        <f aca="false">D543&gt;=3</f>
        <v>0</v>
      </c>
      <c r="H543" s="10" t="b">
        <f aca="false">AND($E543,OR($B543="UNGRADABLE_QUALITY",$B543="UNGRADABLE_CONDITION"))</f>
        <v>1</v>
      </c>
      <c r="I543" s="10" t="str">
        <f aca="false">IF(AND($E543,NOT($H543)),$B543, "")</f>
        <v/>
      </c>
    </row>
    <row r="544" customFormat="false" ht="15.75" hidden="false" customHeight="false" outlineLevel="0" collapsed="false">
      <c r="A544" s="8" t="str">
        <f aca="false">pattern_user_labels!$A544</f>
        <v>821c4ae1-ab6a-4b26-9ef4-a9cf473c6e7e</v>
      </c>
      <c r="B544" s="8" t="str">
        <f aca="false" t="array" ref="B544:B544">INDEX(pattern_user_labels!B544:J544,MATCH(MAX(COUNTIF(pattern_user_labels!B544:J544,pattern_user_labels!B544:J544)),COUNTIF(pattern_user_labels!B544:J544,pattern_user_labels!B544:J544),0))</f>
        <v>NON_SPECIFIC</v>
      </c>
      <c r="C544" s="9" t="n">
        <f aca="false">pattern_user_labels!$R544</f>
        <v>3</v>
      </c>
      <c r="D544" s="9" t="n">
        <f aca="false">COUNTIF(pattern_user_labels!$B544:$J544, $B544)</f>
        <v>2</v>
      </c>
      <c r="E544" s="10" t="b">
        <f aca="false">$C544-$D544&lt;=1</f>
        <v>1</v>
      </c>
      <c r="F544" s="10" t="b">
        <f aca="false">$C544=$D544</f>
        <v>0</v>
      </c>
      <c r="G544" s="10" t="b">
        <f aca="false">D544&gt;=3</f>
        <v>0</v>
      </c>
      <c r="H544" s="10" t="b">
        <f aca="false">AND($E544,OR($B544="UNGRADABLE_QUALITY",$B544="UNGRADABLE_CONDITION"))</f>
        <v>0</v>
      </c>
      <c r="I544" s="10" t="str">
        <f aca="false">IF(AND($E544,NOT($H544)),$B544, "")</f>
        <v>NON_SPECIFIC</v>
      </c>
    </row>
    <row r="545" customFormat="false" ht="15.75" hidden="false" customHeight="false" outlineLevel="0" collapsed="false">
      <c r="A545" s="8" t="str">
        <f aca="false">pattern_user_labels!$A545</f>
        <v>82382bfd-4538-4c36-8784-19a31dc55c70</v>
      </c>
      <c r="B545" s="8" t="str">
        <f aca="false" t="array" ref="B545:B545">INDEX(pattern_user_labels!B545:J545,MATCH(MAX(COUNTIF(pattern_user_labels!B545:J545,pattern_user_labels!B545:J545)),COUNTIF(pattern_user_labels!B545:J545,pattern_user_labels!B545:J545),0))</f>
        <v>NORMAL</v>
      </c>
      <c r="C545" s="9" t="n">
        <f aca="false">pattern_user_labels!$R545</f>
        <v>3</v>
      </c>
      <c r="D545" s="9" t="n">
        <f aca="false">COUNTIF(pattern_user_labels!$B545:$J545, $B545)</f>
        <v>2</v>
      </c>
      <c r="E545" s="10" t="b">
        <f aca="false">$C545-$D545&lt;=1</f>
        <v>1</v>
      </c>
      <c r="F545" s="10" t="b">
        <f aca="false">$C545=$D545</f>
        <v>0</v>
      </c>
      <c r="G545" s="10" t="b">
        <f aca="false">D545&gt;=3</f>
        <v>0</v>
      </c>
      <c r="H545" s="10" t="b">
        <f aca="false">AND($E545,OR($B545="UNGRADABLE_QUALITY",$B545="UNGRADABLE_CONDITION"))</f>
        <v>0</v>
      </c>
      <c r="I545" s="10" t="str">
        <f aca="false">IF(AND($E545,NOT($H545)),$B545, "")</f>
        <v>NORMAL</v>
      </c>
    </row>
    <row r="546" customFormat="false" ht="15.75" hidden="false" customHeight="false" outlineLevel="0" collapsed="false">
      <c r="A546" s="8" t="str">
        <f aca="false">pattern_user_labels!$A546</f>
        <v>824f8cfb-14d4-44d4-a2e1-4e8520245d7e</v>
      </c>
      <c r="B546" s="8" t="str">
        <f aca="false" t="array" ref="B546:B546">INDEX(pattern_user_labels!B546:J546,MATCH(MAX(COUNTIF(pattern_user_labels!B546:J546,pattern_user_labels!B546:J546)),COUNTIF(pattern_user_labels!B546:J546,pattern_user_labels!B546:J546),0))</f>
        <v>ACTIVE</v>
      </c>
      <c r="C546" s="9" t="n">
        <f aca="false">pattern_user_labels!$R546</f>
        <v>3</v>
      </c>
      <c r="D546" s="9" t="n">
        <f aca="false">COUNTIF(pattern_user_labels!$B546:$J546, $B546)</f>
        <v>1</v>
      </c>
      <c r="E546" s="10" t="b">
        <f aca="false">$C546-$D546&lt;=1</f>
        <v>0</v>
      </c>
      <c r="F546" s="10" t="b">
        <f aca="false">$C546=$D546</f>
        <v>0</v>
      </c>
      <c r="G546" s="10" t="b">
        <f aca="false">D546&gt;=3</f>
        <v>0</v>
      </c>
      <c r="H546" s="10" t="b">
        <f aca="false">AND($E546,OR($B546="UNGRADABLE_QUALITY",$B546="UNGRADABLE_CONDITION"))</f>
        <v>0</v>
      </c>
      <c r="I546" s="10" t="str">
        <f aca="false">IF(AND($E546,NOT($H546)),$B546, "")</f>
        <v/>
      </c>
    </row>
    <row r="547" customFormat="false" ht="15.75" hidden="false" customHeight="false" outlineLevel="0" collapsed="false">
      <c r="A547" s="8" t="str">
        <f aca="false">pattern_user_labels!$A547</f>
        <v>838ac30a-1504-43dc-83c4-ac9abb27e06f</v>
      </c>
      <c r="B547" s="8" t="str">
        <f aca="false" t="array" ref="B547:B547">INDEX(pattern_user_labels!B547:J547,MATCH(MAX(COUNTIF(pattern_user_labels!B547:J547,pattern_user_labels!B547:J547)),COUNTIF(pattern_user_labels!B547:J547,pattern_user_labels!B547:J547),0))</f>
        <v>ACTIVE</v>
      </c>
      <c r="C547" s="9" t="n">
        <f aca="false">pattern_user_labels!$R547</f>
        <v>3</v>
      </c>
      <c r="D547" s="9" t="n">
        <f aca="false">COUNTIF(pattern_user_labels!$B547:$J547, $B547)</f>
        <v>3</v>
      </c>
      <c r="E547" s="10" t="b">
        <f aca="false">$C547-$D547&lt;=1</f>
        <v>1</v>
      </c>
      <c r="F547" s="10" t="b">
        <f aca="false">$C547=$D547</f>
        <v>1</v>
      </c>
      <c r="G547" s="10" t="b">
        <f aca="false">D547&gt;=3</f>
        <v>1</v>
      </c>
      <c r="H547" s="10" t="b">
        <f aca="false">AND($E547,OR($B547="UNGRADABLE_QUALITY",$B547="UNGRADABLE_CONDITION"))</f>
        <v>0</v>
      </c>
      <c r="I547" s="10" t="str">
        <f aca="false">IF(AND($E547,NOT($H547)),$B547, "")</f>
        <v>ACTIVE</v>
      </c>
    </row>
    <row r="548" customFormat="false" ht="15.75" hidden="false" customHeight="false" outlineLevel="0" collapsed="false">
      <c r="A548" s="8" t="str">
        <f aca="false">pattern_user_labels!$A548</f>
        <v>839b4932-2d06-400e-9a01-c270ad6a531b</v>
      </c>
      <c r="B548" s="8" t="str">
        <f aca="false" t="array" ref="B548:B548">INDEX(pattern_user_labels!B548:J548,MATCH(MAX(COUNTIF(pattern_user_labels!B548:J548,pattern_user_labels!B548:J548)),COUNTIF(pattern_user_labels!B548:J548,pattern_user_labels!B548:J548),0))</f>
        <v>NON_SPECIFIC</v>
      </c>
      <c r="C548" s="9" t="n">
        <f aca="false">pattern_user_labels!$R548</f>
        <v>3</v>
      </c>
      <c r="D548" s="9" t="n">
        <f aca="false">COUNTIF(pattern_user_labels!$B548:$J548, $B548)</f>
        <v>2</v>
      </c>
      <c r="E548" s="10" t="b">
        <f aca="false">$C548-$D548&lt;=1</f>
        <v>1</v>
      </c>
      <c r="F548" s="10" t="b">
        <f aca="false">$C548=$D548</f>
        <v>0</v>
      </c>
      <c r="G548" s="10" t="b">
        <f aca="false">D548&gt;=3</f>
        <v>0</v>
      </c>
      <c r="H548" s="10" t="b">
        <f aca="false">AND($E548,OR($B548="UNGRADABLE_QUALITY",$B548="UNGRADABLE_CONDITION"))</f>
        <v>0</v>
      </c>
      <c r="I548" s="10" t="str">
        <f aca="false">IF(AND($E548,NOT($H548)),$B548, "")</f>
        <v>NON_SPECIFIC</v>
      </c>
    </row>
    <row r="549" customFormat="false" ht="15.75" hidden="false" customHeight="false" outlineLevel="0" collapsed="false">
      <c r="A549" s="8" t="str">
        <f aca="false">pattern_user_labels!$A549</f>
        <v>842458db-04d3-4a56-b639-fa2b438ac670</v>
      </c>
      <c r="B549" s="8" t="str">
        <f aca="false" t="array" ref="B549:B549">INDEX(pattern_user_labels!B549:J549,MATCH(MAX(COUNTIF(pattern_user_labels!B549:J549,pattern_user_labels!B549:J549)),COUNTIF(pattern_user_labels!B549:J549,pattern_user_labels!B549:J549),0))</f>
        <v>NON_SPECIFIC</v>
      </c>
      <c r="C549" s="9" t="n">
        <f aca="false">pattern_user_labels!$R549</f>
        <v>3</v>
      </c>
      <c r="D549" s="9" t="n">
        <f aca="false">COUNTIF(pattern_user_labels!$B549:$J549, $B549)</f>
        <v>2</v>
      </c>
      <c r="E549" s="10" t="b">
        <f aca="false">$C549-$D549&lt;=1</f>
        <v>1</v>
      </c>
      <c r="F549" s="10" t="b">
        <f aca="false">$C549=$D549</f>
        <v>0</v>
      </c>
      <c r="G549" s="10" t="b">
        <f aca="false">D549&gt;=3</f>
        <v>0</v>
      </c>
      <c r="H549" s="10" t="b">
        <f aca="false">AND($E549,OR($B549="UNGRADABLE_QUALITY",$B549="UNGRADABLE_CONDITION"))</f>
        <v>0</v>
      </c>
      <c r="I549" s="10" t="str">
        <f aca="false">IF(AND($E549,NOT($H549)),$B549, "")</f>
        <v>NON_SPECIFIC</v>
      </c>
    </row>
    <row r="550" customFormat="false" ht="15.75" hidden="false" customHeight="false" outlineLevel="0" collapsed="false">
      <c r="A550" s="8" t="str">
        <f aca="false">pattern_user_labels!$A550</f>
        <v>84c64aaf-f808-4319-85ac-d1931c0a0c46</v>
      </c>
      <c r="B550" s="8" t="str">
        <f aca="false" t="array" ref="B550:B550">INDEX(pattern_user_labels!B550:J550,MATCH(MAX(COUNTIF(pattern_user_labels!B550:J550,pattern_user_labels!B550:J550)),COUNTIF(pattern_user_labels!B550:J550,pattern_user_labels!B550:J550),0))</f>
        <v>NORMAL</v>
      </c>
      <c r="C550" s="9" t="n">
        <f aca="false">pattern_user_labels!$R550</f>
        <v>3</v>
      </c>
      <c r="D550" s="9" t="n">
        <f aca="false">COUNTIF(pattern_user_labels!$B550:$J550, $B550)</f>
        <v>3</v>
      </c>
      <c r="E550" s="10" t="b">
        <f aca="false">$C550-$D550&lt;=1</f>
        <v>1</v>
      </c>
      <c r="F550" s="10" t="b">
        <f aca="false">$C550=$D550</f>
        <v>1</v>
      </c>
      <c r="G550" s="10" t="b">
        <f aca="false">D550&gt;=3</f>
        <v>1</v>
      </c>
      <c r="H550" s="10" t="b">
        <f aca="false">AND($E550,OR($B550="UNGRADABLE_QUALITY",$B550="UNGRADABLE_CONDITION"))</f>
        <v>0</v>
      </c>
      <c r="I550" s="10" t="str">
        <f aca="false">IF(AND($E550,NOT($H550)),$B550, "")</f>
        <v>NORMAL</v>
      </c>
    </row>
    <row r="551" customFormat="false" ht="15.75" hidden="false" customHeight="false" outlineLevel="0" collapsed="false">
      <c r="A551" s="8" t="str">
        <f aca="false">pattern_user_labels!$A551</f>
        <v>84d7e419-6fc4-421f-9001-4e728b3b31f7</v>
      </c>
      <c r="B551" s="8" t="str">
        <f aca="false" t="array" ref="B551:B551">INDEX(pattern_user_labels!B551:J551,MATCH(MAX(COUNTIF(pattern_user_labels!B551:J551,pattern_user_labels!B551:J551)),COUNTIF(pattern_user_labels!B551:J551,pattern_user_labels!B551:J551),0))</f>
        <v>ACTIVE</v>
      </c>
      <c r="C551" s="9" t="n">
        <f aca="false">pattern_user_labels!$R551</f>
        <v>4</v>
      </c>
      <c r="D551" s="9" t="n">
        <f aca="false">COUNTIF(pattern_user_labels!$B551:$J551, $B551)</f>
        <v>2</v>
      </c>
      <c r="E551" s="10" t="b">
        <f aca="false">$C551-$D551&lt;=1</f>
        <v>0</v>
      </c>
      <c r="F551" s="10" t="b">
        <f aca="false">$C551=$D551</f>
        <v>0</v>
      </c>
      <c r="G551" s="10" t="b">
        <f aca="false">D551&gt;=3</f>
        <v>0</v>
      </c>
      <c r="H551" s="10" t="b">
        <f aca="false">AND($E551,OR($B551="UNGRADABLE_QUALITY",$B551="UNGRADABLE_CONDITION"))</f>
        <v>0</v>
      </c>
      <c r="I551" s="10" t="str">
        <f aca="false">IF(AND($E551,NOT($H551)),$B551, "")</f>
        <v/>
      </c>
    </row>
    <row r="552" customFormat="false" ht="15.75" hidden="false" customHeight="false" outlineLevel="0" collapsed="false">
      <c r="A552" s="8" t="str">
        <f aca="false">pattern_user_labels!$A552</f>
        <v>84dee644-7a76-4e9a-a90c-33cfd59e552b</v>
      </c>
      <c r="B552" s="8" t="str">
        <f aca="false" t="array" ref="B552:B552">INDEX(pattern_user_labels!B552:J552,MATCH(MAX(COUNTIF(pattern_user_labels!B552:J552,pattern_user_labels!B552:J552)),COUNTIF(pattern_user_labels!B552:J552,pattern_user_labels!B552:J552),0))</f>
        <v>ACTIVE</v>
      </c>
      <c r="C552" s="9" t="n">
        <f aca="false">pattern_user_labels!$R552</f>
        <v>4</v>
      </c>
      <c r="D552" s="9" t="n">
        <f aca="false">COUNTIF(pattern_user_labels!$B552:$J552, $B552)</f>
        <v>2</v>
      </c>
      <c r="E552" s="10" t="b">
        <f aca="false">$C552-$D552&lt;=1</f>
        <v>0</v>
      </c>
      <c r="F552" s="10" t="b">
        <f aca="false">$C552=$D552</f>
        <v>0</v>
      </c>
      <c r="G552" s="10" t="b">
        <f aca="false">D552&gt;=3</f>
        <v>0</v>
      </c>
      <c r="H552" s="10" t="b">
        <f aca="false">AND($E552,OR($B552="UNGRADABLE_QUALITY",$B552="UNGRADABLE_CONDITION"))</f>
        <v>0</v>
      </c>
      <c r="I552" s="10" t="str">
        <f aca="false">IF(AND($E552,NOT($H552)),$B552, "")</f>
        <v/>
      </c>
    </row>
    <row r="553" customFormat="false" ht="15.75" hidden="false" customHeight="false" outlineLevel="0" collapsed="false">
      <c r="A553" s="8" t="str">
        <f aca="false">pattern_user_labels!$A553</f>
        <v>8503e08c-9c12-44af-9e31-1a109eea7977</v>
      </c>
      <c r="B553" s="8" t="str">
        <f aca="false" t="array" ref="B553:B553">INDEX(pattern_user_labels!B553:J553,MATCH(MAX(COUNTIF(pattern_user_labels!B553:J553,pattern_user_labels!B553:J553)),COUNTIF(pattern_user_labels!B553:J553,pattern_user_labels!B553:J553),0))</f>
        <v>ACTIVE</v>
      </c>
      <c r="C553" s="9" t="n">
        <f aca="false">pattern_user_labels!$R553</f>
        <v>4</v>
      </c>
      <c r="D553" s="9" t="n">
        <f aca="false">COUNTIF(pattern_user_labels!$B553:$J553, $B553)</f>
        <v>4</v>
      </c>
      <c r="E553" s="10" t="b">
        <f aca="false">$C553-$D553&lt;=1</f>
        <v>1</v>
      </c>
      <c r="F553" s="10" t="b">
        <f aca="false">$C553=$D553</f>
        <v>1</v>
      </c>
      <c r="G553" s="10" t="b">
        <f aca="false">D553&gt;=3</f>
        <v>1</v>
      </c>
      <c r="H553" s="10" t="b">
        <f aca="false">AND($E553,OR($B553="UNGRADABLE_QUALITY",$B553="UNGRADABLE_CONDITION"))</f>
        <v>0</v>
      </c>
      <c r="I553" s="10" t="str">
        <f aca="false">IF(AND($E553,NOT($H553)),$B553, "")</f>
        <v>ACTIVE</v>
      </c>
    </row>
    <row r="554" customFormat="false" ht="15.75" hidden="false" customHeight="false" outlineLevel="0" collapsed="false">
      <c r="A554" s="8" t="str">
        <f aca="false">pattern_user_labels!$A554</f>
        <v>85048270-65bf-4ed4-b8e5-041c8e828110</v>
      </c>
      <c r="B554" s="8" t="str">
        <f aca="false" t="array" ref="B554:B554">INDEX(pattern_user_labels!B554:J554,MATCH(MAX(COUNTIF(pattern_user_labels!B554:J554,pattern_user_labels!B554:J554)),COUNTIF(pattern_user_labels!B554:J554,pattern_user_labels!B554:J554),0))</f>
        <v>ACTIVE</v>
      </c>
      <c r="C554" s="9" t="n">
        <f aca="false">pattern_user_labels!$R554</f>
        <v>3</v>
      </c>
      <c r="D554" s="9" t="n">
        <f aca="false">COUNTIF(pattern_user_labels!$B554:$J554, $B554)</f>
        <v>2</v>
      </c>
      <c r="E554" s="10" t="b">
        <f aca="false">$C554-$D554&lt;=1</f>
        <v>1</v>
      </c>
      <c r="F554" s="10" t="b">
        <f aca="false">$C554=$D554</f>
        <v>0</v>
      </c>
      <c r="G554" s="10" t="b">
        <f aca="false">D554&gt;=3</f>
        <v>0</v>
      </c>
      <c r="H554" s="10" t="b">
        <f aca="false">AND($E554,OR($B554="UNGRADABLE_QUALITY",$B554="UNGRADABLE_CONDITION"))</f>
        <v>0</v>
      </c>
      <c r="I554" s="10" t="str">
        <f aca="false">IF(AND($E554,NOT($H554)),$B554, "")</f>
        <v>ACTIVE</v>
      </c>
    </row>
    <row r="555" customFormat="false" ht="15.75" hidden="false" customHeight="false" outlineLevel="0" collapsed="false">
      <c r="A555" s="8" t="str">
        <f aca="false">pattern_user_labels!$A555</f>
        <v>85698953-bed9-4f77-8a0a-d5337e30ef68</v>
      </c>
      <c r="B555" s="8" t="str">
        <f aca="false" t="array" ref="B555:B555">INDEX(pattern_user_labels!B555:J555,MATCH(MAX(COUNTIF(pattern_user_labels!B555:J555,pattern_user_labels!B555:J555)),COUNTIF(pattern_user_labels!B555:J555,pattern_user_labels!B555:J555),0))</f>
        <v>NORMAL</v>
      </c>
      <c r="C555" s="9" t="n">
        <f aca="false">pattern_user_labels!$R555</f>
        <v>3</v>
      </c>
      <c r="D555" s="9" t="n">
        <f aca="false">COUNTIF(pattern_user_labels!$B555:$J555, $B555)</f>
        <v>3</v>
      </c>
      <c r="E555" s="10" t="b">
        <f aca="false">$C555-$D555&lt;=1</f>
        <v>1</v>
      </c>
      <c r="F555" s="10" t="b">
        <f aca="false">$C555=$D555</f>
        <v>1</v>
      </c>
      <c r="G555" s="10" t="b">
        <f aca="false">D555&gt;=3</f>
        <v>1</v>
      </c>
      <c r="H555" s="10" t="b">
        <f aca="false">AND($E555,OR($B555="UNGRADABLE_QUALITY",$B555="UNGRADABLE_CONDITION"))</f>
        <v>0</v>
      </c>
      <c r="I555" s="10" t="str">
        <f aca="false">IF(AND($E555,NOT($H555)),$B555, "")</f>
        <v>NORMAL</v>
      </c>
    </row>
    <row r="556" customFormat="false" ht="15.75" hidden="false" customHeight="false" outlineLevel="0" collapsed="false">
      <c r="A556" s="8" t="str">
        <f aca="false">pattern_user_labels!$A556</f>
        <v>8570072a-01ef-4868-ba70-9383277203e5</v>
      </c>
      <c r="B556" s="8" t="str">
        <f aca="false" t="array" ref="B556:B556">INDEX(pattern_user_labels!B556:J556,MATCH(MAX(COUNTIF(pattern_user_labels!B556:J556,pattern_user_labels!B556:J556)),COUNTIF(pattern_user_labels!B556:J556,pattern_user_labels!B556:J556),0))</f>
        <v>EARLY</v>
      </c>
      <c r="C556" s="9" t="n">
        <f aca="false">pattern_user_labels!$R556</f>
        <v>3</v>
      </c>
      <c r="D556" s="9" t="n">
        <f aca="false">COUNTIF(pattern_user_labels!$B556:$J556, $B556)</f>
        <v>3</v>
      </c>
      <c r="E556" s="10" t="b">
        <f aca="false">$C556-$D556&lt;=1</f>
        <v>1</v>
      </c>
      <c r="F556" s="10" t="b">
        <f aca="false">$C556=$D556</f>
        <v>1</v>
      </c>
      <c r="G556" s="10" t="b">
        <f aca="false">D556&gt;=3</f>
        <v>1</v>
      </c>
      <c r="H556" s="10" t="b">
        <f aca="false">AND($E556,OR($B556="UNGRADABLE_QUALITY",$B556="UNGRADABLE_CONDITION"))</f>
        <v>0</v>
      </c>
      <c r="I556" s="10" t="str">
        <f aca="false">IF(AND($E556,NOT($H556)),$B556, "")</f>
        <v>EARLY</v>
      </c>
    </row>
    <row r="557" customFormat="false" ht="15.75" hidden="false" customHeight="false" outlineLevel="0" collapsed="false">
      <c r="A557" s="8" t="str">
        <f aca="false">pattern_user_labels!$A557</f>
        <v>86940605-50bf-4d1b-a037-3e310ec904c1</v>
      </c>
      <c r="B557" s="8" t="str">
        <f aca="false" t="array" ref="B557:B557">INDEX(pattern_user_labels!B557:J557,MATCH(MAX(COUNTIF(pattern_user_labels!B557:J557,pattern_user_labels!B557:J557)),COUNTIF(pattern_user_labels!B557:J557,pattern_user_labels!B557:J557),0))</f>
        <v>ACTIVE</v>
      </c>
      <c r="C557" s="9" t="n">
        <f aca="false">pattern_user_labels!$R557</f>
        <v>4</v>
      </c>
      <c r="D557" s="9" t="n">
        <f aca="false">COUNTIF(pattern_user_labels!$B557:$J557, $B557)</f>
        <v>4</v>
      </c>
      <c r="E557" s="10" t="b">
        <f aca="false">$C557-$D557&lt;=1</f>
        <v>1</v>
      </c>
      <c r="F557" s="10" t="b">
        <f aca="false">$C557=$D557</f>
        <v>1</v>
      </c>
      <c r="G557" s="10" t="b">
        <f aca="false">D557&gt;=3</f>
        <v>1</v>
      </c>
      <c r="H557" s="10" t="b">
        <f aca="false">AND($E557,OR($B557="UNGRADABLE_QUALITY",$B557="UNGRADABLE_CONDITION"))</f>
        <v>0</v>
      </c>
      <c r="I557" s="10" t="str">
        <f aca="false">IF(AND($E557,NOT($H557)),$B557, "")</f>
        <v>ACTIVE</v>
      </c>
    </row>
    <row r="558" customFormat="false" ht="15.75" hidden="false" customHeight="false" outlineLevel="0" collapsed="false">
      <c r="A558" s="8" t="str">
        <f aca="false">pattern_user_labels!$A558</f>
        <v>87288523-265f-4f6b-bdca-ad8ccccab02f</v>
      </c>
      <c r="B558" s="8" t="str">
        <f aca="false" t="array" ref="B558:B558">INDEX(pattern_user_labels!B558:J558,MATCH(MAX(COUNTIF(pattern_user_labels!B558:J558,pattern_user_labels!B558:J558)),COUNTIF(pattern_user_labels!B558:J558,pattern_user_labels!B558:J558),0))</f>
        <v>NORMAL</v>
      </c>
      <c r="C558" s="9" t="n">
        <f aca="false">pattern_user_labels!$R558</f>
        <v>3</v>
      </c>
      <c r="D558" s="9" t="n">
        <f aca="false">COUNTIF(pattern_user_labels!$B558:$J558, $B558)</f>
        <v>1</v>
      </c>
      <c r="E558" s="10" t="b">
        <f aca="false">$C558-$D558&lt;=1</f>
        <v>0</v>
      </c>
      <c r="F558" s="10" t="b">
        <f aca="false">$C558=$D558</f>
        <v>0</v>
      </c>
      <c r="G558" s="10" t="b">
        <f aca="false">D558&gt;=3</f>
        <v>0</v>
      </c>
      <c r="H558" s="10" t="b">
        <f aca="false">AND($E558,OR($B558="UNGRADABLE_QUALITY",$B558="UNGRADABLE_CONDITION"))</f>
        <v>0</v>
      </c>
      <c r="I558" s="10" t="str">
        <f aca="false">IF(AND($E558,NOT($H558)),$B558, "")</f>
        <v/>
      </c>
    </row>
    <row r="559" customFormat="false" ht="15.75" hidden="false" customHeight="false" outlineLevel="0" collapsed="false">
      <c r="A559" s="8" t="str">
        <f aca="false">pattern_user_labels!$A559</f>
        <v>872bb4fb-3638-4648-9733-d02a389092a7</v>
      </c>
      <c r="B559" s="8" t="str">
        <f aca="false" t="array" ref="B559:B559">INDEX(pattern_user_labels!B559:J559,MATCH(MAX(COUNTIF(pattern_user_labels!B559:J559,pattern_user_labels!B559:J559)),COUNTIF(pattern_user_labels!B559:J559,pattern_user_labels!B559:J559),0))</f>
        <v>NON_SPECIFIC</v>
      </c>
      <c r="C559" s="9" t="n">
        <f aca="false">pattern_user_labels!$R559</f>
        <v>3</v>
      </c>
      <c r="D559" s="9" t="n">
        <f aca="false">COUNTIF(pattern_user_labels!$B559:$J559, $B559)</f>
        <v>1</v>
      </c>
      <c r="E559" s="10" t="b">
        <f aca="false">$C559-$D559&lt;=1</f>
        <v>0</v>
      </c>
      <c r="F559" s="10" t="b">
        <f aca="false">$C559=$D559</f>
        <v>0</v>
      </c>
      <c r="G559" s="10" t="b">
        <f aca="false">D559&gt;=3</f>
        <v>0</v>
      </c>
      <c r="H559" s="10" t="b">
        <f aca="false">AND($E559,OR($B559="UNGRADABLE_QUALITY",$B559="UNGRADABLE_CONDITION"))</f>
        <v>0</v>
      </c>
      <c r="I559" s="10" t="str">
        <f aca="false">IF(AND($E559,NOT($H559)),$B559, "")</f>
        <v/>
      </c>
    </row>
    <row r="560" customFormat="false" ht="15.75" hidden="false" customHeight="false" outlineLevel="0" collapsed="false">
      <c r="A560" s="8" t="str">
        <f aca="false">pattern_user_labels!$A560</f>
        <v>8743f90e-c4a9-4725-b06d-f614db6c01ac</v>
      </c>
      <c r="B560" s="8" t="str">
        <f aca="false" t="array" ref="B560:B560">INDEX(pattern_user_labels!B560:J560,MATCH(MAX(COUNTIF(pattern_user_labels!B560:J560,pattern_user_labels!B560:J560)),COUNTIF(pattern_user_labels!B560:J560,pattern_user_labels!B560:J560),0))</f>
        <v>NORMAL</v>
      </c>
      <c r="C560" s="9" t="n">
        <f aca="false">pattern_user_labels!$R560</f>
        <v>3</v>
      </c>
      <c r="D560" s="9" t="n">
        <f aca="false">COUNTIF(pattern_user_labels!$B560:$J560, $B560)</f>
        <v>2</v>
      </c>
      <c r="E560" s="10" t="b">
        <f aca="false">$C560-$D560&lt;=1</f>
        <v>1</v>
      </c>
      <c r="F560" s="10" t="b">
        <f aca="false">$C560=$D560</f>
        <v>0</v>
      </c>
      <c r="G560" s="10" t="b">
        <f aca="false">D560&gt;=3</f>
        <v>0</v>
      </c>
      <c r="H560" s="10" t="b">
        <f aca="false">AND($E560,OR($B560="UNGRADABLE_QUALITY",$B560="UNGRADABLE_CONDITION"))</f>
        <v>0</v>
      </c>
      <c r="I560" s="10" t="str">
        <f aca="false">IF(AND($E560,NOT($H560)),$B560, "")</f>
        <v>NORMAL</v>
      </c>
    </row>
    <row r="561" customFormat="false" ht="15.75" hidden="false" customHeight="false" outlineLevel="0" collapsed="false">
      <c r="A561" s="8" t="str">
        <f aca="false">pattern_user_labels!$A561</f>
        <v>8776f36d-9abf-4a19-9be7-fe518d998e7f</v>
      </c>
      <c r="B561" s="8" t="str">
        <f aca="false" t="array" ref="B561:B561">INDEX(pattern_user_labels!B561:J561,MATCH(MAX(COUNTIF(pattern_user_labels!B561:J561,pattern_user_labels!B561:J561)),COUNTIF(pattern_user_labels!B561:J561,pattern_user_labels!B561:J561),0))</f>
        <v>NON_SPECIFIC</v>
      </c>
      <c r="C561" s="9" t="n">
        <f aca="false">pattern_user_labels!$R561</f>
        <v>3</v>
      </c>
      <c r="D561" s="9" t="n">
        <f aca="false">COUNTIF(pattern_user_labels!$B561:$J561, $B561)</f>
        <v>2</v>
      </c>
      <c r="E561" s="10" t="b">
        <f aca="false">$C561-$D561&lt;=1</f>
        <v>1</v>
      </c>
      <c r="F561" s="10" t="b">
        <f aca="false">$C561=$D561</f>
        <v>0</v>
      </c>
      <c r="G561" s="10" t="b">
        <f aca="false">D561&gt;=3</f>
        <v>0</v>
      </c>
      <c r="H561" s="10" t="b">
        <f aca="false">AND($E561,OR($B561="UNGRADABLE_QUALITY",$B561="UNGRADABLE_CONDITION"))</f>
        <v>0</v>
      </c>
      <c r="I561" s="10" t="str">
        <f aca="false">IF(AND($E561,NOT($H561)),$B561, "")</f>
        <v>NON_SPECIFIC</v>
      </c>
    </row>
    <row r="562" customFormat="false" ht="15.75" hidden="false" customHeight="false" outlineLevel="0" collapsed="false">
      <c r="A562" s="8" t="str">
        <f aca="false">pattern_user_labels!$A562</f>
        <v>87a05b2d-6e73-4a23-bd24-d40e6678b5ca</v>
      </c>
      <c r="B562" s="8" t="str">
        <f aca="false" t="array" ref="B562:B562">INDEX(pattern_user_labels!B562:J562,MATCH(MAX(COUNTIF(pattern_user_labels!B562:J562,pattern_user_labels!B562:J562)),COUNTIF(pattern_user_labels!B562:J562,pattern_user_labels!B562:J562),0))</f>
        <v>EARLY</v>
      </c>
      <c r="C562" s="9" t="n">
        <f aca="false">pattern_user_labels!$R562</f>
        <v>4</v>
      </c>
      <c r="D562" s="9" t="n">
        <f aca="false">COUNTIF(pattern_user_labels!$B562:$J562, $B562)</f>
        <v>4</v>
      </c>
      <c r="E562" s="10" t="b">
        <f aca="false">$C562-$D562&lt;=1</f>
        <v>1</v>
      </c>
      <c r="F562" s="10" t="b">
        <f aca="false">$C562=$D562</f>
        <v>1</v>
      </c>
      <c r="G562" s="10" t="b">
        <f aca="false">D562&gt;=3</f>
        <v>1</v>
      </c>
      <c r="H562" s="10" t="b">
        <f aca="false">AND($E562,OR($B562="UNGRADABLE_QUALITY",$B562="UNGRADABLE_CONDITION"))</f>
        <v>0</v>
      </c>
      <c r="I562" s="10" t="str">
        <f aca="false">IF(AND($E562,NOT($H562)),$B562, "")</f>
        <v>EARLY</v>
      </c>
    </row>
    <row r="563" customFormat="false" ht="15.75" hidden="false" customHeight="false" outlineLevel="0" collapsed="false">
      <c r="A563" s="8" t="str">
        <f aca="false">pattern_user_labels!$A563</f>
        <v>87e9cf68-c49e-4908-8d43-1f3d82a392a3</v>
      </c>
      <c r="B563" s="8" t="str">
        <f aca="false" t="array" ref="B563:B563">INDEX(pattern_user_labels!B563:J563,MATCH(MAX(COUNTIF(pattern_user_labels!B563:J563,pattern_user_labels!B563:J563)),COUNTIF(pattern_user_labels!B563:J563,pattern_user_labels!B563:J563),0))</f>
        <v>LATE</v>
      </c>
      <c r="C563" s="9" t="n">
        <f aca="false">pattern_user_labels!$R563</f>
        <v>3</v>
      </c>
      <c r="D563" s="9" t="n">
        <f aca="false">COUNTIF(pattern_user_labels!$B563:$J563, $B563)</f>
        <v>3</v>
      </c>
      <c r="E563" s="10" t="b">
        <f aca="false">$C563-$D563&lt;=1</f>
        <v>1</v>
      </c>
      <c r="F563" s="10" t="b">
        <f aca="false">$C563=$D563</f>
        <v>1</v>
      </c>
      <c r="G563" s="10" t="b">
        <f aca="false">D563&gt;=3</f>
        <v>1</v>
      </c>
      <c r="H563" s="10" t="b">
        <f aca="false">AND($E563,OR($B563="UNGRADABLE_QUALITY",$B563="UNGRADABLE_CONDITION"))</f>
        <v>0</v>
      </c>
      <c r="I563" s="10" t="str">
        <f aca="false">IF(AND($E563,NOT($H563)),$B563, "")</f>
        <v>LATE</v>
      </c>
    </row>
    <row r="564" customFormat="false" ht="15.75" hidden="false" customHeight="false" outlineLevel="0" collapsed="false">
      <c r="A564" s="8" t="str">
        <f aca="false">pattern_user_labels!$A564</f>
        <v>88257963-d13b-4c03-a7f5-0e9b764b3a85</v>
      </c>
      <c r="B564" s="8" t="str">
        <f aca="false" t="array" ref="B564:B564">INDEX(pattern_user_labels!B564:J564,MATCH(MAX(COUNTIF(pattern_user_labels!B564:J564,pattern_user_labels!B564:J564)),COUNTIF(pattern_user_labels!B564:J564,pattern_user_labels!B564:J564),0))</f>
        <v>NON_SPECIFIC</v>
      </c>
      <c r="C564" s="9" t="n">
        <f aca="false">pattern_user_labels!$R564</f>
        <v>3</v>
      </c>
      <c r="D564" s="9" t="n">
        <f aca="false">COUNTIF(pattern_user_labels!$B564:$J564, $B564)</f>
        <v>3</v>
      </c>
      <c r="E564" s="10" t="b">
        <f aca="false">$C564-$D564&lt;=1</f>
        <v>1</v>
      </c>
      <c r="F564" s="10" t="b">
        <f aca="false">$C564=$D564</f>
        <v>1</v>
      </c>
      <c r="G564" s="10" t="b">
        <f aca="false">D564&gt;=3</f>
        <v>1</v>
      </c>
      <c r="H564" s="10" t="b">
        <f aca="false">AND($E564,OR($B564="UNGRADABLE_QUALITY",$B564="UNGRADABLE_CONDITION"))</f>
        <v>0</v>
      </c>
      <c r="I564" s="10" t="str">
        <f aca="false">IF(AND($E564,NOT($H564)),$B564, "")</f>
        <v>NON_SPECIFIC</v>
      </c>
    </row>
    <row r="565" customFormat="false" ht="15.75" hidden="false" customHeight="false" outlineLevel="0" collapsed="false">
      <c r="A565" s="8" t="str">
        <f aca="false">pattern_user_labels!$A565</f>
        <v>8832a790-81f3-4f71-989c-2603b922604e</v>
      </c>
      <c r="B565" s="8" t="str">
        <f aca="false" t="array" ref="B565:B565">INDEX(pattern_user_labels!B565:J565,MATCH(MAX(COUNTIF(pattern_user_labels!B565:J565,pattern_user_labels!B565:J565)),COUNTIF(pattern_user_labels!B565:J565,pattern_user_labels!B565:J565),0))</f>
        <v>NORMAL</v>
      </c>
      <c r="C565" s="9" t="n">
        <f aca="false">pattern_user_labels!$R565</f>
        <v>3</v>
      </c>
      <c r="D565" s="9" t="n">
        <f aca="false">COUNTIF(pattern_user_labels!$B565:$J565, $B565)</f>
        <v>2</v>
      </c>
      <c r="E565" s="10" t="b">
        <f aca="false">$C565-$D565&lt;=1</f>
        <v>1</v>
      </c>
      <c r="F565" s="10" t="b">
        <f aca="false">$C565=$D565</f>
        <v>0</v>
      </c>
      <c r="G565" s="10" t="b">
        <f aca="false">D565&gt;=3</f>
        <v>0</v>
      </c>
      <c r="H565" s="10" t="b">
        <f aca="false">AND($E565,OR($B565="UNGRADABLE_QUALITY",$B565="UNGRADABLE_CONDITION"))</f>
        <v>0</v>
      </c>
      <c r="I565" s="10" t="str">
        <f aca="false">IF(AND($E565,NOT($H565)),$B565, "")</f>
        <v>NORMAL</v>
      </c>
    </row>
    <row r="566" customFormat="false" ht="15.75" hidden="false" customHeight="false" outlineLevel="0" collapsed="false">
      <c r="A566" s="8" t="str">
        <f aca="false">pattern_user_labels!$A566</f>
        <v>88c0c185-5566-43a5-bc81-d80859b14efb</v>
      </c>
      <c r="B566" s="8" t="str">
        <f aca="false" t="array" ref="B566:B566">INDEX(pattern_user_labels!B566:J566,MATCH(MAX(COUNTIF(pattern_user_labels!B566:J566,pattern_user_labels!B566:J566)),COUNTIF(pattern_user_labels!B566:J566,pattern_user_labels!B566:J566),0))</f>
        <v>ACTIVE</v>
      </c>
      <c r="C566" s="9" t="n">
        <f aca="false">pattern_user_labels!$R566</f>
        <v>3</v>
      </c>
      <c r="D566" s="9" t="n">
        <f aca="false">COUNTIF(pattern_user_labels!$B566:$J566, $B566)</f>
        <v>2</v>
      </c>
      <c r="E566" s="10" t="b">
        <f aca="false">$C566-$D566&lt;=1</f>
        <v>1</v>
      </c>
      <c r="F566" s="10" t="b">
        <f aca="false">$C566=$D566</f>
        <v>0</v>
      </c>
      <c r="G566" s="10" t="b">
        <f aca="false">D566&gt;=3</f>
        <v>0</v>
      </c>
      <c r="H566" s="10" t="b">
        <f aca="false">AND($E566,OR($B566="UNGRADABLE_QUALITY",$B566="UNGRADABLE_CONDITION"))</f>
        <v>0</v>
      </c>
      <c r="I566" s="10" t="str">
        <f aca="false">IF(AND($E566,NOT($H566)),$B566, "")</f>
        <v>ACTIVE</v>
      </c>
    </row>
    <row r="567" customFormat="false" ht="15.75" hidden="false" customHeight="false" outlineLevel="0" collapsed="false">
      <c r="A567" s="8" t="str">
        <f aca="false">pattern_user_labels!$A567</f>
        <v>88c8d705-8c3e-40b2-bce1-3866ca8d58e5</v>
      </c>
      <c r="B567" s="8" t="str">
        <f aca="false" t="array" ref="B567:B567">INDEX(pattern_user_labels!B567:J567,MATCH(MAX(COUNTIF(pattern_user_labels!B567:J567,pattern_user_labels!B567:J567)),COUNTIF(pattern_user_labels!B567:J567,pattern_user_labels!B567:J567),0))</f>
        <v>EARLY</v>
      </c>
      <c r="C567" s="9" t="n">
        <f aca="false">pattern_user_labels!$R567</f>
        <v>3</v>
      </c>
      <c r="D567" s="9" t="n">
        <f aca="false">COUNTIF(pattern_user_labels!$B567:$J567, $B567)</f>
        <v>2</v>
      </c>
      <c r="E567" s="10" t="b">
        <f aca="false">$C567-$D567&lt;=1</f>
        <v>1</v>
      </c>
      <c r="F567" s="10" t="b">
        <f aca="false">$C567=$D567</f>
        <v>0</v>
      </c>
      <c r="G567" s="10" t="b">
        <f aca="false">D567&gt;=3</f>
        <v>0</v>
      </c>
      <c r="H567" s="10" t="b">
        <f aca="false">AND($E567,OR($B567="UNGRADABLE_QUALITY",$B567="UNGRADABLE_CONDITION"))</f>
        <v>0</v>
      </c>
      <c r="I567" s="10" t="str">
        <f aca="false">IF(AND($E567,NOT($H567)),$B567, "")</f>
        <v>EARLY</v>
      </c>
    </row>
    <row r="568" customFormat="false" ht="15.75" hidden="false" customHeight="false" outlineLevel="0" collapsed="false">
      <c r="A568" s="8" t="str">
        <f aca="false">pattern_user_labels!$A568</f>
        <v>88dc833d-ed60-4168-9675-b2e5770739fc</v>
      </c>
      <c r="B568" s="8" t="str">
        <f aca="false" t="array" ref="B568:B568">INDEX(pattern_user_labels!B568:J568,MATCH(MAX(COUNTIF(pattern_user_labels!B568:J568,pattern_user_labels!B568:J568)),COUNTIF(pattern_user_labels!B568:J568,pattern_user_labels!B568:J568),0))</f>
        <v>NORMAL</v>
      </c>
      <c r="C568" s="9" t="n">
        <f aca="false">pattern_user_labels!$R568</f>
        <v>3</v>
      </c>
      <c r="D568" s="9" t="n">
        <f aca="false">COUNTIF(pattern_user_labels!$B568:$J568, $B568)</f>
        <v>3</v>
      </c>
      <c r="E568" s="10" t="b">
        <f aca="false">$C568-$D568&lt;=1</f>
        <v>1</v>
      </c>
      <c r="F568" s="10" t="b">
        <f aca="false">$C568=$D568</f>
        <v>1</v>
      </c>
      <c r="G568" s="10" t="b">
        <f aca="false">D568&gt;=3</f>
        <v>1</v>
      </c>
      <c r="H568" s="10" t="b">
        <f aca="false">AND($E568,OR($B568="UNGRADABLE_QUALITY",$B568="UNGRADABLE_CONDITION"))</f>
        <v>0</v>
      </c>
      <c r="I568" s="10" t="str">
        <f aca="false">IF(AND($E568,NOT($H568)),$B568, "")</f>
        <v>NORMAL</v>
      </c>
    </row>
    <row r="569" customFormat="false" ht="15.75" hidden="false" customHeight="false" outlineLevel="0" collapsed="false">
      <c r="A569" s="8" t="str">
        <f aca="false">pattern_user_labels!$A569</f>
        <v>88dd9a96-f180-4e74-9196-a9783072e0d1</v>
      </c>
      <c r="B569" s="8" t="str">
        <f aca="false" t="array" ref="B569:B569">INDEX(pattern_user_labels!B569:J569,MATCH(MAX(COUNTIF(pattern_user_labels!B569:J569,pattern_user_labels!B569:J569)),COUNTIF(pattern_user_labels!B569:J569,pattern_user_labels!B569:J569),0))</f>
        <v>ACTIVE</v>
      </c>
      <c r="C569" s="9" t="n">
        <f aca="false">pattern_user_labels!$R569</f>
        <v>3</v>
      </c>
      <c r="D569" s="9" t="n">
        <f aca="false">COUNTIF(pattern_user_labels!$B569:$J569, $B569)</f>
        <v>3</v>
      </c>
      <c r="E569" s="10" t="b">
        <f aca="false">$C569-$D569&lt;=1</f>
        <v>1</v>
      </c>
      <c r="F569" s="10" t="b">
        <f aca="false">$C569=$D569</f>
        <v>1</v>
      </c>
      <c r="G569" s="10" t="b">
        <f aca="false">D569&gt;=3</f>
        <v>1</v>
      </c>
      <c r="H569" s="10" t="b">
        <f aca="false">AND($E569,OR($B569="UNGRADABLE_QUALITY",$B569="UNGRADABLE_CONDITION"))</f>
        <v>0</v>
      </c>
      <c r="I569" s="10" t="str">
        <f aca="false">IF(AND($E569,NOT($H569)),$B569, "")</f>
        <v>ACTIVE</v>
      </c>
    </row>
    <row r="570" customFormat="false" ht="15.75" hidden="false" customHeight="false" outlineLevel="0" collapsed="false">
      <c r="A570" s="8" t="str">
        <f aca="false">pattern_user_labels!$A570</f>
        <v>898fff00-2bca-4c93-aa0d-5cc91b70def5</v>
      </c>
      <c r="B570" s="8" t="str">
        <f aca="false" t="array" ref="B570:B570">INDEX(pattern_user_labels!B570:J570,MATCH(MAX(COUNTIF(pattern_user_labels!B570:J570,pattern_user_labels!B570:J570)),COUNTIF(pattern_user_labels!B570:J570,pattern_user_labels!B570:J570),0))</f>
        <v>NORMAL</v>
      </c>
      <c r="C570" s="9" t="n">
        <f aca="false">pattern_user_labels!$R570</f>
        <v>3</v>
      </c>
      <c r="D570" s="9" t="n">
        <f aca="false">COUNTIF(pattern_user_labels!$B570:$J570, $B570)</f>
        <v>2</v>
      </c>
      <c r="E570" s="10" t="b">
        <f aca="false">$C570-$D570&lt;=1</f>
        <v>1</v>
      </c>
      <c r="F570" s="10" t="b">
        <f aca="false">$C570=$D570</f>
        <v>0</v>
      </c>
      <c r="G570" s="10" t="b">
        <f aca="false">D570&gt;=3</f>
        <v>0</v>
      </c>
      <c r="H570" s="10" t="b">
        <f aca="false">AND($E570,OR($B570="UNGRADABLE_QUALITY",$B570="UNGRADABLE_CONDITION"))</f>
        <v>0</v>
      </c>
      <c r="I570" s="10" t="str">
        <f aca="false">IF(AND($E570,NOT($H570)),$B570, "")</f>
        <v>NORMAL</v>
      </c>
    </row>
    <row r="571" customFormat="false" ht="15.75" hidden="false" customHeight="false" outlineLevel="0" collapsed="false">
      <c r="A571" s="8" t="str">
        <f aca="false">pattern_user_labels!$A571</f>
        <v>89a47173-982b-43b6-81ec-0d214a109f5b</v>
      </c>
      <c r="B571" s="8" t="str">
        <f aca="false" t="array" ref="B571:B571">INDEX(pattern_user_labels!B571:J571,MATCH(MAX(COUNTIF(pattern_user_labels!B571:J571,pattern_user_labels!B571:J571)),COUNTIF(pattern_user_labels!B571:J571,pattern_user_labels!B571:J571),0))</f>
        <v>NON_SPECIFIC</v>
      </c>
      <c r="C571" s="9" t="n">
        <f aca="false">pattern_user_labels!$R571</f>
        <v>3</v>
      </c>
      <c r="D571" s="9" t="n">
        <f aca="false">COUNTIF(pattern_user_labels!$B571:$J571, $B571)</f>
        <v>2</v>
      </c>
      <c r="E571" s="10" t="b">
        <f aca="false">$C571-$D571&lt;=1</f>
        <v>1</v>
      </c>
      <c r="F571" s="10" t="b">
        <f aca="false">$C571=$D571</f>
        <v>0</v>
      </c>
      <c r="G571" s="10" t="b">
        <f aca="false">D571&gt;=3</f>
        <v>0</v>
      </c>
      <c r="H571" s="10" t="b">
        <f aca="false">AND($E571,OR($B571="UNGRADABLE_QUALITY",$B571="UNGRADABLE_CONDITION"))</f>
        <v>0</v>
      </c>
      <c r="I571" s="10" t="str">
        <f aca="false">IF(AND($E571,NOT($H571)),$B571, "")</f>
        <v>NON_SPECIFIC</v>
      </c>
    </row>
    <row r="572" customFormat="false" ht="15.75" hidden="false" customHeight="false" outlineLevel="0" collapsed="false">
      <c r="A572" s="8" t="str">
        <f aca="false">pattern_user_labels!$A572</f>
        <v>89ac2006-b02c-42be-b53a-c1c95be75d61</v>
      </c>
      <c r="B572" s="8" t="str">
        <f aca="false" t="array" ref="B572:B572">INDEX(pattern_user_labels!B572:J572,MATCH(MAX(COUNTIF(pattern_user_labels!B572:J572,pattern_user_labels!B572:J572)),COUNTIF(pattern_user_labels!B572:J572,pattern_user_labels!B572:J572),0))</f>
        <v>EARLY</v>
      </c>
      <c r="C572" s="9" t="n">
        <f aca="false">pattern_user_labels!$R572</f>
        <v>4</v>
      </c>
      <c r="D572" s="9" t="n">
        <f aca="false">COUNTIF(pattern_user_labels!$B572:$J572, $B572)</f>
        <v>3</v>
      </c>
      <c r="E572" s="10" t="b">
        <f aca="false">$C572-$D572&lt;=1</f>
        <v>1</v>
      </c>
      <c r="F572" s="10" t="b">
        <f aca="false">$C572=$D572</f>
        <v>0</v>
      </c>
      <c r="G572" s="10" t="b">
        <f aca="false">D572&gt;=3</f>
        <v>1</v>
      </c>
      <c r="H572" s="10" t="b">
        <f aca="false">AND($E572,OR($B572="UNGRADABLE_QUALITY",$B572="UNGRADABLE_CONDITION"))</f>
        <v>0</v>
      </c>
      <c r="I572" s="10" t="str">
        <f aca="false">IF(AND($E572,NOT($H572)),$B572, "")</f>
        <v>EARLY</v>
      </c>
    </row>
    <row r="573" customFormat="false" ht="15.75" hidden="false" customHeight="false" outlineLevel="0" collapsed="false">
      <c r="A573" s="8" t="str">
        <f aca="false">pattern_user_labels!$A573</f>
        <v>89d232d8-f481-4b12-8e85-a73de76813aa</v>
      </c>
      <c r="B573" s="8" t="str">
        <f aca="false" t="array" ref="B573:B573">INDEX(pattern_user_labels!B573:J573,MATCH(MAX(COUNTIF(pattern_user_labels!B573:J573,pattern_user_labels!B573:J573)),COUNTIF(pattern_user_labels!B573:J573,pattern_user_labels!B573:J573),0))</f>
        <v>EARLY</v>
      </c>
      <c r="C573" s="9" t="n">
        <f aca="false">pattern_user_labels!$R573</f>
        <v>3</v>
      </c>
      <c r="D573" s="9" t="n">
        <f aca="false">COUNTIF(pattern_user_labels!$B573:$J573, $B573)</f>
        <v>2</v>
      </c>
      <c r="E573" s="10" t="b">
        <f aca="false">$C573-$D573&lt;=1</f>
        <v>1</v>
      </c>
      <c r="F573" s="10" t="b">
        <f aca="false">$C573=$D573</f>
        <v>0</v>
      </c>
      <c r="G573" s="10" t="b">
        <f aca="false">D573&gt;=3</f>
        <v>0</v>
      </c>
      <c r="H573" s="10" t="b">
        <f aca="false">AND($E573,OR($B573="UNGRADABLE_QUALITY",$B573="UNGRADABLE_CONDITION"))</f>
        <v>0</v>
      </c>
      <c r="I573" s="10" t="str">
        <f aca="false">IF(AND($E573,NOT($H573)),$B573, "")</f>
        <v>EARLY</v>
      </c>
    </row>
    <row r="574" customFormat="false" ht="15.75" hidden="false" customHeight="false" outlineLevel="0" collapsed="false">
      <c r="A574" s="8" t="str">
        <f aca="false">pattern_user_labels!$A574</f>
        <v>89d98c99-679a-4320-a46c-bf1227fee4fc</v>
      </c>
      <c r="B574" s="8" t="str">
        <f aca="false" t="array" ref="B574:B574">INDEX(pattern_user_labels!B574:J574,MATCH(MAX(COUNTIF(pattern_user_labels!B574:J574,pattern_user_labels!B574:J574)),COUNTIF(pattern_user_labels!B574:J574,pattern_user_labels!B574:J574),0))</f>
        <v>NORMAL</v>
      </c>
      <c r="C574" s="9" t="n">
        <f aca="false">pattern_user_labels!$R574</f>
        <v>3</v>
      </c>
      <c r="D574" s="9" t="n">
        <f aca="false">COUNTIF(pattern_user_labels!$B574:$J574, $B574)</f>
        <v>2</v>
      </c>
      <c r="E574" s="10" t="b">
        <f aca="false">$C574-$D574&lt;=1</f>
        <v>1</v>
      </c>
      <c r="F574" s="10" t="b">
        <f aca="false">$C574=$D574</f>
        <v>0</v>
      </c>
      <c r="G574" s="10" t="b">
        <f aca="false">D574&gt;=3</f>
        <v>0</v>
      </c>
      <c r="H574" s="10" t="b">
        <f aca="false">AND($E574,OR($B574="UNGRADABLE_QUALITY",$B574="UNGRADABLE_CONDITION"))</f>
        <v>0</v>
      </c>
      <c r="I574" s="10" t="str">
        <f aca="false">IF(AND($E574,NOT($H574)),$B574, "")</f>
        <v>NORMAL</v>
      </c>
    </row>
    <row r="575" customFormat="false" ht="15.75" hidden="false" customHeight="false" outlineLevel="0" collapsed="false">
      <c r="A575" s="8" t="str">
        <f aca="false">pattern_user_labels!$A575</f>
        <v>89fa1395-26fd-46da-b1bc-461c51ba1f53</v>
      </c>
      <c r="B575" s="8" t="str">
        <f aca="false" t="array" ref="B575:B575">INDEX(pattern_user_labels!B575:J575,MATCH(MAX(COUNTIF(pattern_user_labels!B575:J575,pattern_user_labels!B575:J575)),COUNTIF(pattern_user_labels!B575:J575,pattern_user_labels!B575:J575),0))</f>
        <v>ACTIVE</v>
      </c>
      <c r="C575" s="9" t="n">
        <f aca="false">pattern_user_labels!$R575</f>
        <v>3</v>
      </c>
      <c r="D575" s="9" t="n">
        <f aca="false">COUNTIF(pattern_user_labels!$B575:$J575, $B575)</f>
        <v>1</v>
      </c>
      <c r="E575" s="10" t="b">
        <f aca="false">$C575-$D575&lt;=1</f>
        <v>0</v>
      </c>
      <c r="F575" s="10" t="b">
        <f aca="false">$C575=$D575</f>
        <v>0</v>
      </c>
      <c r="G575" s="10" t="b">
        <f aca="false">D575&gt;=3</f>
        <v>0</v>
      </c>
      <c r="H575" s="10" t="b">
        <f aca="false">AND($E575,OR($B575="UNGRADABLE_QUALITY",$B575="UNGRADABLE_CONDITION"))</f>
        <v>0</v>
      </c>
      <c r="I575" s="10" t="str">
        <f aca="false">IF(AND($E575,NOT($H575)),$B575, "")</f>
        <v/>
      </c>
    </row>
    <row r="576" customFormat="false" ht="15.75" hidden="false" customHeight="false" outlineLevel="0" collapsed="false">
      <c r="A576" s="8" t="str">
        <f aca="false">pattern_user_labels!$A576</f>
        <v>8a1397c3-453b-450e-9dea-46e07bc8f01a</v>
      </c>
      <c r="B576" s="8" t="str">
        <f aca="false" t="array" ref="B576:B576">INDEX(pattern_user_labels!B576:J576,MATCH(MAX(COUNTIF(pattern_user_labels!B576:J576,pattern_user_labels!B576:J576)),COUNTIF(pattern_user_labels!B576:J576,pattern_user_labels!B576:J576),0))</f>
        <v>NORMAL</v>
      </c>
      <c r="C576" s="9" t="n">
        <f aca="false">pattern_user_labels!$R576</f>
        <v>3</v>
      </c>
      <c r="D576" s="9" t="n">
        <f aca="false">COUNTIF(pattern_user_labels!$B576:$J576, $B576)</f>
        <v>2</v>
      </c>
      <c r="E576" s="10" t="b">
        <f aca="false">$C576-$D576&lt;=1</f>
        <v>1</v>
      </c>
      <c r="F576" s="10" t="b">
        <f aca="false">$C576=$D576</f>
        <v>0</v>
      </c>
      <c r="G576" s="10" t="b">
        <f aca="false">D576&gt;=3</f>
        <v>0</v>
      </c>
      <c r="H576" s="10" t="b">
        <f aca="false">AND($E576,OR($B576="UNGRADABLE_QUALITY",$B576="UNGRADABLE_CONDITION"))</f>
        <v>0</v>
      </c>
      <c r="I576" s="10" t="str">
        <f aca="false">IF(AND($E576,NOT($H576)),$B576, "")</f>
        <v>NORMAL</v>
      </c>
    </row>
    <row r="577" customFormat="false" ht="15.75" hidden="false" customHeight="false" outlineLevel="0" collapsed="false">
      <c r="A577" s="8" t="str">
        <f aca="false">pattern_user_labels!$A577</f>
        <v>8b17888a-6e41-4abf-ae79-ed11b53e8a3d</v>
      </c>
      <c r="B577" s="8" t="str">
        <f aca="false" t="array" ref="B577:B577">INDEX(pattern_user_labels!B577:J577,MATCH(MAX(COUNTIF(pattern_user_labels!B577:J577,pattern_user_labels!B577:J577)),COUNTIF(pattern_user_labels!B577:J577,pattern_user_labels!B577:J577),0))</f>
        <v>NON_SPECIFIC</v>
      </c>
      <c r="C577" s="9" t="n">
        <f aca="false">pattern_user_labels!$R577</f>
        <v>3</v>
      </c>
      <c r="D577" s="9" t="n">
        <f aca="false">COUNTIF(pattern_user_labels!$B577:$J577, $B577)</f>
        <v>3</v>
      </c>
      <c r="E577" s="10" t="b">
        <f aca="false">$C577-$D577&lt;=1</f>
        <v>1</v>
      </c>
      <c r="F577" s="10" t="b">
        <f aca="false">$C577=$D577</f>
        <v>1</v>
      </c>
      <c r="G577" s="10" t="b">
        <f aca="false">D577&gt;=3</f>
        <v>1</v>
      </c>
      <c r="H577" s="10" t="b">
        <f aca="false">AND($E577,OR($B577="UNGRADABLE_QUALITY",$B577="UNGRADABLE_CONDITION"))</f>
        <v>0</v>
      </c>
      <c r="I577" s="10" t="str">
        <f aca="false">IF(AND($E577,NOT($H577)),$B577, "")</f>
        <v>NON_SPECIFIC</v>
      </c>
    </row>
    <row r="578" customFormat="false" ht="15.75" hidden="false" customHeight="false" outlineLevel="0" collapsed="false">
      <c r="A578" s="8" t="str">
        <f aca="false">pattern_user_labels!$A578</f>
        <v>8b4a5522-d88a-4a3a-be57-26d4b4b79f4c</v>
      </c>
      <c r="B578" s="8" t="str">
        <f aca="false" t="array" ref="B578:B578">INDEX(pattern_user_labels!B578:J578,MATCH(MAX(COUNTIF(pattern_user_labels!B578:J578,pattern_user_labels!B578:J578)),COUNTIF(pattern_user_labels!B578:J578,pattern_user_labels!B578:J578),0))</f>
        <v>NON_SPECIFIC</v>
      </c>
      <c r="C578" s="9" t="n">
        <f aca="false">pattern_user_labels!$R578</f>
        <v>3</v>
      </c>
      <c r="D578" s="9" t="n">
        <f aca="false">COUNTIF(pattern_user_labels!$B578:$J578, $B578)</f>
        <v>3</v>
      </c>
      <c r="E578" s="10" t="b">
        <f aca="false">$C578-$D578&lt;=1</f>
        <v>1</v>
      </c>
      <c r="F578" s="10" t="b">
        <f aca="false">$C578=$D578</f>
        <v>1</v>
      </c>
      <c r="G578" s="10" t="b">
        <f aca="false">D578&gt;=3</f>
        <v>1</v>
      </c>
      <c r="H578" s="10" t="b">
        <f aca="false">AND($E578,OR($B578="UNGRADABLE_QUALITY",$B578="UNGRADABLE_CONDITION"))</f>
        <v>0</v>
      </c>
      <c r="I578" s="10" t="str">
        <f aca="false">IF(AND($E578,NOT($H578)),$B578, "")</f>
        <v>NON_SPECIFIC</v>
      </c>
    </row>
    <row r="579" customFormat="false" ht="15.75" hidden="false" customHeight="false" outlineLevel="0" collapsed="false">
      <c r="A579" s="8" t="str">
        <f aca="false">pattern_user_labels!$A579</f>
        <v>8b66435d-5d5b-4035-9adf-24fe8fa11198</v>
      </c>
      <c r="B579" s="8" t="str">
        <f aca="false" t="array" ref="B579:B579">INDEX(pattern_user_labels!B579:J579,MATCH(MAX(COUNTIF(pattern_user_labels!B579:J579,pattern_user_labels!B579:J579)),COUNTIF(pattern_user_labels!B579:J579,pattern_user_labels!B579:J579),0))</f>
        <v>EARLY</v>
      </c>
      <c r="C579" s="9" t="n">
        <f aca="false">pattern_user_labels!$R579</f>
        <v>3</v>
      </c>
      <c r="D579" s="9" t="n">
        <f aca="false">COUNTIF(pattern_user_labels!$B579:$J579, $B579)</f>
        <v>3</v>
      </c>
      <c r="E579" s="10" t="b">
        <f aca="false">$C579-$D579&lt;=1</f>
        <v>1</v>
      </c>
      <c r="F579" s="10" t="b">
        <f aca="false">$C579=$D579</f>
        <v>1</v>
      </c>
      <c r="G579" s="10" t="b">
        <f aca="false">D579&gt;=3</f>
        <v>1</v>
      </c>
      <c r="H579" s="10" t="b">
        <f aca="false">AND($E579,OR($B579="UNGRADABLE_QUALITY",$B579="UNGRADABLE_CONDITION"))</f>
        <v>0</v>
      </c>
      <c r="I579" s="10" t="str">
        <f aca="false">IF(AND($E579,NOT($H579)),$B579, "")</f>
        <v>EARLY</v>
      </c>
    </row>
    <row r="580" customFormat="false" ht="15.75" hidden="false" customHeight="false" outlineLevel="0" collapsed="false">
      <c r="A580" s="8" t="str">
        <f aca="false">pattern_user_labels!$A580</f>
        <v>8b7e37e1-d3ec-40d2-8c1d-adc6bcd4df94</v>
      </c>
      <c r="B580" s="8" t="str">
        <f aca="false" t="array" ref="B580:B580">INDEX(pattern_user_labels!B580:J580,MATCH(MAX(COUNTIF(pattern_user_labels!B580:J580,pattern_user_labels!B580:J580)),COUNTIF(pattern_user_labels!B580:J580,pattern_user_labels!B580:J580),0))</f>
        <v>EARLY</v>
      </c>
      <c r="C580" s="9" t="n">
        <f aca="false">pattern_user_labels!$R580</f>
        <v>3</v>
      </c>
      <c r="D580" s="9" t="n">
        <f aca="false">COUNTIF(pattern_user_labels!$B580:$J580, $B580)</f>
        <v>3</v>
      </c>
      <c r="E580" s="10" t="b">
        <f aca="false">$C580-$D580&lt;=1</f>
        <v>1</v>
      </c>
      <c r="F580" s="10" t="b">
        <f aca="false">$C580=$D580</f>
        <v>1</v>
      </c>
      <c r="G580" s="10" t="b">
        <f aca="false">D580&gt;=3</f>
        <v>1</v>
      </c>
      <c r="H580" s="10" t="b">
        <f aca="false">AND($E580,OR($B580="UNGRADABLE_QUALITY",$B580="UNGRADABLE_CONDITION"))</f>
        <v>0</v>
      </c>
      <c r="I580" s="10" t="str">
        <f aca="false">IF(AND($E580,NOT($H580)),$B580, "")</f>
        <v>EARLY</v>
      </c>
    </row>
    <row r="581" customFormat="false" ht="15.75" hidden="false" customHeight="false" outlineLevel="0" collapsed="false">
      <c r="A581" s="8" t="str">
        <f aca="false">pattern_user_labels!$A581</f>
        <v>8b8f4c9d-2f61-41e7-9b5f-a8bf8aac30bc</v>
      </c>
      <c r="B581" s="8" t="str">
        <f aca="false" t="array" ref="B581:B581">INDEX(pattern_user_labels!B581:J581,MATCH(MAX(COUNTIF(pattern_user_labels!B581:J581,pattern_user_labels!B581:J581)),COUNTIF(pattern_user_labels!B581:J581,pattern_user_labels!B581:J581),0))</f>
        <v>NORMAL</v>
      </c>
      <c r="C581" s="9" t="n">
        <f aca="false">pattern_user_labels!$R581</f>
        <v>3</v>
      </c>
      <c r="D581" s="9" t="n">
        <f aca="false">COUNTIF(pattern_user_labels!$B581:$J581, $B581)</f>
        <v>3</v>
      </c>
      <c r="E581" s="10" t="b">
        <f aca="false">$C581-$D581&lt;=1</f>
        <v>1</v>
      </c>
      <c r="F581" s="10" t="b">
        <f aca="false">$C581=$D581</f>
        <v>1</v>
      </c>
      <c r="G581" s="10" t="b">
        <f aca="false">D581&gt;=3</f>
        <v>1</v>
      </c>
      <c r="H581" s="10" t="b">
        <f aca="false">AND($E581,OR($B581="UNGRADABLE_QUALITY",$B581="UNGRADABLE_CONDITION"))</f>
        <v>0</v>
      </c>
      <c r="I581" s="10" t="str">
        <f aca="false">IF(AND($E581,NOT($H581)),$B581, "")</f>
        <v>NORMAL</v>
      </c>
    </row>
    <row r="582" customFormat="false" ht="15.75" hidden="false" customHeight="false" outlineLevel="0" collapsed="false">
      <c r="A582" s="8" t="str">
        <f aca="false">pattern_user_labels!$A582</f>
        <v>8d87cae5-f9ee-43d5-90ea-9f1dbde46a78</v>
      </c>
      <c r="B582" s="8" t="str">
        <f aca="false" t="array" ref="B582:B582">INDEX(pattern_user_labels!B582:J582,MATCH(MAX(COUNTIF(pattern_user_labels!B582:J582,pattern_user_labels!B582:J582)),COUNTIF(pattern_user_labels!B582:J582,pattern_user_labels!B582:J582),0))</f>
        <v>NORMAL</v>
      </c>
      <c r="C582" s="9" t="n">
        <f aca="false">pattern_user_labels!$R582</f>
        <v>3</v>
      </c>
      <c r="D582" s="9" t="n">
        <f aca="false">COUNTIF(pattern_user_labels!$B582:$J582, $B582)</f>
        <v>3</v>
      </c>
      <c r="E582" s="10" t="b">
        <f aca="false">$C582-$D582&lt;=1</f>
        <v>1</v>
      </c>
      <c r="F582" s="10" t="b">
        <f aca="false">$C582=$D582</f>
        <v>1</v>
      </c>
      <c r="G582" s="10" t="b">
        <f aca="false">D582&gt;=3</f>
        <v>1</v>
      </c>
      <c r="H582" s="10" t="b">
        <f aca="false">AND($E582,OR($B582="UNGRADABLE_QUALITY",$B582="UNGRADABLE_CONDITION"))</f>
        <v>0</v>
      </c>
      <c r="I582" s="10" t="str">
        <f aca="false">IF(AND($E582,NOT($H582)),$B582, "")</f>
        <v>NORMAL</v>
      </c>
    </row>
    <row r="583" customFormat="false" ht="15.75" hidden="false" customHeight="false" outlineLevel="0" collapsed="false">
      <c r="A583" s="8" t="str">
        <f aca="false">pattern_user_labels!$A583</f>
        <v>8dca05b9-6f45-460f-badf-991ac2ca1bb8</v>
      </c>
      <c r="B583" s="8" t="str">
        <f aca="false" t="array" ref="B583:B583">INDEX(pattern_user_labels!B583:J583,MATCH(MAX(COUNTIF(pattern_user_labels!B583:J583,pattern_user_labels!B583:J583)),COUNTIF(pattern_user_labels!B583:J583,pattern_user_labels!B583:J583),0))</f>
        <v>NORMAL</v>
      </c>
      <c r="C583" s="9" t="n">
        <f aca="false">pattern_user_labels!$R583</f>
        <v>4</v>
      </c>
      <c r="D583" s="9" t="n">
        <f aca="false">COUNTIF(pattern_user_labels!$B583:$J583, $B583)</f>
        <v>2</v>
      </c>
      <c r="E583" s="10" t="b">
        <f aca="false">$C583-$D583&lt;=1</f>
        <v>0</v>
      </c>
      <c r="F583" s="10" t="b">
        <f aca="false">$C583=$D583</f>
        <v>0</v>
      </c>
      <c r="G583" s="10" t="b">
        <f aca="false">D583&gt;=3</f>
        <v>0</v>
      </c>
      <c r="H583" s="10" t="b">
        <f aca="false">AND($E583,OR($B583="UNGRADABLE_QUALITY",$B583="UNGRADABLE_CONDITION"))</f>
        <v>0</v>
      </c>
      <c r="I583" s="10" t="str">
        <f aca="false">IF(AND($E583,NOT($H583)),$B583, "")</f>
        <v/>
      </c>
    </row>
    <row r="584" customFormat="false" ht="15.75" hidden="false" customHeight="false" outlineLevel="0" collapsed="false">
      <c r="A584" s="8" t="str">
        <f aca="false">pattern_user_labels!$A584</f>
        <v>8dffff7f-ae92-4c80-9441-e93476e66d4e</v>
      </c>
      <c r="B584" s="8" t="str">
        <f aca="false" t="array" ref="B584:B584">INDEX(pattern_user_labels!B584:J584,MATCH(MAX(COUNTIF(pattern_user_labels!B584:J584,pattern_user_labels!B584:J584)),COUNTIF(pattern_user_labels!B584:J584,pattern_user_labels!B584:J584),0))</f>
        <v>EARLY</v>
      </c>
      <c r="C584" s="9" t="n">
        <f aca="false">pattern_user_labels!$R584</f>
        <v>3</v>
      </c>
      <c r="D584" s="9" t="n">
        <f aca="false">COUNTIF(pattern_user_labels!$B584:$J584, $B584)</f>
        <v>2</v>
      </c>
      <c r="E584" s="10" t="b">
        <f aca="false">$C584-$D584&lt;=1</f>
        <v>1</v>
      </c>
      <c r="F584" s="10" t="b">
        <f aca="false">$C584=$D584</f>
        <v>0</v>
      </c>
      <c r="G584" s="10" t="b">
        <f aca="false">D584&gt;=3</f>
        <v>0</v>
      </c>
      <c r="H584" s="10" t="b">
        <f aca="false">AND($E584,OR($B584="UNGRADABLE_QUALITY",$B584="UNGRADABLE_CONDITION"))</f>
        <v>0</v>
      </c>
      <c r="I584" s="10" t="str">
        <f aca="false">IF(AND($E584,NOT($H584)),$B584, "")</f>
        <v>EARLY</v>
      </c>
    </row>
    <row r="585" customFormat="false" ht="15.75" hidden="false" customHeight="false" outlineLevel="0" collapsed="false">
      <c r="A585" s="8" t="str">
        <f aca="false">pattern_user_labels!$A585</f>
        <v>8e0a4dc3-656e-4a7d-8bae-a54125fdc684</v>
      </c>
      <c r="B585" s="8" t="str">
        <f aca="false" t="array" ref="B585:B585">INDEX(pattern_user_labels!B585:J585,MATCH(MAX(COUNTIF(pattern_user_labels!B585:J585,pattern_user_labels!B585:J585)),COUNTIF(pattern_user_labels!B585:J585,pattern_user_labels!B585:J585),0))</f>
        <v>NON_SPECIFIC</v>
      </c>
      <c r="C585" s="9" t="n">
        <f aca="false">pattern_user_labels!$R585</f>
        <v>3</v>
      </c>
      <c r="D585" s="9" t="n">
        <f aca="false">COUNTIF(pattern_user_labels!$B585:$J585, $B585)</f>
        <v>2</v>
      </c>
      <c r="E585" s="10" t="b">
        <f aca="false">$C585-$D585&lt;=1</f>
        <v>1</v>
      </c>
      <c r="F585" s="10" t="b">
        <f aca="false">$C585=$D585</f>
        <v>0</v>
      </c>
      <c r="G585" s="10" t="b">
        <f aca="false">D585&gt;=3</f>
        <v>0</v>
      </c>
      <c r="H585" s="10" t="b">
        <f aca="false">AND($E585,OR($B585="UNGRADABLE_QUALITY",$B585="UNGRADABLE_CONDITION"))</f>
        <v>0</v>
      </c>
      <c r="I585" s="10" t="str">
        <f aca="false">IF(AND($E585,NOT($H585)),$B585, "")</f>
        <v>NON_SPECIFIC</v>
      </c>
    </row>
    <row r="586" customFormat="false" ht="15.75" hidden="false" customHeight="false" outlineLevel="0" collapsed="false">
      <c r="A586" s="8" t="str">
        <f aca="false">pattern_user_labels!$A586</f>
        <v>8ed612db-17a6-4da3-8731-e480f395ee3a</v>
      </c>
      <c r="B586" s="8" t="str">
        <f aca="false" t="array" ref="B586:B586">INDEX(pattern_user_labels!B586:J586,MATCH(MAX(COUNTIF(pattern_user_labels!B586:J586,pattern_user_labels!B586:J586)),COUNTIF(pattern_user_labels!B586:J586,pattern_user_labels!B586:J586),0))</f>
        <v>LATE</v>
      </c>
      <c r="C586" s="9" t="n">
        <f aca="false">pattern_user_labels!$R586</f>
        <v>3</v>
      </c>
      <c r="D586" s="9" t="n">
        <f aca="false">COUNTIF(pattern_user_labels!$B586:$J586, $B586)</f>
        <v>3</v>
      </c>
      <c r="E586" s="10" t="b">
        <f aca="false">$C586-$D586&lt;=1</f>
        <v>1</v>
      </c>
      <c r="F586" s="10" t="b">
        <f aca="false">$C586=$D586</f>
        <v>1</v>
      </c>
      <c r="G586" s="10" t="b">
        <f aca="false">D586&gt;=3</f>
        <v>1</v>
      </c>
      <c r="H586" s="10" t="b">
        <f aca="false">AND($E586,OR($B586="UNGRADABLE_QUALITY",$B586="UNGRADABLE_CONDITION"))</f>
        <v>0</v>
      </c>
      <c r="I586" s="10" t="str">
        <f aca="false">IF(AND($E586,NOT($H586)),$B586, "")</f>
        <v>LATE</v>
      </c>
    </row>
    <row r="587" customFormat="false" ht="15.75" hidden="false" customHeight="false" outlineLevel="0" collapsed="false">
      <c r="A587" s="8" t="str">
        <f aca="false">pattern_user_labels!$A587</f>
        <v>8f6cb4d8-be73-4e44-b4c6-40a7e62d925b</v>
      </c>
      <c r="B587" s="8" t="str">
        <f aca="false" t="array" ref="B587:B587">INDEX(pattern_user_labels!B587:J587,MATCH(MAX(COUNTIF(pattern_user_labels!B587:J587,pattern_user_labels!B587:J587)),COUNTIF(pattern_user_labels!B587:J587,pattern_user_labels!B587:J587),0))</f>
        <v>LATE</v>
      </c>
      <c r="C587" s="9" t="n">
        <f aca="false">pattern_user_labels!$R587</f>
        <v>3</v>
      </c>
      <c r="D587" s="9" t="n">
        <f aca="false">COUNTIF(pattern_user_labels!$B587:$J587, $B587)</f>
        <v>3</v>
      </c>
      <c r="E587" s="10" t="b">
        <f aca="false">$C587-$D587&lt;=1</f>
        <v>1</v>
      </c>
      <c r="F587" s="10" t="b">
        <f aca="false">$C587=$D587</f>
        <v>1</v>
      </c>
      <c r="G587" s="10" t="b">
        <f aca="false">D587&gt;=3</f>
        <v>1</v>
      </c>
      <c r="H587" s="10" t="b">
        <f aca="false">AND($E587,OR($B587="UNGRADABLE_QUALITY",$B587="UNGRADABLE_CONDITION"))</f>
        <v>0</v>
      </c>
      <c r="I587" s="10" t="str">
        <f aca="false">IF(AND($E587,NOT($H587)),$B587, "")</f>
        <v>LATE</v>
      </c>
    </row>
    <row r="588" customFormat="false" ht="15.75" hidden="false" customHeight="false" outlineLevel="0" collapsed="false">
      <c r="A588" s="8" t="str">
        <f aca="false">pattern_user_labels!$A588</f>
        <v>8f9e5299-9651-46d3-b2ee-cff280bb6ff1</v>
      </c>
      <c r="B588" s="8" t="str">
        <f aca="false" t="array" ref="B588:B588">INDEX(pattern_user_labels!B588:J588,MATCH(MAX(COUNTIF(pattern_user_labels!B588:J588,pattern_user_labels!B588:J588)),COUNTIF(pattern_user_labels!B588:J588,pattern_user_labels!B588:J588),0))</f>
        <v>NORMAL</v>
      </c>
      <c r="C588" s="9" t="n">
        <f aca="false">pattern_user_labels!$R588</f>
        <v>3</v>
      </c>
      <c r="D588" s="9" t="n">
        <f aca="false">COUNTIF(pattern_user_labels!$B588:$J588, $B588)</f>
        <v>2</v>
      </c>
      <c r="E588" s="10" t="b">
        <f aca="false">$C588-$D588&lt;=1</f>
        <v>1</v>
      </c>
      <c r="F588" s="10" t="b">
        <f aca="false">$C588=$D588</f>
        <v>0</v>
      </c>
      <c r="G588" s="10" t="b">
        <f aca="false">D588&gt;=3</f>
        <v>0</v>
      </c>
      <c r="H588" s="10" t="b">
        <f aca="false">AND($E588,OR($B588="UNGRADABLE_QUALITY",$B588="UNGRADABLE_CONDITION"))</f>
        <v>0</v>
      </c>
      <c r="I588" s="10" t="str">
        <f aca="false">IF(AND($E588,NOT($H588)),$B588, "")</f>
        <v>NORMAL</v>
      </c>
    </row>
    <row r="589" customFormat="false" ht="15.75" hidden="false" customHeight="false" outlineLevel="0" collapsed="false">
      <c r="A589" s="8" t="str">
        <f aca="false">pattern_user_labels!$A589</f>
        <v>8fa29df5-9fed-47e1-8f6e-7bad035dda4f</v>
      </c>
      <c r="B589" s="8" t="str">
        <f aca="false" t="array" ref="B589:B589">INDEX(pattern_user_labels!B589:J589,MATCH(MAX(COUNTIF(pattern_user_labels!B589:J589,pattern_user_labels!B589:J589)),COUNTIF(pattern_user_labels!B589:J589,pattern_user_labels!B589:J589),0))</f>
        <v>NORMAL</v>
      </c>
      <c r="C589" s="9" t="n">
        <f aca="false">pattern_user_labels!$R589</f>
        <v>3</v>
      </c>
      <c r="D589" s="9" t="n">
        <f aca="false">COUNTIF(pattern_user_labels!$B589:$J589, $B589)</f>
        <v>3</v>
      </c>
      <c r="E589" s="10" t="b">
        <f aca="false">$C589-$D589&lt;=1</f>
        <v>1</v>
      </c>
      <c r="F589" s="10" t="b">
        <f aca="false">$C589=$D589</f>
        <v>1</v>
      </c>
      <c r="G589" s="10" t="b">
        <f aca="false">D589&gt;=3</f>
        <v>1</v>
      </c>
      <c r="H589" s="10" t="b">
        <f aca="false">AND($E589,OR($B589="UNGRADABLE_QUALITY",$B589="UNGRADABLE_CONDITION"))</f>
        <v>0</v>
      </c>
      <c r="I589" s="10" t="str">
        <f aca="false">IF(AND($E589,NOT($H589)),$B589, "")</f>
        <v>NORMAL</v>
      </c>
    </row>
    <row r="590" customFormat="false" ht="15.75" hidden="false" customHeight="false" outlineLevel="0" collapsed="false">
      <c r="A590" s="8" t="str">
        <f aca="false">pattern_user_labels!$A590</f>
        <v>90690fdc-6891-47d4-8036-5e21a3574cfb</v>
      </c>
      <c r="B590" s="8" t="str">
        <f aca="false" t="array" ref="B590:B590">INDEX(pattern_user_labels!B590:J590,MATCH(MAX(COUNTIF(pattern_user_labels!B590:J590,pattern_user_labels!B590:J590)),COUNTIF(pattern_user_labels!B590:J590,pattern_user_labels!B590:J590),0))</f>
        <v>ACTIVE</v>
      </c>
      <c r="C590" s="9" t="n">
        <f aca="false">pattern_user_labels!$R590</f>
        <v>3</v>
      </c>
      <c r="D590" s="9" t="n">
        <f aca="false">COUNTIF(pattern_user_labels!$B590:$J590, $B590)</f>
        <v>3</v>
      </c>
      <c r="E590" s="10" t="b">
        <f aca="false">$C590-$D590&lt;=1</f>
        <v>1</v>
      </c>
      <c r="F590" s="10" t="b">
        <f aca="false">$C590=$D590</f>
        <v>1</v>
      </c>
      <c r="G590" s="10" t="b">
        <f aca="false">D590&gt;=3</f>
        <v>1</v>
      </c>
      <c r="H590" s="10" t="b">
        <f aca="false">AND($E590,OR($B590="UNGRADABLE_QUALITY",$B590="UNGRADABLE_CONDITION"))</f>
        <v>0</v>
      </c>
      <c r="I590" s="10" t="str">
        <f aca="false">IF(AND($E590,NOT($H590)),$B590, "")</f>
        <v>ACTIVE</v>
      </c>
    </row>
    <row r="591" customFormat="false" ht="15.75" hidden="false" customHeight="false" outlineLevel="0" collapsed="false">
      <c r="A591" s="8" t="str">
        <f aca="false">pattern_user_labels!$A591</f>
        <v>906a9154-13e4-4392-904b-db83867006f4</v>
      </c>
      <c r="B591" s="8" t="str">
        <f aca="false" t="array" ref="B591:B591">INDEX(pattern_user_labels!B591:J591,MATCH(MAX(COUNTIF(pattern_user_labels!B591:J591,pattern_user_labels!B591:J591)),COUNTIF(pattern_user_labels!B591:J591,pattern_user_labels!B591:J591),0))</f>
        <v>NON_SPECIFIC</v>
      </c>
      <c r="C591" s="9" t="n">
        <f aca="false">pattern_user_labels!$R591</f>
        <v>3</v>
      </c>
      <c r="D591" s="9" t="n">
        <f aca="false">COUNTIF(pattern_user_labels!$B591:$J591, $B591)</f>
        <v>2</v>
      </c>
      <c r="E591" s="10" t="b">
        <f aca="false">$C591-$D591&lt;=1</f>
        <v>1</v>
      </c>
      <c r="F591" s="10" t="b">
        <f aca="false">$C591=$D591</f>
        <v>0</v>
      </c>
      <c r="G591" s="10" t="b">
        <f aca="false">D591&gt;=3</f>
        <v>0</v>
      </c>
      <c r="H591" s="10" t="b">
        <f aca="false">AND($E591,OR($B591="UNGRADABLE_QUALITY",$B591="UNGRADABLE_CONDITION"))</f>
        <v>0</v>
      </c>
      <c r="I591" s="10" t="str">
        <f aca="false">IF(AND($E591,NOT($H591)),$B591, "")</f>
        <v>NON_SPECIFIC</v>
      </c>
    </row>
    <row r="592" customFormat="false" ht="15.75" hidden="false" customHeight="false" outlineLevel="0" collapsed="false">
      <c r="A592" s="8" t="str">
        <f aca="false">pattern_user_labels!$A592</f>
        <v>9078926a-7c07-41a0-b2d3-52f6440fa282</v>
      </c>
      <c r="B592" s="8" t="str">
        <f aca="false" t="array" ref="B592:B592">INDEX(pattern_user_labels!B592:J592,MATCH(MAX(COUNTIF(pattern_user_labels!B592:J592,pattern_user_labels!B592:J592)),COUNTIF(pattern_user_labels!B592:J592,pattern_user_labels!B592:J592),0))</f>
        <v>ACTIVE</v>
      </c>
      <c r="C592" s="9" t="n">
        <f aca="false">pattern_user_labels!$R592</f>
        <v>3</v>
      </c>
      <c r="D592" s="9" t="n">
        <f aca="false">COUNTIF(pattern_user_labels!$B592:$J592, $B592)</f>
        <v>1</v>
      </c>
      <c r="E592" s="10" t="b">
        <f aca="false">$C592-$D592&lt;=1</f>
        <v>0</v>
      </c>
      <c r="F592" s="10" t="b">
        <f aca="false">$C592=$D592</f>
        <v>0</v>
      </c>
      <c r="G592" s="10" t="b">
        <f aca="false">D592&gt;=3</f>
        <v>0</v>
      </c>
      <c r="H592" s="10" t="b">
        <f aca="false">AND($E592,OR($B592="UNGRADABLE_QUALITY",$B592="UNGRADABLE_CONDITION"))</f>
        <v>0</v>
      </c>
      <c r="I592" s="10" t="str">
        <f aca="false">IF(AND($E592,NOT($H592)),$B592, "")</f>
        <v/>
      </c>
    </row>
    <row r="593" customFormat="false" ht="15.75" hidden="false" customHeight="false" outlineLevel="0" collapsed="false">
      <c r="A593" s="8" t="str">
        <f aca="false">pattern_user_labels!$A593</f>
        <v>90c8324e-cdd9-4072-9fbf-c817f296ca54</v>
      </c>
      <c r="B593" s="8" t="str">
        <f aca="false" t="array" ref="B593:B593">INDEX(pattern_user_labels!B593:J593,MATCH(MAX(COUNTIF(pattern_user_labels!B593:J593,pattern_user_labels!B593:J593)),COUNTIF(pattern_user_labels!B593:J593,pattern_user_labels!B593:J593),0))</f>
        <v>NORMAL</v>
      </c>
      <c r="C593" s="9" t="n">
        <f aca="false">pattern_user_labels!$R593</f>
        <v>3</v>
      </c>
      <c r="D593" s="9" t="n">
        <f aca="false">COUNTIF(pattern_user_labels!$B593:$J593, $B593)</f>
        <v>2</v>
      </c>
      <c r="E593" s="10" t="b">
        <f aca="false">$C593-$D593&lt;=1</f>
        <v>1</v>
      </c>
      <c r="F593" s="10" t="b">
        <f aca="false">$C593=$D593</f>
        <v>0</v>
      </c>
      <c r="G593" s="10" t="b">
        <f aca="false">D593&gt;=3</f>
        <v>0</v>
      </c>
      <c r="H593" s="10" t="b">
        <f aca="false">AND($E593,OR($B593="UNGRADABLE_QUALITY",$B593="UNGRADABLE_CONDITION"))</f>
        <v>0</v>
      </c>
      <c r="I593" s="10" t="str">
        <f aca="false">IF(AND($E593,NOT($H593)),$B593, "")</f>
        <v>NORMAL</v>
      </c>
    </row>
    <row r="594" customFormat="false" ht="15.75" hidden="false" customHeight="false" outlineLevel="0" collapsed="false">
      <c r="A594" s="8" t="str">
        <f aca="false">pattern_user_labels!$A594</f>
        <v>90d78ba5-8b75-4ba0-8bd2-9a8faa212266</v>
      </c>
      <c r="B594" s="8" t="str">
        <f aca="false" t="array" ref="B594:B594">INDEX(pattern_user_labels!B594:J594,MATCH(MAX(COUNTIF(pattern_user_labels!B594:J594,pattern_user_labels!B594:J594)),COUNTIF(pattern_user_labels!B594:J594,pattern_user_labels!B594:J594),0))</f>
        <v>NON_SPECIFIC</v>
      </c>
      <c r="C594" s="9" t="n">
        <f aca="false">pattern_user_labels!$R594</f>
        <v>3</v>
      </c>
      <c r="D594" s="9" t="n">
        <f aca="false">COUNTIF(pattern_user_labels!$B594:$J594, $B594)</f>
        <v>3</v>
      </c>
      <c r="E594" s="10" t="b">
        <f aca="false">$C594-$D594&lt;=1</f>
        <v>1</v>
      </c>
      <c r="F594" s="10" t="b">
        <f aca="false">$C594=$D594</f>
        <v>1</v>
      </c>
      <c r="G594" s="10" t="b">
        <f aca="false">D594&gt;=3</f>
        <v>1</v>
      </c>
      <c r="H594" s="10" t="b">
        <f aca="false">AND($E594,OR($B594="UNGRADABLE_QUALITY",$B594="UNGRADABLE_CONDITION"))</f>
        <v>0</v>
      </c>
      <c r="I594" s="10" t="str">
        <f aca="false">IF(AND($E594,NOT($H594)),$B594, "")</f>
        <v>NON_SPECIFIC</v>
      </c>
    </row>
    <row r="595" customFormat="false" ht="15.75" hidden="false" customHeight="false" outlineLevel="0" collapsed="false">
      <c r="A595" s="8" t="str">
        <f aca="false">pattern_user_labels!$A595</f>
        <v>910fb4ca-58ad-45e1-885b-4314f0daefd7</v>
      </c>
      <c r="B595" s="8" t="str">
        <f aca="false" t="array" ref="B595:B595">INDEX(pattern_user_labels!B595:J595,MATCH(MAX(COUNTIF(pattern_user_labels!B595:J595,pattern_user_labels!B595:J595)),COUNTIF(pattern_user_labels!B595:J595,pattern_user_labels!B595:J595),0))</f>
        <v>NORMAL</v>
      </c>
      <c r="C595" s="9" t="n">
        <f aca="false">pattern_user_labels!$R595</f>
        <v>3</v>
      </c>
      <c r="D595" s="9" t="n">
        <f aca="false">COUNTIF(pattern_user_labels!$B595:$J595, $B595)</f>
        <v>3</v>
      </c>
      <c r="E595" s="10" t="b">
        <f aca="false">$C595-$D595&lt;=1</f>
        <v>1</v>
      </c>
      <c r="F595" s="10" t="b">
        <f aca="false">$C595=$D595</f>
        <v>1</v>
      </c>
      <c r="G595" s="10" t="b">
        <f aca="false">D595&gt;=3</f>
        <v>1</v>
      </c>
      <c r="H595" s="10" t="b">
        <f aca="false">AND($E595,OR($B595="UNGRADABLE_QUALITY",$B595="UNGRADABLE_CONDITION"))</f>
        <v>0</v>
      </c>
      <c r="I595" s="10" t="str">
        <f aca="false">IF(AND($E595,NOT($H595)),$B595, "")</f>
        <v>NORMAL</v>
      </c>
    </row>
    <row r="596" customFormat="false" ht="15.75" hidden="false" customHeight="false" outlineLevel="0" collapsed="false">
      <c r="A596" s="8" t="str">
        <f aca="false">pattern_user_labels!$A596</f>
        <v>9141c46d-878a-4b58-b265-452feaf95dbf</v>
      </c>
      <c r="B596" s="8" t="str">
        <f aca="false" t="array" ref="B596:B596">INDEX(pattern_user_labels!B596:J596,MATCH(MAX(COUNTIF(pattern_user_labels!B596:J596,pattern_user_labels!B596:J596)),COUNTIF(pattern_user_labels!B596:J596,pattern_user_labels!B596:J596),0))</f>
        <v>NORMAL</v>
      </c>
      <c r="C596" s="9" t="n">
        <f aca="false">pattern_user_labels!$R596</f>
        <v>3</v>
      </c>
      <c r="D596" s="9" t="n">
        <f aca="false">COUNTIF(pattern_user_labels!$B596:$J596, $B596)</f>
        <v>2</v>
      </c>
      <c r="E596" s="10" t="b">
        <f aca="false">$C596-$D596&lt;=1</f>
        <v>1</v>
      </c>
      <c r="F596" s="10" t="b">
        <f aca="false">$C596=$D596</f>
        <v>0</v>
      </c>
      <c r="G596" s="10" t="b">
        <f aca="false">D596&gt;=3</f>
        <v>0</v>
      </c>
      <c r="H596" s="10" t="b">
        <f aca="false">AND($E596,OR($B596="UNGRADABLE_QUALITY",$B596="UNGRADABLE_CONDITION"))</f>
        <v>0</v>
      </c>
      <c r="I596" s="10" t="str">
        <f aca="false">IF(AND($E596,NOT($H596)),$B596, "")</f>
        <v>NORMAL</v>
      </c>
    </row>
    <row r="597" customFormat="false" ht="15.75" hidden="false" customHeight="false" outlineLevel="0" collapsed="false">
      <c r="A597" s="8" t="str">
        <f aca="false">pattern_user_labels!$A597</f>
        <v>917cb312-7bec-4394-9988-fe2713bef729</v>
      </c>
      <c r="B597" s="8" t="str">
        <f aca="false" t="array" ref="B597:B597">INDEX(pattern_user_labels!B597:J597,MATCH(MAX(COUNTIF(pattern_user_labels!B597:J597,pattern_user_labels!B597:J597)),COUNTIF(pattern_user_labels!B597:J597,pattern_user_labels!B597:J597),0))</f>
        <v>ACTIVE</v>
      </c>
      <c r="C597" s="9" t="n">
        <f aca="false">pattern_user_labels!$R597</f>
        <v>3</v>
      </c>
      <c r="D597" s="9" t="n">
        <f aca="false">COUNTIF(pattern_user_labels!$B597:$J597, $B597)</f>
        <v>3</v>
      </c>
      <c r="E597" s="10" t="b">
        <f aca="false">$C597-$D597&lt;=1</f>
        <v>1</v>
      </c>
      <c r="F597" s="10" t="b">
        <f aca="false">$C597=$D597</f>
        <v>1</v>
      </c>
      <c r="G597" s="10" t="b">
        <f aca="false">D597&gt;=3</f>
        <v>1</v>
      </c>
      <c r="H597" s="10" t="b">
        <f aca="false">AND($E597,OR($B597="UNGRADABLE_QUALITY",$B597="UNGRADABLE_CONDITION"))</f>
        <v>0</v>
      </c>
      <c r="I597" s="10" t="str">
        <f aca="false">IF(AND($E597,NOT($H597)),$B597, "")</f>
        <v>ACTIVE</v>
      </c>
    </row>
    <row r="598" customFormat="false" ht="15.75" hidden="false" customHeight="false" outlineLevel="0" collapsed="false">
      <c r="A598" s="8" t="str">
        <f aca="false">pattern_user_labels!$A598</f>
        <v>91c15110-0607-4594-891e-642011ad44ac</v>
      </c>
      <c r="B598" s="8" t="str">
        <f aca="false" t="array" ref="B598:B598">INDEX(pattern_user_labels!B598:J598,MATCH(MAX(COUNTIF(pattern_user_labels!B598:J598,pattern_user_labels!B598:J598)),COUNTIF(pattern_user_labels!B598:J598,pattern_user_labels!B598:J598),0))</f>
        <v>ACTIVE</v>
      </c>
      <c r="C598" s="9" t="n">
        <f aca="false">pattern_user_labels!$R598</f>
        <v>3</v>
      </c>
      <c r="D598" s="9" t="n">
        <f aca="false">COUNTIF(pattern_user_labels!$B598:$J598, $B598)</f>
        <v>3</v>
      </c>
      <c r="E598" s="10" t="b">
        <f aca="false">$C598-$D598&lt;=1</f>
        <v>1</v>
      </c>
      <c r="F598" s="10" t="b">
        <f aca="false">$C598=$D598</f>
        <v>1</v>
      </c>
      <c r="G598" s="10" t="b">
        <f aca="false">D598&gt;=3</f>
        <v>1</v>
      </c>
      <c r="H598" s="10" t="b">
        <f aca="false">AND($E598,OR($B598="UNGRADABLE_QUALITY",$B598="UNGRADABLE_CONDITION"))</f>
        <v>0</v>
      </c>
      <c r="I598" s="10" t="str">
        <f aca="false">IF(AND($E598,NOT($H598)),$B598, "")</f>
        <v>ACTIVE</v>
      </c>
    </row>
    <row r="599" customFormat="false" ht="15.75" hidden="false" customHeight="false" outlineLevel="0" collapsed="false">
      <c r="A599" s="8" t="str">
        <f aca="false">pattern_user_labels!$A599</f>
        <v>9275df98-597f-4de1-8917-c1a19eec48ac</v>
      </c>
      <c r="B599" s="8" t="str">
        <f aca="false" t="array" ref="B599:B599">INDEX(pattern_user_labels!B599:J599,MATCH(MAX(COUNTIF(pattern_user_labels!B599:J599,pattern_user_labels!B599:J599)),COUNTIF(pattern_user_labels!B599:J599,pattern_user_labels!B599:J599),0))</f>
        <v>EARLY</v>
      </c>
      <c r="C599" s="9" t="n">
        <f aca="false">pattern_user_labels!$R599</f>
        <v>3</v>
      </c>
      <c r="D599" s="9" t="n">
        <f aca="false">COUNTIF(pattern_user_labels!$B599:$J599, $B599)</f>
        <v>2</v>
      </c>
      <c r="E599" s="10" t="b">
        <f aca="false">$C599-$D599&lt;=1</f>
        <v>1</v>
      </c>
      <c r="F599" s="10" t="b">
        <f aca="false">$C599=$D599</f>
        <v>0</v>
      </c>
      <c r="G599" s="10" t="b">
        <f aca="false">D599&gt;=3</f>
        <v>0</v>
      </c>
      <c r="H599" s="10" t="b">
        <f aca="false">AND($E599,OR($B599="UNGRADABLE_QUALITY",$B599="UNGRADABLE_CONDITION"))</f>
        <v>0</v>
      </c>
      <c r="I599" s="10" t="str">
        <f aca="false">IF(AND($E599,NOT($H599)),$B599, "")</f>
        <v>EARLY</v>
      </c>
    </row>
    <row r="600" customFormat="false" ht="15.75" hidden="false" customHeight="false" outlineLevel="0" collapsed="false">
      <c r="A600" s="8" t="str">
        <f aca="false">pattern_user_labels!$A600</f>
        <v>92772131-e6fb-4aa4-b96a-16c75ca0fede</v>
      </c>
      <c r="B600" s="8" t="str">
        <f aca="false" t="array" ref="B600:B600">INDEX(pattern_user_labels!B600:J600,MATCH(MAX(COUNTIF(pattern_user_labels!B600:J600,pattern_user_labels!B600:J600)),COUNTIF(pattern_user_labels!B600:J600,pattern_user_labels!B600:J600),0))</f>
        <v>ACTIVE</v>
      </c>
      <c r="C600" s="9" t="n">
        <f aca="false">pattern_user_labels!$R600</f>
        <v>3</v>
      </c>
      <c r="D600" s="9" t="n">
        <f aca="false">COUNTIF(pattern_user_labels!$B600:$J600, $B600)</f>
        <v>2</v>
      </c>
      <c r="E600" s="10" t="b">
        <f aca="false">$C600-$D600&lt;=1</f>
        <v>1</v>
      </c>
      <c r="F600" s="10" t="b">
        <f aca="false">$C600=$D600</f>
        <v>0</v>
      </c>
      <c r="G600" s="10" t="b">
        <f aca="false">D600&gt;=3</f>
        <v>0</v>
      </c>
      <c r="H600" s="10" t="b">
        <f aca="false">AND($E600,OR($B600="UNGRADABLE_QUALITY",$B600="UNGRADABLE_CONDITION"))</f>
        <v>0</v>
      </c>
      <c r="I600" s="10" t="str">
        <f aca="false">IF(AND($E600,NOT($H600)),$B600, "")</f>
        <v>ACTIVE</v>
      </c>
    </row>
    <row r="601" customFormat="false" ht="15.75" hidden="false" customHeight="false" outlineLevel="0" collapsed="false">
      <c r="A601" s="8" t="str">
        <f aca="false">pattern_user_labels!$A601</f>
        <v>927d8167-7c95-4867-bf21-4f545ba53069</v>
      </c>
      <c r="B601" s="8" t="str">
        <f aca="false" t="array" ref="B601:B601">INDEX(pattern_user_labels!B601:J601,MATCH(MAX(COUNTIF(pattern_user_labels!B601:J601,pattern_user_labels!B601:J601)),COUNTIF(pattern_user_labels!B601:J601,pattern_user_labels!B601:J601),0))</f>
        <v>NORMAL</v>
      </c>
      <c r="C601" s="9" t="n">
        <f aca="false">pattern_user_labels!$R601</f>
        <v>3</v>
      </c>
      <c r="D601" s="9" t="n">
        <f aca="false">COUNTIF(pattern_user_labels!$B601:$J601, $B601)</f>
        <v>3</v>
      </c>
      <c r="E601" s="10" t="b">
        <f aca="false">$C601-$D601&lt;=1</f>
        <v>1</v>
      </c>
      <c r="F601" s="10" t="b">
        <f aca="false">$C601=$D601</f>
        <v>1</v>
      </c>
      <c r="G601" s="10" t="b">
        <f aca="false">D601&gt;=3</f>
        <v>1</v>
      </c>
      <c r="H601" s="10" t="b">
        <f aca="false">AND($E601,OR($B601="UNGRADABLE_QUALITY",$B601="UNGRADABLE_CONDITION"))</f>
        <v>0</v>
      </c>
      <c r="I601" s="10" t="str">
        <f aca="false">IF(AND($E601,NOT($H601)),$B601, "")</f>
        <v>NORMAL</v>
      </c>
    </row>
    <row r="602" customFormat="false" ht="15.75" hidden="false" customHeight="false" outlineLevel="0" collapsed="false">
      <c r="A602" s="8" t="str">
        <f aca="false">pattern_user_labels!$A602</f>
        <v>92938b86-473a-438b-a81f-d35d62391e63</v>
      </c>
      <c r="B602" s="8" t="str">
        <f aca="false" t="array" ref="B602:B602">INDEX(pattern_user_labels!B602:J602,MATCH(MAX(COUNTIF(pattern_user_labels!B602:J602,pattern_user_labels!B602:J602)),COUNTIF(pattern_user_labels!B602:J602,pattern_user_labels!B602:J602),0))</f>
        <v>NORMAL</v>
      </c>
      <c r="C602" s="9" t="n">
        <f aca="false">pattern_user_labels!$R602</f>
        <v>3</v>
      </c>
      <c r="D602" s="9" t="n">
        <f aca="false">COUNTIF(pattern_user_labels!$B602:$J602, $B602)</f>
        <v>2</v>
      </c>
      <c r="E602" s="10" t="b">
        <f aca="false">$C602-$D602&lt;=1</f>
        <v>1</v>
      </c>
      <c r="F602" s="10" t="b">
        <f aca="false">$C602=$D602</f>
        <v>0</v>
      </c>
      <c r="G602" s="10" t="b">
        <f aca="false">D602&gt;=3</f>
        <v>0</v>
      </c>
      <c r="H602" s="10" t="b">
        <f aca="false">AND($E602,OR($B602="UNGRADABLE_QUALITY",$B602="UNGRADABLE_CONDITION"))</f>
        <v>0</v>
      </c>
      <c r="I602" s="10" t="str">
        <f aca="false">IF(AND($E602,NOT($H602)),$B602, "")</f>
        <v>NORMAL</v>
      </c>
    </row>
    <row r="603" customFormat="false" ht="15.75" hidden="false" customHeight="false" outlineLevel="0" collapsed="false">
      <c r="A603" s="8" t="str">
        <f aca="false">pattern_user_labels!$A603</f>
        <v>92975b06-45ed-4d9c-b303-41d1a8111360</v>
      </c>
      <c r="B603" s="8" t="str">
        <f aca="false" t="array" ref="B603:B603">INDEX(pattern_user_labels!B603:J603,MATCH(MAX(COUNTIF(pattern_user_labels!B603:J603,pattern_user_labels!B603:J603)),COUNTIF(pattern_user_labels!B603:J603,pattern_user_labels!B603:J603),0))</f>
        <v>NON_SPECIFIC</v>
      </c>
      <c r="C603" s="9" t="n">
        <f aca="false">pattern_user_labels!$R603</f>
        <v>3</v>
      </c>
      <c r="D603" s="9" t="n">
        <f aca="false">COUNTIF(pattern_user_labels!$B603:$J603, $B603)</f>
        <v>2</v>
      </c>
      <c r="E603" s="10" t="b">
        <f aca="false">$C603-$D603&lt;=1</f>
        <v>1</v>
      </c>
      <c r="F603" s="10" t="b">
        <f aca="false">$C603=$D603</f>
        <v>0</v>
      </c>
      <c r="G603" s="10" t="b">
        <f aca="false">D603&gt;=3</f>
        <v>0</v>
      </c>
      <c r="H603" s="10" t="b">
        <f aca="false">AND($E603,OR($B603="UNGRADABLE_QUALITY",$B603="UNGRADABLE_CONDITION"))</f>
        <v>0</v>
      </c>
      <c r="I603" s="10" t="str">
        <f aca="false">IF(AND($E603,NOT($H603)),$B603, "")</f>
        <v>NON_SPECIFIC</v>
      </c>
    </row>
    <row r="604" customFormat="false" ht="15.75" hidden="false" customHeight="false" outlineLevel="0" collapsed="false">
      <c r="A604" s="8" t="str">
        <f aca="false">pattern_user_labels!$A604</f>
        <v>92cf1bd9-ccb6-4785-be45-3a9c06e4a16e</v>
      </c>
      <c r="B604" s="8" t="str">
        <f aca="false" t="array" ref="B604:B604">INDEX(pattern_user_labels!B604:J604,MATCH(MAX(COUNTIF(pattern_user_labels!B604:J604,pattern_user_labels!B604:J604)),COUNTIF(pattern_user_labels!B604:J604,pattern_user_labels!B604:J604),0))</f>
        <v>NON_SPECIFIC</v>
      </c>
      <c r="C604" s="9" t="n">
        <f aca="false">pattern_user_labels!$R604</f>
        <v>3</v>
      </c>
      <c r="D604" s="9" t="n">
        <f aca="false">COUNTIF(pattern_user_labels!$B604:$J604, $B604)</f>
        <v>2</v>
      </c>
      <c r="E604" s="10" t="b">
        <f aca="false">$C604-$D604&lt;=1</f>
        <v>1</v>
      </c>
      <c r="F604" s="10" t="b">
        <f aca="false">$C604=$D604</f>
        <v>0</v>
      </c>
      <c r="G604" s="10" t="b">
        <f aca="false">D604&gt;=3</f>
        <v>0</v>
      </c>
      <c r="H604" s="10" t="b">
        <f aca="false">AND($E604,OR($B604="UNGRADABLE_QUALITY",$B604="UNGRADABLE_CONDITION"))</f>
        <v>0</v>
      </c>
      <c r="I604" s="10" t="str">
        <f aca="false">IF(AND($E604,NOT($H604)),$B604, "")</f>
        <v>NON_SPECIFIC</v>
      </c>
    </row>
    <row r="605" customFormat="false" ht="15.75" hidden="false" customHeight="false" outlineLevel="0" collapsed="false">
      <c r="A605" s="8" t="str">
        <f aca="false">pattern_user_labels!$A605</f>
        <v>92e9dc28-919b-4f2f-9e15-bb07272deabe</v>
      </c>
      <c r="B605" s="8" t="str">
        <f aca="false" t="array" ref="B605:B605">INDEX(pattern_user_labels!B605:J605,MATCH(MAX(COUNTIF(pattern_user_labels!B605:J605,pattern_user_labels!B605:J605)),COUNTIF(pattern_user_labels!B605:J605,pattern_user_labels!B605:J605),0))</f>
        <v>NORMAL</v>
      </c>
      <c r="C605" s="9" t="n">
        <f aca="false">pattern_user_labels!$R605</f>
        <v>3</v>
      </c>
      <c r="D605" s="9" t="n">
        <f aca="false">COUNTIF(pattern_user_labels!$B605:$J605, $B605)</f>
        <v>1</v>
      </c>
      <c r="E605" s="10" t="b">
        <f aca="false">$C605-$D605&lt;=1</f>
        <v>0</v>
      </c>
      <c r="F605" s="10" t="b">
        <f aca="false">$C605=$D605</f>
        <v>0</v>
      </c>
      <c r="G605" s="10" t="b">
        <f aca="false">D605&gt;=3</f>
        <v>0</v>
      </c>
      <c r="H605" s="10" t="b">
        <f aca="false">AND($E605,OR($B605="UNGRADABLE_QUALITY",$B605="UNGRADABLE_CONDITION"))</f>
        <v>0</v>
      </c>
      <c r="I605" s="10" t="str">
        <f aca="false">IF(AND($E605,NOT($H605)),$B605, "")</f>
        <v/>
      </c>
    </row>
    <row r="606" customFormat="false" ht="15.75" hidden="false" customHeight="false" outlineLevel="0" collapsed="false">
      <c r="A606" s="8" t="str">
        <f aca="false">pattern_user_labels!$A606</f>
        <v>9308e6f1-b238-4d41-a2c9-537e2bb39eb9</v>
      </c>
      <c r="B606" s="8" t="str">
        <f aca="false" t="array" ref="B606:B606">INDEX(pattern_user_labels!B606:J606,MATCH(MAX(COUNTIF(pattern_user_labels!B606:J606,pattern_user_labels!B606:J606)),COUNTIF(pattern_user_labels!B606:J606,pattern_user_labels!B606:J606),0))</f>
        <v>NON_SPECIFIC</v>
      </c>
      <c r="C606" s="9" t="n">
        <f aca="false">pattern_user_labels!$R606</f>
        <v>3</v>
      </c>
      <c r="D606" s="9" t="n">
        <f aca="false">COUNTIF(pattern_user_labels!$B606:$J606, $B606)</f>
        <v>2</v>
      </c>
      <c r="E606" s="10" t="b">
        <f aca="false">$C606-$D606&lt;=1</f>
        <v>1</v>
      </c>
      <c r="F606" s="10" t="b">
        <f aca="false">$C606=$D606</f>
        <v>0</v>
      </c>
      <c r="G606" s="10" t="b">
        <f aca="false">D606&gt;=3</f>
        <v>0</v>
      </c>
      <c r="H606" s="10" t="b">
        <f aca="false">AND($E606,OR($B606="UNGRADABLE_QUALITY",$B606="UNGRADABLE_CONDITION"))</f>
        <v>0</v>
      </c>
      <c r="I606" s="10" t="str">
        <f aca="false">IF(AND($E606,NOT($H606)),$B606, "")</f>
        <v>NON_SPECIFIC</v>
      </c>
    </row>
    <row r="607" customFormat="false" ht="15.75" hidden="false" customHeight="false" outlineLevel="0" collapsed="false">
      <c r="A607" s="8" t="str">
        <f aca="false">pattern_user_labels!$A607</f>
        <v>9312ee0e-c7e6-4f87-b785-4b7e4fdb5eb8</v>
      </c>
      <c r="B607" s="8" t="str">
        <f aca="false" t="array" ref="B607:B607">INDEX(pattern_user_labels!B607:J607,MATCH(MAX(COUNTIF(pattern_user_labels!B607:J607,pattern_user_labels!B607:J607)),COUNTIF(pattern_user_labels!B607:J607,pattern_user_labels!B607:J607),0))</f>
        <v>NON_SPECIFIC</v>
      </c>
      <c r="C607" s="9" t="n">
        <f aca="false">pattern_user_labels!$R607</f>
        <v>3</v>
      </c>
      <c r="D607" s="9" t="n">
        <f aca="false">COUNTIF(pattern_user_labels!$B607:$J607, $B607)</f>
        <v>2</v>
      </c>
      <c r="E607" s="10" t="b">
        <f aca="false">$C607-$D607&lt;=1</f>
        <v>1</v>
      </c>
      <c r="F607" s="10" t="b">
        <f aca="false">$C607=$D607</f>
        <v>0</v>
      </c>
      <c r="G607" s="10" t="b">
        <f aca="false">D607&gt;=3</f>
        <v>0</v>
      </c>
      <c r="H607" s="10" t="b">
        <f aca="false">AND($E607,OR($B607="UNGRADABLE_QUALITY",$B607="UNGRADABLE_CONDITION"))</f>
        <v>0</v>
      </c>
      <c r="I607" s="10" t="str">
        <f aca="false">IF(AND($E607,NOT($H607)),$B607, "")</f>
        <v>NON_SPECIFIC</v>
      </c>
    </row>
    <row r="608" customFormat="false" ht="15.75" hidden="false" customHeight="false" outlineLevel="0" collapsed="false">
      <c r="A608" s="8" t="str">
        <f aca="false">pattern_user_labels!$A608</f>
        <v>9322e630-8ab1-4e4f-b803-83480e79c10b</v>
      </c>
      <c r="B608" s="8" t="str">
        <f aca="false" t="array" ref="B608:B608">INDEX(pattern_user_labels!B608:J608,MATCH(MAX(COUNTIF(pattern_user_labels!B608:J608,pattern_user_labels!B608:J608)),COUNTIF(pattern_user_labels!B608:J608,pattern_user_labels!B608:J608),0))</f>
        <v>NORMAL</v>
      </c>
      <c r="C608" s="9" t="n">
        <f aca="false">pattern_user_labels!$R608</f>
        <v>3</v>
      </c>
      <c r="D608" s="9" t="n">
        <f aca="false">COUNTIF(pattern_user_labels!$B608:$J608, $B608)</f>
        <v>1</v>
      </c>
      <c r="E608" s="10" t="b">
        <f aca="false">$C608-$D608&lt;=1</f>
        <v>0</v>
      </c>
      <c r="F608" s="10" t="b">
        <f aca="false">$C608=$D608</f>
        <v>0</v>
      </c>
      <c r="G608" s="10" t="b">
        <f aca="false">D608&gt;=3</f>
        <v>0</v>
      </c>
      <c r="H608" s="10" t="b">
        <f aca="false">AND($E608,OR($B608="UNGRADABLE_QUALITY",$B608="UNGRADABLE_CONDITION"))</f>
        <v>0</v>
      </c>
      <c r="I608" s="10" t="str">
        <f aca="false">IF(AND($E608,NOT($H608)),$B608, "")</f>
        <v/>
      </c>
    </row>
    <row r="609" customFormat="false" ht="15.75" hidden="false" customHeight="false" outlineLevel="0" collapsed="false">
      <c r="A609" s="8" t="str">
        <f aca="false">pattern_user_labels!$A609</f>
        <v>9329fc42-698f-472c-aa83-53fe8663b617</v>
      </c>
      <c r="B609" s="8" t="str">
        <f aca="false" t="array" ref="B609:B609">INDEX(pattern_user_labels!B609:J609,MATCH(MAX(COUNTIF(pattern_user_labels!B609:J609,pattern_user_labels!B609:J609)),COUNTIF(pattern_user_labels!B609:J609,pattern_user_labels!B609:J609),0))</f>
        <v>NON_SPECIFIC</v>
      </c>
      <c r="C609" s="9" t="n">
        <f aca="false">pattern_user_labels!$R609</f>
        <v>3</v>
      </c>
      <c r="D609" s="9" t="n">
        <f aca="false">COUNTIF(pattern_user_labels!$B609:$J609, $B609)</f>
        <v>3</v>
      </c>
      <c r="E609" s="10" t="b">
        <f aca="false">$C609-$D609&lt;=1</f>
        <v>1</v>
      </c>
      <c r="F609" s="10" t="b">
        <f aca="false">$C609=$D609</f>
        <v>1</v>
      </c>
      <c r="G609" s="10" t="b">
        <f aca="false">D609&gt;=3</f>
        <v>1</v>
      </c>
      <c r="H609" s="10" t="b">
        <f aca="false">AND($E609,OR($B609="UNGRADABLE_QUALITY",$B609="UNGRADABLE_CONDITION"))</f>
        <v>0</v>
      </c>
      <c r="I609" s="10" t="str">
        <f aca="false">IF(AND($E609,NOT($H609)),$B609, "")</f>
        <v>NON_SPECIFIC</v>
      </c>
    </row>
    <row r="610" customFormat="false" ht="15.75" hidden="false" customHeight="false" outlineLevel="0" collapsed="false">
      <c r="A610" s="8" t="str">
        <f aca="false">pattern_user_labels!$A610</f>
        <v>93574d80-43a7-4195-97df-1738fa1bfa69</v>
      </c>
      <c r="B610" s="8" t="str">
        <f aca="false" t="array" ref="B610:B610">INDEX(pattern_user_labels!B610:J610,MATCH(MAX(COUNTIF(pattern_user_labels!B610:J610,pattern_user_labels!B610:J610)),COUNTIF(pattern_user_labels!B610:J610,pattern_user_labels!B610:J610),0))</f>
        <v>NON_SPECIFIC</v>
      </c>
      <c r="C610" s="9" t="n">
        <f aca="false">pattern_user_labels!$R610</f>
        <v>3</v>
      </c>
      <c r="D610" s="9" t="n">
        <f aca="false">COUNTIF(pattern_user_labels!$B610:$J610, $B610)</f>
        <v>2</v>
      </c>
      <c r="E610" s="10" t="b">
        <f aca="false">$C610-$D610&lt;=1</f>
        <v>1</v>
      </c>
      <c r="F610" s="10" t="b">
        <f aca="false">$C610=$D610</f>
        <v>0</v>
      </c>
      <c r="G610" s="10" t="b">
        <f aca="false">D610&gt;=3</f>
        <v>0</v>
      </c>
      <c r="H610" s="10" t="b">
        <f aca="false">AND($E610,OR($B610="UNGRADABLE_QUALITY",$B610="UNGRADABLE_CONDITION"))</f>
        <v>0</v>
      </c>
      <c r="I610" s="10" t="str">
        <f aca="false">IF(AND($E610,NOT($H610)),$B610, "")</f>
        <v>NON_SPECIFIC</v>
      </c>
    </row>
    <row r="611" customFormat="false" ht="15.75" hidden="false" customHeight="false" outlineLevel="0" collapsed="false">
      <c r="A611" s="8" t="str">
        <f aca="false">pattern_user_labels!$A611</f>
        <v>939db91a-4fd9-452a-9b9b-a922c4d66042</v>
      </c>
      <c r="B611" s="8" t="str">
        <f aca="false" t="array" ref="B611:B611">INDEX(pattern_user_labels!B611:J611,MATCH(MAX(COUNTIF(pattern_user_labels!B611:J611,pattern_user_labels!B611:J611)),COUNTIF(pattern_user_labels!B611:J611,pattern_user_labels!B611:J611),0))</f>
        <v>NORMAL</v>
      </c>
      <c r="C611" s="9" t="n">
        <f aca="false">pattern_user_labels!$R611</f>
        <v>3</v>
      </c>
      <c r="D611" s="9" t="n">
        <f aca="false">COUNTIF(pattern_user_labels!$B611:$J611, $B611)</f>
        <v>3</v>
      </c>
      <c r="E611" s="10" t="b">
        <f aca="false">$C611-$D611&lt;=1</f>
        <v>1</v>
      </c>
      <c r="F611" s="10" t="b">
        <f aca="false">$C611=$D611</f>
        <v>1</v>
      </c>
      <c r="G611" s="10" t="b">
        <f aca="false">D611&gt;=3</f>
        <v>1</v>
      </c>
      <c r="H611" s="10" t="b">
        <f aca="false">AND($E611,OR($B611="UNGRADABLE_QUALITY",$B611="UNGRADABLE_CONDITION"))</f>
        <v>0</v>
      </c>
      <c r="I611" s="10" t="str">
        <f aca="false">IF(AND($E611,NOT($H611)),$B611, "")</f>
        <v>NORMAL</v>
      </c>
    </row>
    <row r="612" customFormat="false" ht="15.75" hidden="false" customHeight="false" outlineLevel="0" collapsed="false">
      <c r="A612" s="8" t="str">
        <f aca="false">pattern_user_labels!$A612</f>
        <v>9415b8bf-6bce-499d-a4a4-a0cb7123fc84</v>
      </c>
      <c r="B612" s="8" t="str">
        <f aca="false" t="array" ref="B612:B612">INDEX(pattern_user_labels!B612:J612,MATCH(MAX(COUNTIF(pattern_user_labels!B612:J612,pattern_user_labels!B612:J612)),COUNTIF(pattern_user_labels!B612:J612,pattern_user_labels!B612:J612),0))</f>
        <v>ACTIVE</v>
      </c>
      <c r="C612" s="9" t="n">
        <f aca="false">pattern_user_labels!$R612</f>
        <v>3</v>
      </c>
      <c r="D612" s="9" t="n">
        <f aca="false">COUNTIF(pattern_user_labels!$B612:$J612, $B612)</f>
        <v>3</v>
      </c>
      <c r="E612" s="10" t="b">
        <f aca="false">$C612-$D612&lt;=1</f>
        <v>1</v>
      </c>
      <c r="F612" s="10" t="b">
        <f aca="false">$C612=$D612</f>
        <v>1</v>
      </c>
      <c r="G612" s="10" t="b">
        <f aca="false">D612&gt;=3</f>
        <v>1</v>
      </c>
      <c r="H612" s="10" t="b">
        <f aca="false">AND($E612,OR($B612="UNGRADABLE_QUALITY",$B612="UNGRADABLE_CONDITION"))</f>
        <v>0</v>
      </c>
      <c r="I612" s="10" t="str">
        <f aca="false">IF(AND($E612,NOT($H612)),$B612, "")</f>
        <v>ACTIVE</v>
      </c>
    </row>
    <row r="613" customFormat="false" ht="15.75" hidden="false" customHeight="false" outlineLevel="0" collapsed="false">
      <c r="A613" s="8" t="str">
        <f aca="false">pattern_user_labels!$A613</f>
        <v>94164e06-22b7-42e3-8ba1-6cee5fe6d12f</v>
      </c>
      <c r="B613" s="8" t="str">
        <f aca="false" t="array" ref="B613:B613">INDEX(pattern_user_labels!B613:J613,MATCH(MAX(COUNTIF(pattern_user_labels!B613:J613,pattern_user_labels!B613:J613)),COUNTIF(pattern_user_labels!B613:J613,pattern_user_labels!B613:J613),0))</f>
        <v>LATE</v>
      </c>
      <c r="C613" s="9" t="n">
        <f aca="false">pattern_user_labels!$R613</f>
        <v>3</v>
      </c>
      <c r="D613" s="9" t="n">
        <f aca="false">COUNTIF(pattern_user_labels!$B613:$J613, $B613)</f>
        <v>2</v>
      </c>
      <c r="E613" s="10" t="b">
        <f aca="false">$C613-$D613&lt;=1</f>
        <v>1</v>
      </c>
      <c r="F613" s="10" t="b">
        <f aca="false">$C613=$D613</f>
        <v>0</v>
      </c>
      <c r="G613" s="10" t="b">
        <f aca="false">D613&gt;=3</f>
        <v>0</v>
      </c>
      <c r="H613" s="10" t="b">
        <f aca="false">AND($E613,OR($B613="UNGRADABLE_QUALITY",$B613="UNGRADABLE_CONDITION"))</f>
        <v>0</v>
      </c>
      <c r="I613" s="10" t="str">
        <f aca="false">IF(AND($E613,NOT($H613)),$B613, "")</f>
        <v>LATE</v>
      </c>
    </row>
    <row r="614" customFormat="false" ht="15.75" hidden="false" customHeight="false" outlineLevel="0" collapsed="false">
      <c r="A614" s="8" t="str">
        <f aca="false">pattern_user_labels!$A614</f>
        <v>9424ea44-03c2-4076-9dd4-00f82eeea3af</v>
      </c>
      <c r="B614" s="8" t="str">
        <f aca="false" t="array" ref="B614:B614">INDEX(pattern_user_labels!B614:J614,MATCH(MAX(COUNTIF(pattern_user_labels!B614:J614,pattern_user_labels!B614:J614)),COUNTIF(pattern_user_labels!B614:J614,pattern_user_labels!B614:J614),0))</f>
        <v>NORMAL</v>
      </c>
      <c r="C614" s="9" t="n">
        <f aca="false">pattern_user_labels!$R614</f>
        <v>3</v>
      </c>
      <c r="D614" s="9" t="n">
        <f aca="false">COUNTIF(pattern_user_labels!$B614:$J614, $B614)</f>
        <v>2</v>
      </c>
      <c r="E614" s="10" t="b">
        <f aca="false">$C614-$D614&lt;=1</f>
        <v>1</v>
      </c>
      <c r="F614" s="10" t="b">
        <f aca="false">$C614=$D614</f>
        <v>0</v>
      </c>
      <c r="G614" s="10" t="b">
        <f aca="false">D614&gt;=3</f>
        <v>0</v>
      </c>
      <c r="H614" s="10" t="b">
        <f aca="false">AND($E614,OR($B614="UNGRADABLE_QUALITY",$B614="UNGRADABLE_CONDITION"))</f>
        <v>0</v>
      </c>
      <c r="I614" s="10" t="str">
        <f aca="false">IF(AND($E614,NOT($H614)),$B614, "")</f>
        <v>NORMAL</v>
      </c>
    </row>
    <row r="615" customFormat="false" ht="15.75" hidden="false" customHeight="false" outlineLevel="0" collapsed="false">
      <c r="A615" s="8" t="str">
        <f aca="false">pattern_user_labels!$A615</f>
        <v>946c63c1-90af-4670-8099-eff53060d7b2</v>
      </c>
      <c r="B615" s="8" t="str">
        <f aca="false" t="array" ref="B615:B615">INDEX(pattern_user_labels!B615:J615,MATCH(MAX(COUNTIF(pattern_user_labels!B615:J615,pattern_user_labels!B615:J615)),COUNTIF(pattern_user_labels!B615:J615,pattern_user_labels!B615:J615),0))</f>
        <v>NON_SPECIFIC</v>
      </c>
      <c r="C615" s="9" t="n">
        <f aca="false">pattern_user_labels!$R615</f>
        <v>3</v>
      </c>
      <c r="D615" s="9" t="n">
        <f aca="false">COUNTIF(pattern_user_labels!$B615:$J615, $B615)</f>
        <v>2</v>
      </c>
      <c r="E615" s="10" t="b">
        <f aca="false">$C615-$D615&lt;=1</f>
        <v>1</v>
      </c>
      <c r="F615" s="10" t="b">
        <f aca="false">$C615=$D615</f>
        <v>0</v>
      </c>
      <c r="G615" s="10" t="b">
        <f aca="false">D615&gt;=3</f>
        <v>0</v>
      </c>
      <c r="H615" s="10" t="b">
        <f aca="false">AND($E615,OR($B615="UNGRADABLE_QUALITY",$B615="UNGRADABLE_CONDITION"))</f>
        <v>0</v>
      </c>
      <c r="I615" s="10" t="str">
        <f aca="false">IF(AND($E615,NOT($H615)),$B615, "")</f>
        <v>NON_SPECIFIC</v>
      </c>
    </row>
    <row r="616" customFormat="false" ht="15.75" hidden="false" customHeight="false" outlineLevel="0" collapsed="false">
      <c r="A616" s="8" t="str">
        <f aca="false">pattern_user_labels!$A616</f>
        <v>9498c4d6-f125-4ffb-a054-e1f008f6f7c2</v>
      </c>
      <c r="B616" s="8" t="str">
        <f aca="false" t="array" ref="B616:B616">INDEX(pattern_user_labels!B616:J616,MATCH(MAX(COUNTIF(pattern_user_labels!B616:J616,pattern_user_labels!B616:J616)),COUNTIF(pattern_user_labels!B616:J616,pattern_user_labels!B616:J616),0))</f>
        <v>NORMAL</v>
      </c>
      <c r="C616" s="9" t="n">
        <f aca="false">pattern_user_labels!$R616</f>
        <v>3</v>
      </c>
      <c r="D616" s="9" t="n">
        <f aca="false">COUNTIF(pattern_user_labels!$B616:$J616, $B616)</f>
        <v>2</v>
      </c>
      <c r="E616" s="10" t="b">
        <f aca="false">$C616-$D616&lt;=1</f>
        <v>1</v>
      </c>
      <c r="F616" s="10" t="b">
        <f aca="false">$C616=$D616</f>
        <v>0</v>
      </c>
      <c r="G616" s="10" t="b">
        <f aca="false">D616&gt;=3</f>
        <v>0</v>
      </c>
      <c r="H616" s="10" t="b">
        <f aca="false">AND($E616,OR($B616="UNGRADABLE_QUALITY",$B616="UNGRADABLE_CONDITION"))</f>
        <v>0</v>
      </c>
      <c r="I616" s="10" t="str">
        <f aca="false">IF(AND($E616,NOT($H616)),$B616, "")</f>
        <v>NORMAL</v>
      </c>
    </row>
    <row r="617" customFormat="false" ht="15.75" hidden="false" customHeight="false" outlineLevel="0" collapsed="false">
      <c r="A617" s="8" t="str">
        <f aca="false">pattern_user_labels!$A617</f>
        <v>95264a45-dc8f-4527-93fa-8f5a32c0a560</v>
      </c>
      <c r="B617" s="8" t="str">
        <f aca="false" t="array" ref="B617:B617">INDEX(pattern_user_labels!B617:J617,MATCH(MAX(COUNTIF(pattern_user_labels!B617:J617,pattern_user_labels!B617:J617)),COUNTIF(pattern_user_labels!B617:J617,pattern_user_labels!B617:J617),0))</f>
        <v>NORMAL</v>
      </c>
      <c r="C617" s="9" t="n">
        <f aca="false">pattern_user_labels!$R617</f>
        <v>3</v>
      </c>
      <c r="D617" s="9" t="n">
        <f aca="false">COUNTIF(pattern_user_labels!$B617:$J617, $B617)</f>
        <v>3</v>
      </c>
      <c r="E617" s="10" t="b">
        <f aca="false">$C617-$D617&lt;=1</f>
        <v>1</v>
      </c>
      <c r="F617" s="10" t="b">
        <f aca="false">$C617=$D617</f>
        <v>1</v>
      </c>
      <c r="G617" s="10" t="b">
        <f aca="false">D617&gt;=3</f>
        <v>1</v>
      </c>
      <c r="H617" s="10" t="b">
        <f aca="false">AND($E617,OR($B617="UNGRADABLE_QUALITY",$B617="UNGRADABLE_CONDITION"))</f>
        <v>0</v>
      </c>
      <c r="I617" s="10" t="str">
        <f aca="false">IF(AND($E617,NOT($H617)),$B617, "")</f>
        <v>NORMAL</v>
      </c>
    </row>
    <row r="618" customFormat="false" ht="15.75" hidden="false" customHeight="false" outlineLevel="0" collapsed="false">
      <c r="A618" s="8" t="str">
        <f aca="false">pattern_user_labels!$A618</f>
        <v>95312b49-26d7-4366-a0ee-1ac910647d33</v>
      </c>
      <c r="B618" s="8" t="str">
        <f aca="false" t="array" ref="B618:B618">INDEX(pattern_user_labels!B618:J618,MATCH(MAX(COUNTIF(pattern_user_labels!B618:J618,pattern_user_labels!B618:J618)),COUNTIF(pattern_user_labels!B618:J618,pattern_user_labels!B618:J618),0))</f>
        <v>ACTIVE</v>
      </c>
      <c r="C618" s="9" t="n">
        <f aca="false">pattern_user_labels!$R618</f>
        <v>3</v>
      </c>
      <c r="D618" s="9" t="n">
        <f aca="false">COUNTIF(pattern_user_labels!$B618:$J618, $B618)</f>
        <v>2</v>
      </c>
      <c r="E618" s="10" t="b">
        <f aca="false">$C618-$D618&lt;=1</f>
        <v>1</v>
      </c>
      <c r="F618" s="10" t="b">
        <f aca="false">$C618=$D618</f>
        <v>0</v>
      </c>
      <c r="G618" s="10" t="b">
        <f aca="false">D618&gt;=3</f>
        <v>0</v>
      </c>
      <c r="H618" s="10" t="b">
        <f aca="false">AND($E618,OR($B618="UNGRADABLE_QUALITY",$B618="UNGRADABLE_CONDITION"))</f>
        <v>0</v>
      </c>
      <c r="I618" s="10" t="str">
        <f aca="false">IF(AND($E618,NOT($H618)),$B618, "")</f>
        <v>ACTIVE</v>
      </c>
    </row>
    <row r="619" customFormat="false" ht="15.75" hidden="false" customHeight="false" outlineLevel="0" collapsed="false">
      <c r="A619" s="8" t="str">
        <f aca="false">pattern_user_labels!$A619</f>
        <v>9554fb44-871e-4b27-b969-a030daa7838b</v>
      </c>
      <c r="B619" s="8" t="str">
        <f aca="false" t="array" ref="B619:B619">INDEX(pattern_user_labels!B619:J619,MATCH(MAX(COUNTIF(pattern_user_labels!B619:J619,pattern_user_labels!B619:J619)),COUNTIF(pattern_user_labels!B619:J619,pattern_user_labels!B619:J619),0))</f>
        <v>NORMAL</v>
      </c>
      <c r="C619" s="9" t="n">
        <f aca="false">pattern_user_labels!$R619</f>
        <v>3</v>
      </c>
      <c r="D619" s="9" t="n">
        <f aca="false">COUNTIF(pattern_user_labels!$B619:$J619, $B619)</f>
        <v>3</v>
      </c>
      <c r="E619" s="10" t="b">
        <f aca="false">$C619-$D619&lt;=1</f>
        <v>1</v>
      </c>
      <c r="F619" s="10" t="b">
        <f aca="false">$C619=$D619</f>
        <v>1</v>
      </c>
      <c r="G619" s="10" t="b">
        <f aca="false">D619&gt;=3</f>
        <v>1</v>
      </c>
      <c r="H619" s="10" t="b">
        <f aca="false">AND($E619,OR($B619="UNGRADABLE_QUALITY",$B619="UNGRADABLE_CONDITION"))</f>
        <v>0</v>
      </c>
      <c r="I619" s="10" t="str">
        <f aca="false">IF(AND($E619,NOT($H619)),$B619, "")</f>
        <v>NORMAL</v>
      </c>
    </row>
    <row r="620" customFormat="false" ht="15.75" hidden="false" customHeight="false" outlineLevel="0" collapsed="false">
      <c r="A620" s="8" t="str">
        <f aca="false">pattern_user_labels!$A620</f>
        <v>95a67d3f-a637-414d-8ce0-7f8e3bd61bc9</v>
      </c>
      <c r="B620" s="8" t="str">
        <f aca="false" t="array" ref="B620:B620">INDEX(pattern_user_labels!B620:J620,MATCH(MAX(COUNTIF(pattern_user_labels!B620:J620,pattern_user_labels!B620:J620)),COUNTIF(pattern_user_labels!B620:J620,pattern_user_labels!B620:J620),0))</f>
        <v>ACTIVE</v>
      </c>
      <c r="C620" s="9" t="n">
        <f aca="false">pattern_user_labels!$R620</f>
        <v>3</v>
      </c>
      <c r="D620" s="9" t="n">
        <f aca="false">COUNTIF(pattern_user_labels!$B620:$J620, $B620)</f>
        <v>3</v>
      </c>
      <c r="E620" s="10" t="b">
        <f aca="false">$C620-$D620&lt;=1</f>
        <v>1</v>
      </c>
      <c r="F620" s="10" t="b">
        <f aca="false">$C620=$D620</f>
        <v>1</v>
      </c>
      <c r="G620" s="10" t="b">
        <f aca="false">D620&gt;=3</f>
        <v>1</v>
      </c>
      <c r="H620" s="10" t="b">
        <f aca="false">AND($E620,OR($B620="UNGRADABLE_QUALITY",$B620="UNGRADABLE_CONDITION"))</f>
        <v>0</v>
      </c>
      <c r="I620" s="10" t="str">
        <f aca="false">IF(AND($E620,NOT($H620)),$B620, "")</f>
        <v>ACTIVE</v>
      </c>
    </row>
    <row r="621" customFormat="false" ht="15.75" hidden="false" customHeight="false" outlineLevel="0" collapsed="false">
      <c r="A621" s="8" t="str">
        <f aca="false">pattern_user_labels!$A621</f>
        <v>95d174ff-8fb3-4d1a-accf-cca60ef45bf8</v>
      </c>
      <c r="B621" s="8" t="str">
        <f aca="false" t="array" ref="B621:B621">INDEX(pattern_user_labels!B621:J621,MATCH(MAX(COUNTIF(pattern_user_labels!B621:J621,pattern_user_labels!B621:J621)),COUNTIF(pattern_user_labels!B621:J621,pattern_user_labels!B621:J621),0))</f>
        <v>NON_SPECIFIC</v>
      </c>
      <c r="C621" s="9" t="n">
        <f aca="false">pattern_user_labels!$R621</f>
        <v>3</v>
      </c>
      <c r="D621" s="9" t="n">
        <f aca="false">COUNTIF(pattern_user_labels!$B621:$J621, $B621)</f>
        <v>2</v>
      </c>
      <c r="E621" s="10" t="b">
        <f aca="false">$C621-$D621&lt;=1</f>
        <v>1</v>
      </c>
      <c r="F621" s="10" t="b">
        <f aca="false">$C621=$D621</f>
        <v>0</v>
      </c>
      <c r="G621" s="10" t="b">
        <f aca="false">D621&gt;=3</f>
        <v>0</v>
      </c>
      <c r="H621" s="10" t="b">
        <f aca="false">AND($E621,OR($B621="UNGRADABLE_QUALITY",$B621="UNGRADABLE_CONDITION"))</f>
        <v>0</v>
      </c>
      <c r="I621" s="10" t="str">
        <f aca="false">IF(AND($E621,NOT($H621)),$B621, "")</f>
        <v>NON_SPECIFIC</v>
      </c>
    </row>
    <row r="622" customFormat="false" ht="15.75" hidden="false" customHeight="false" outlineLevel="0" collapsed="false">
      <c r="A622" s="8" t="str">
        <f aca="false">pattern_user_labels!$A622</f>
        <v>95d2f274-7a5c-4295-b6fa-82ac46aa1220</v>
      </c>
      <c r="B622" s="8" t="str">
        <f aca="false" t="array" ref="B622:B622">INDEX(pattern_user_labels!B622:J622,MATCH(MAX(COUNTIF(pattern_user_labels!B622:J622,pattern_user_labels!B622:J622)),COUNTIF(pattern_user_labels!B622:J622,pattern_user_labels!B622:J622),0))</f>
        <v>NORMAL</v>
      </c>
      <c r="C622" s="9" t="n">
        <f aca="false">pattern_user_labels!$R622</f>
        <v>3</v>
      </c>
      <c r="D622" s="9" t="n">
        <f aca="false">COUNTIF(pattern_user_labels!$B622:$J622, $B622)</f>
        <v>2</v>
      </c>
      <c r="E622" s="10" t="b">
        <f aca="false">$C622-$D622&lt;=1</f>
        <v>1</v>
      </c>
      <c r="F622" s="10" t="b">
        <f aca="false">$C622=$D622</f>
        <v>0</v>
      </c>
      <c r="G622" s="10" t="b">
        <f aca="false">D622&gt;=3</f>
        <v>0</v>
      </c>
      <c r="H622" s="10" t="b">
        <f aca="false">AND($E622,OR($B622="UNGRADABLE_QUALITY",$B622="UNGRADABLE_CONDITION"))</f>
        <v>0</v>
      </c>
      <c r="I622" s="10" t="str">
        <f aca="false">IF(AND($E622,NOT($H622)),$B622, "")</f>
        <v>NORMAL</v>
      </c>
    </row>
    <row r="623" customFormat="false" ht="15.75" hidden="false" customHeight="false" outlineLevel="0" collapsed="false">
      <c r="A623" s="8" t="str">
        <f aca="false">pattern_user_labels!$A623</f>
        <v>9614656f-e699-42c6-a7f5-e839f0911123</v>
      </c>
      <c r="B623" s="8" t="str">
        <f aca="false" t="array" ref="B623:B623">INDEX(pattern_user_labels!B623:J623,MATCH(MAX(COUNTIF(pattern_user_labels!B623:J623,pattern_user_labels!B623:J623)),COUNTIF(pattern_user_labels!B623:J623,pattern_user_labels!B623:J623),0))</f>
        <v>EARLY</v>
      </c>
      <c r="C623" s="9" t="n">
        <f aca="false">pattern_user_labels!$R623</f>
        <v>4</v>
      </c>
      <c r="D623" s="9" t="n">
        <f aca="false">COUNTIF(pattern_user_labels!$B623:$J623, $B623)</f>
        <v>3</v>
      </c>
      <c r="E623" s="10" t="b">
        <f aca="false">$C623-$D623&lt;=1</f>
        <v>1</v>
      </c>
      <c r="F623" s="10" t="b">
        <f aca="false">$C623=$D623</f>
        <v>0</v>
      </c>
      <c r="G623" s="10" t="b">
        <f aca="false">D623&gt;=3</f>
        <v>1</v>
      </c>
      <c r="H623" s="10" t="b">
        <f aca="false">AND($E623,OR($B623="UNGRADABLE_QUALITY",$B623="UNGRADABLE_CONDITION"))</f>
        <v>0</v>
      </c>
      <c r="I623" s="10" t="str">
        <f aca="false">IF(AND($E623,NOT($H623)),$B623, "")</f>
        <v>EARLY</v>
      </c>
    </row>
    <row r="624" customFormat="false" ht="15.75" hidden="false" customHeight="false" outlineLevel="0" collapsed="false">
      <c r="A624" s="8" t="str">
        <f aca="false">pattern_user_labels!$A624</f>
        <v>96269b41-e03b-4e6c-92ea-4325e7c8432b</v>
      </c>
      <c r="B624" s="8" t="str">
        <f aca="false" t="array" ref="B624:B624">INDEX(pattern_user_labels!B624:J624,MATCH(MAX(COUNTIF(pattern_user_labels!B624:J624,pattern_user_labels!B624:J624)),COUNTIF(pattern_user_labels!B624:J624,pattern_user_labels!B624:J624),0))</f>
        <v>EARLY</v>
      </c>
      <c r="C624" s="9" t="n">
        <f aca="false">pattern_user_labels!$R624</f>
        <v>3</v>
      </c>
      <c r="D624" s="9" t="n">
        <f aca="false">COUNTIF(pattern_user_labels!$B624:$J624, $B624)</f>
        <v>2</v>
      </c>
      <c r="E624" s="10" t="b">
        <f aca="false">$C624-$D624&lt;=1</f>
        <v>1</v>
      </c>
      <c r="F624" s="10" t="b">
        <f aca="false">$C624=$D624</f>
        <v>0</v>
      </c>
      <c r="G624" s="10" t="b">
        <f aca="false">D624&gt;=3</f>
        <v>0</v>
      </c>
      <c r="H624" s="10" t="b">
        <f aca="false">AND($E624,OR($B624="UNGRADABLE_QUALITY",$B624="UNGRADABLE_CONDITION"))</f>
        <v>0</v>
      </c>
      <c r="I624" s="10" t="str">
        <f aca="false">IF(AND($E624,NOT($H624)),$B624, "")</f>
        <v>EARLY</v>
      </c>
    </row>
    <row r="625" customFormat="false" ht="15.75" hidden="false" customHeight="false" outlineLevel="0" collapsed="false">
      <c r="A625" s="8" t="str">
        <f aca="false">pattern_user_labels!$A625</f>
        <v>9684b59d-fc57-45c8-8ebe-6bc68c1e7826</v>
      </c>
      <c r="B625" s="8" t="str">
        <f aca="false" t="array" ref="B625:B625">INDEX(pattern_user_labels!B625:J625,MATCH(MAX(COUNTIF(pattern_user_labels!B625:J625,pattern_user_labels!B625:J625)),COUNTIF(pattern_user_labels!B625:J625,pattern_user_labels!B625:J625),0))</f>
        <v>NORMAL</v>
      </c>
      <c r="C625" s="9" t="n">
        <f aca="false">pattern_user_labels!$R625</f>
        <v>3</v>
      </c>
      <c r="D625" s="9" t="n">
        <f aca="false">COUNTIF(pattern_user_labels!$B625:$J625, $B625)</f>
        <v>2</v>
      </c>
      <c r="E625" s="10" t="b">
        <f aca="false">$C625-$D625&lt;=1</f>
        <v>1</v>
      </c>
      <c r="F625" s="10" t="b">
        <f aca="false">$C625=$D625</f>
        <v>0</v>
      </c>
      <c r="G625" s="10" t="b">
        <f aca="false">D625&gt;=3</f>
        <v>0</v>
      </c>
      <c r="H625" s="10" t="b">
        <f aca="false">AND($E625,OR($B625="UNGRADABLE_QUALITY",$B625="UNGRADABLE_CONDITION"))</f>
        <v>0</v>
      </c>
      <c r="I625" s="10" t="str">
        <f aca="false">IF(AND($E625,NOT($H625)),$B625, "")</f>
        <v>NORMAL</v>
      </c>
    </row>
    <row r="626" customFormat="false" ht="15.75" hidden="false" customHeight="false" outlineLevel="0" collapsed="false">
      <c r="A626" s="8" t="str">
        <f aca="false">pattern_user_labels!$A626</f>
        <v>96ee0780-76a7-491a-9925-dccd4e58457e</v>
      </c>
      <c r="B626" s="8" t="str">
        <f aca="false" t="array" ref="B626:B626">INDEX(pattern_user_labels!B626:J626,MATCH(MAX(COUNTIF(pattern_user_labels!B626:J626,pattern_user_labels!B626:J626)),COUNTIF(pattern_user_labels!B626:J626,pattern_user_labels!B626:J626),0))</f>
        <v>NORMAL</v>
      </c>
      <c r="C626" s="9" t="n">
        <f aca="false">pattern_user_labels!$R626</f>
        <v>3</v>
      </c>
      <c r="D626" s="9" t="n">
        <f aca="false">COUNTIF(pattern_user_labels!$B626:$J626, $B626)</f>
        <v>2</v>
      </c>
      <c r="E626" s="10" t="b">
        <f aca="false">$C626-$D626&lt;=1</f>
        <v>1</v>
      </c>
      <c r="F626" s="10" t="b">
        <f aca="false">$C626=$D626</f>
        <v>0</v>
      </c>
      <c r="G626" s="10" t="b">
        <f aca="false">D626&gt;=3</f>
        <v>0</v>
      </c>
      <c r="H626" s="10" t="b">
        <f aca="false">AND($E626,OR($B626="UNGRADABLE_QUALITY",$B626="UNGRADABLE_CONDITION"))</f>
        <v>0</v>
      </c>
      <c r="I626" s="10" t="str">
        <f aca="false">IF(AND($E626,NOT($H626)),$B626, "")</f>
        <v>NORMAL</v>
      </c>
    </row>
    <row r="627" customFormat="false" ht="15.75" hidden="false" customHeight="false" outlineLevel="0" collapsed="false">
      <c r="A627" s="8" t="str">
        <f aca="false">pattern_user_labels!$A627</f>
        <v>96fb470f-c9b8-4d82-94a7-f76488b878cf</v>
      </c>
      <c r="B627" s="8" t="str">
        <f aca="false" t="array" ref="B627:B627">INDEX(pattern_user_labels!B627:J627,MATCH(MAX(COUNTIF(pattern_user_labels!B627:J627,pattern_user_labels!B627:J627)),COUNTIF(pattern_user_labels!B627:J627,pattern_user_labels!B627:J627),0))</f>
        <v>EARLY</v>
      </c>
      <c r="C627" s="9" t="n">
        <f aca="false">pattern_user_labels!$R627</f>
        <v>3</v>
      </c>
      <c r="D627" s="9" t="n">
        <f aca="false">COUNTIF(pattern_user_labels!$B627:$J627, $B627)</f>
        <v>1</v>
      </c>
      <c r="E627" s="10" t="b">
        <f aca="false">$C627-$D627&lt;=1</f>
        <v>0</v>
      </c>
      <c r="F627" s="10" t="b">
        <f aca="false">$C627=$D627</f>
        <v>0</v>
      </c>
      <c r="G627" s="10" t="b">
        <f aca="false">D627&gt;=3</f>
        <v>0</v>
      </c>
      <c r="H627" s="10" t="b">
        <f aca="false">AND($E627,OR($B627="UNGRADABLE_QUALITY",$B627="UNGRADABLE_CONDITION"))</f>
        <v>0</v>
      </c>
      <c r="I627" s="10" t="str">
        <f aca="false">IF(AND($E627,NOT($H627)),$B627, "")</f>
        <v/>
      </c>
    </row>
    <row r="628" customFormat="false" ht="15.75" hidden="false" customHeight="false" outlineLevel="0" collapsed="false">
      <c r="A628" s="8" t="str">
        <f aca="false">pattern_user_labels!$A628</f>
        <v>9708ef09-c981-41b9-9704-3766ed518e48</v>
      </c>
      <c r="B628" s="8" t="str">
        <f aca="false" t="array" ref="B628:B628">INDEX(pattern_user_labels!B628:J628,MATCH(MAX(COUNTIF(pattern_user_labels!B628:J628,pattern_user_labels!B628:J628)),COUNTIF(pattern_user_labels!B628:J628,pattern_user_labels!B628:J628),0))</f>
        <v>EARLY</v>
      </c>
      <c r="C628" s="9" t="n">
        <f aca="false">pattern_user_labels!$R628</f>
        <v>3</v>
      </c>
      <c r="D628" s="9" t="n">
        <f aca="false">COUNTIF(pattern_user_labels!$B628:$J628, $B628)</f>
        <v>2</v>
      </c>
      <c r="E628" s="10" t="b">
        <f aca="false">$C628-$D628&lt;=1</f>
        <v>1</v>
      </c>
      <c r="F628" s="10" t="b">
        <f aca="false">$C628=$D628</f>
        <v>0</v>
      </c>
      <c r="G628" s="10" t="b">
        <f aca="false">D628&gt;=3</f>
        <v>0</v>
      </c>
      <c r="H628" s="10" t="b">
        <f aca="false">AND($E628,OR($B628="UNGRADABLE_QUALITY",$B628="UNGRADABLE_CONDITION"))</f>
        <v>0</v>
      </c>
      <c r="I628" s="10" t="str">
        <f aca="false">IF(AND($E628,NOT($H628)),$B628, "")</f>
        <v>EARLY</v>
      </c>
    </row>
    <row r="629" customFormat="false" ht="15.75" hidden="false" customHeight="false" outlineLevel="0" collapsed="false">
      <c r="A629" s="8" t="str">
        <f aca="false">pattern_user_labels!$A629</f>
        <v>977d9ea9-06ac-4f05-9b40-7fc6980b1bfa</v>
      </c>
      <c r="B629" s="8" t="str">
        <f aca="false" t="array" ref="B629:B629">INDEX(pattern_user_labels!B629:J629,MATCH(MAX(COUNTIF(pattern_user_labels!B629:J629,pattern_user_labels!B629:J629)),COUNTIF(pattern_user_labels!B629:J629,pattern_user_labels!B629:J629),0))</f>
        <v>ACTIVE</v>
      </c>
      <c r="C629" s="9" t="n">
        <f aca="false">pattern_user_labels!$R629</f>
        <v>3</v>
      </c>
      <c r="D629" s="9" t="n">
        <f aca="false">COUNTIF(pattern_user_labels!$B629:$J629, $B629)</f>
        <v>3</v>
      </c>
      <c r="E629" s="10" t="b">
        <f aca="false">$C629-$D629&lt;=1</f>
        <v>1</v>
      </c>
      <c r="F629" s="10" t="b">
        <f aca="false">$C629=$D629</f>
        <v>1</v>
      </c>
      <c r="G629" s="10" t="b">
        <f aca="false">D629&gt;=3</f>
        <v>1</v>
      </c>
      <c r="H629" s="10" t="b">
        <f aca="false">AND($E629,OR($B629="UNGRADABLE_QUALITY",$B629="UNGRADABLE_CONDITION"))</f>
        <v>0</v>
      </c>
      <c r="I629" s="10" t="str">
        <f aca="false">IF(AND($E629,NOT($H629)),$B629, "")</f>
        <v>ACTIVE</v>
      </c>
    </row>
    <row r="630" customFormat="false" ht="15.75" hidden="false" customHeight="false" outlineLevel="0" collapsed="false">
      <c r="A630" s="8" t="str">
        <f aca="false">pattern_user_labels!$A630</f>
        <v>978c85bb-16da-44a2-a7a9-1ce2600e4520</v>
      </c>
      <c r="B630" s="8" t="str">
        <f aca="false" t="array" ref="B630:B630">INDEX(pattern_user_labels!B630:J630,MATCH(MAX(COUNTIF(pattern_user_labels!B630:J630,pattern_user_labels!B630:J630)),COUNTIF(pattern_user_labels!B630:J630,pattern_user_labels!B630:J630),0))</f>
        <v>NON_SPECIFIC</v>
      </c>
      <c r="C630" s="9" t="n">
        <f aca="false">pattern_user_labels!$R630</f>
        <v>3</v>
      </c>
      <c r="D630" s="9" t="n">
        <f aca="false">COUNTIF(pattern_user_labels!$B630:$J630, $B630)</f>
        <v>3</v>
      </c>
      <c r="E630" s="10" t="b">
        <f aca="false">$C630-$D630&lt;=1</f>
        <v>1</v>
      </c>
      <c r="F630" s="10" t="b">
        <f aca="false">$C630=$D630</f>
        <v>1</v>
      </c>
      <c r="G630" s="10" t="b">
        <f aca="false">D630&gt;=3</f>
        <v>1</v>
      </c>
      <c r="H630" s="10" t="b">
        <f aca="false">AND($E630,OR($B630="UNGRADABLE_QUALITY",$B630="UNGRADABLE_CONDITION"))</f>
        <v>0</v>
      </c>
      <c r="I630" s="10" t="str">
        <f aca="false">IF(AND($E630,NOT($H630)),$B630, "")</f>
        <v>NON_SPECIFIC</v>
      </c>
    </row>
    <row r="631" customFormat="false" ht="15.75" hidden="false" customHeight="false" outlineLevel="0" collapsed="false">
      <c r="A631" s="8" t="str">
        <f aca="false">pattern_user_labels!$A631</f>
        <v>97b6240c-a7b5-4a27-a34c-bd55012ccb9d</v>
      </c>
      <c r="B631" s="8" t="str">
        <f aca="false" t="array" ref="B631:B631">INDEX(pattern_user_labels!B631:J631,MATCH(MAX(COUNTIF(pattern_user_labels!B631:J631,pattern_user_labels!B631:J631)),COUNTIF(pattern_user_labels!B631:J631,pattern_user_labels!B631:J631),0))</f>
        <v>NON_SPECIFIC</v>
      </c>
      <c r="C631" s="9" t="n">
        <f aca="false">pattern_user_labels!$R631</f>
        <v>3</v>
      </c>
      <c r="D631" s="9" t="n">
        <f aca="false">COUNTIF(pattern_user_labels!$B631:$J631, $B631)</f>
        <v>3</v>
      </c>
      <c r="E631" s="10" t="b">
        <f aca="false">$C631-$D631&lt;=1</f>
        <v>1</v>
      </c>
      <c r="F631" s="10" t="b">
        <f aca="false">$C631=$D631</f>
        <v>1</v>
      </c>
      <c r="G631" s="10" t="b">
        <f aca="false">D631&gt;=3</f>
        <v>1</v>
      </c>
      <c r="H631" s="10" t="b">
        <f aca="false">AND($E631,OR($B631="UNGRADABLE_QUALITY",$B631="UNGRADABLE_CONDITION"))</f>
        <v>0</v>
      </c>
      <c r="I631" s="10" t="str">
        <f aca="false">IF(AND($E631,NOT($H631)),$B631, "")</f>
        <v>NON_SPECIFIC</v>
      </c>
    </row>
    <row r="632" customFormat="false" ht="15.75" hidden="false" customHeight="false" outlineLevel="0" collapsed="false">
      <c r="A632" s="8" t="str">
        <f aca="false">pattern_user_labels!$A632</f>
        <v>97d93280-844a-4679-8262-77503261d923</v>
      </c>
      <c r="B632" s="8" t="str">
        <f aca="false" t="array" ref="B632:B632">INDEX(pattern_user_labels!B632:J632,MATCH(MAX(COUNTIF(pattern_user_labels!B632:J632,pattern_user_labels!B632:J632)),COUNTIF(pattern_user_labels!B632:J632,pattern_user_labels!B632:J632),0))</f>
        <v>NON_SPECIFIC</v>
      </c>
      <c r="C632" s="9" t="n">
        <f aca="false">pattern_user_labels!$R632</f>
        <v>3</v>
      </c>
      <c r="D632" s="9" t="n">
        <f aca="false">COUNTIF(pattern_user_labels!$B632:$J632, $B632)</f>
        <v>3</v>
      </c>
      <c r="E632" s="10" t="b">
        <f aca="false">$C632-$D632&lt;=1</f>
        <v>1</v>
      </c>
      <c r="F632" s="10" t="b">
        <f aca="false">$C632=$D632</f>
        <v>1</v>
      </c>
      <c r="G632" s="10" t="b">
        <f aca="false">D632&gt;=3</f>
        <v>1</v>
      </c>
      <c r="H632" s="10" t="b">
        <f aca="false">AND($E632,OR($B632="UNGRADABLE_QUALITY",$B632="UNGRADABLE_CONDITION"))</f>
        <v>0</v>
      </c>
      <c r="I632" s="10" t="str">
        <f aca="false">IF(AND($E632,NOT($H632)),$B632, "")</f>
        <v>NON_SPECIFIC</v>
      </c>
    </row>
    <row r="633" customFormat="false" ht="15.75" hidden="false" customHeight="false" outlineLevel="0" collapsed="false">
      <c r="A633" s="8" t="str">
        <f aca="false">pattern_user_labels!$A633</f>
        <v>9843c720-5d58-441c-8b76-df228e57be3e</v>
      </c>
      <c r="B633" s="8" t="str">
        <f aca="false" t="array" ref="B633:B633">INDEX(pattern_user_labels!B633:J633,MATCH(MAX(COUNTIF(pattern_user_labels!B633:J633,pattern_user_labels!B633:J633)),COUNTIF(pattern_user_labels!B633:J633,pattern_user_labels!B633:J633),0))</f>
        <v>EARLY</v>
      </c>
      <c r="C633" s="9" t="n">
        <f aca="false">pattern_user_labels!$R633</f>
        <v>3</v>
      </c>
      <c r="D633" s="9" t="n">
        <f aca="false">COUNTIF(pattern_user_labels!$B633:$J633, $B633)</f>
        <v>2</v>
      </c>
      <c r="E633" s="10" t="b">
        <f aca="false">$C633-$D633&lt;=1</f>
        <v>1</v>
      </c>
      <c r="F633" s="10" t="b">
        <f aca="false">$C633=$D633</f>
        <v>0</v>
      </c>
      <c r="G633" s="10" t="b">
        <f aca="false">D633&gt;=3</f>
        <v>0</v>
      </c>
      <c r="H633" s="10" t="b">
        <f aca="false">AND($E633,OR($B633="UNGRADABLE_QUALITY",$B633="UNGRADABLE_CONDITION"))</f>
        <v>0</v>
      </c>
      <c r="I633" s="10" t="str">
        <f aca="false">IF(AND($E633,NOT($H633)),$B633, "")</f>
        <v>EARLY</v>
      </c>
    </row>
    <row r="634" customFormat="false" ht="15.75" hidden="false" customHeight="false" outlineLevel="0" collapsed="false">
      <c r="A634" s="8" t="str">
        <f aca="false">pattern_user_labels!$A634</f>
        <v>985ec602-71b0-459e-8e8e-73ed01f320fb</v>
      </c>
      <c r="B634" s="8" t="str">
        <f aca="false" t="array" ref="B634:B634">INDEX(pattern_user_labels!B634:J634,MATCH(MAX(COUNTIF(pattern_user_labels!B634:J634,pattern_user_labels!B634:J634)),COUNTIF(pattern_user_labels!B634:J634,pattern_user_labels!B634:J634),0))</f>
        <v>NON_SPECIFIC</v>
      </c>
      <c r="C634" s="9" t="n">
        <f aca="false">pattern_user_labels!$R634</f>
        <v>3</v>
      </c>
      <c r="D634" s="9" t="n">
        <f aca="false">COUNTIF(pattern_user_labels!$B634:$J634, $B634)</f>
        <v>2</v>
      </c>
      <c r="E634" s="10" t="b">
        <f aca="false">$C634-$D634&lt;=1</f>
        <v>1</v>
      </c>
      <c r="F634" s="10" t="b">
        <f aca="false">$C634=$D634</f>
        <v>0</v>
      </c>
      <c r="G634" s="10" t="b">
        <f aca="false">D634&gt;=3</f>
        <v>0</v>
      </c>
      <c r="H634" s="10" t="b">
        <f aca="false">AND($E634,OR($B634="UNGRADABLE_QUALITY",$B634="UNGRADABLE_CONDITION"))</f>
        <v>0</v>
      </c>
      <c r="I634" s="10" t="str">
        <f aca="false">IF(AND($E634,NOT($H634)),$B634, "")</f>
        <v>NON_SPECIFIC</v>
      </c>
    </row>
    <row r="635" customFormat="false" ht="15.75" hidden="false" customHeight="false" outlineLevel="0" collapsed="false">
      <c r="A635" s="8" t="str">
        <f aca="false">pattern_user_labels!$A635</f>
        <v>98e95599-65ba-4e79-b033-c9942de58340</v>
      </c>
      <c r="B635" s="8" t="str">
        <f aca="false" t="array" ref="B635:B635">INDEX(pattern_user_labels!B635:J635,MATCH(MAX(COUNTIF(pattern_user_labels!B635:J635,pattern_user_labels!B635:J635)),COUNTIF(pattern_user_labels!B635:J635,pattern_user_labels!B635:J635),0))</f>
        <v>ACTIVE</v>
      </c>
      <c r="C635" s="9" t="n">
        <f aca="false">pattern_user_labels!$R635</f>
        <v>4</v>
      </c>
      <c r="D635" s="9" t="n">
        <f aca="false">COUNTIF(pattern_user_labels!$B635:$J635, $B635)</f>
        <v>4</v>
      </c>
      <c r="E635" s="10" t="b">
        <f aca="false">$C635-$D635&lt;=1</f>
        <v>1</v>
      </c>
      <c r="F635" s="10" t="b">
        <f aca="false">$C635=$D635</f>
        <v>1</v>
      </c>
      <c r="G635" s="10" t="b">
        <f aca="false">D635&gt;=3</f>
        <v>1</v>
      </c>
      <c r="H635" s="10" t="b">
        <f aca="false">AND($E635,OR($B635="UNGRADABLE_QUALITY",$B635="UNGRADABLE_CONDITION"))</f>
        <v>0</v>
      </c>
      <c r="I635" s="10" t="str">
        <f aca="false">IF(AND($E635,NOT($H635)),$B635, "")</f>
        <v>ACTIVE</v>
      </c>
    </row>
    <row r="636" customFormat="false" ht="15.75" hidden="false" customHeight="false" outlineLevel="0" collapsed="false">
      <c r="A636" s="8" t="str">
        <f aca="false">pattern_user_labels!$A636</f>
        <v>9932feaa-c62b-4d74-8b55-c6a3dbab46ab</v>
      </c>
      <c r="B636" s="8" t="str">
        <f aca="false" t="array" ref="B636:B636">INDEX(pattern_user_labels!B636:J636,MATCH(MAX(COUNTIF(pattern_user_labels!B636:J636,pattern_user_labels!B636:J636)),COUNTIF(pattern_user_labels!B636:J636,pattern_user_labels!B636:J636),0))</f>
        <v>NON_SPECIFIC</v>
      </c>
      <c r="C636" s="9" t="n">
        <f aca="false">pattern_user_labels!$R636</f>
        <v>3</v>
      </c>
      <c r="D636" s="9" t="n">
        <f aca="false">COUNTIF(pattern_user_labels!$B636:$J636, $B636)</f>
        <v>2</v>
      </c>
      <c r="E636" s="10" t="b">
        <f aca="false">$C636-$D636&lt;=1</f>
        <v>1</v>
      </c>
      <c r="F636" s="10" t="b">
        <f aca="false">$C636=$D636</f>
        <v>0</v>
      </c>
      <c r="G636" s="10" t="b">
        <f aca="false">D636&gt;=3</f>
        <v>0</v>
      </c>
      <c r="H636" s="10" t="b">
        <f aca="false">AND($E636,OR($B636="UNGRADABLE_QUALITY",$B636="UNGRADABLE_CONDITION"))</f>
        <v>0</v>
      </c>
      <c r="I636" s="10" t="str">
        <f aca="false">IF(AND($E636,NOT($H636)),$B636, "")</f>
        <v>NON_SPECIFIC</v>
      </c>
    </row>
    <row r="637" customFormat="false" ht="15.75" hidden="false" customHeight="false" outlineLevel="0" collapsed="false">
      <c r="A637" s="8" t="str">
        <f aca="false">pattern_user_labels!$A637</f>
        <v>9949e8dc-0915-44f7-b334-a39f2f1fd38e</v>
      </c>
      <c r="B637" s="8" t="str">
        <f aca="false" t="array" ref="B637:B637">INDEX(pattern_user_labels!B637:J637,MATCH(MAX(COUNTIF(pattern_user_labels!B637:J637,pattern_user_labels!B637:J637)),COUNTIF(pattern_user_labels!B637:J637,pattern_user_labels!B637:J637),0))</f>
        <v>LATE</v>
      </c>
      <c r="C637" s="9" t="n">
        <f aca="false">pattern_user_labels!$R637</f>
        <v>3</v>
      </c>
      <c r="D637" s="9" t="n">
        <f aca="false">COUNTIF(pattern_user_labels!$B637:$J637, $B637)</f>
        <v>2</v>
      </c>
      <c r="E637" s="10" t="b">
        <f aca="false">$C637-$D637&lt;=1</f>
        <v>1</v>
      </c>
      <c r="F637" s="10" t="b">
        <f aca="false">$C637=$D637</f>
        <v>0</v>
      </c>
      <c r="G637" s="10" t="b">
        <f aca="false">D637&gt;=3</f>
        <v>0</v>
      </c>
      <c r="H637" s="10" t="b">
        <f aca="false">AND($E637,OR($B637="UNGRADABLE_QUALITY",$B637="UNGRADABLE_CONDITION"))</f>
        <v>0</v>
      </c>
      <c r="I637" s="10" t="str">
        <f aca="false">IF(AND($E637,NOT($H637)),$B637, "")</f>
        <v>LATE</v>
      </c>
    </row>
    <row r="638" customFormat="false" ht="15.75" hidden="false" customHeight="false" outlineLevel="0" collapsed="false">
      <c r="A638" s="8" t="str">
        <f aca="false">pattern_user_labels!$A638</f>
        <v>994fb534-5952-44ca-9f7e-27b19b953f2a</v>
      </c>
      <c r="B638" s="8" t="str">
        <f aca="false" t="array" ref="B638:B638">INDEX(pattern_user_labels!B638:J638,MATCH(MAX(COUNTIF(pattern_user_labels!B638:J638,pattern_user_labels!B638:J638)),COUNTIF(pattern_user_labels!B638:J638,pattern_user_labels!B638:J638),0))</f>
        <v>ACTIVE</v>
      </c>
      <c r="C638" s="9" t="n">
        <f aca="false">pattern_user_labels!$R638</f>
        <v>3</v>
      </c>
      <c r="D638" s="9" t="n">
        <f aca="false">COUNTIF(pattern_user_labels!$B638:$J638, $B638)</f>
        <v>2</v>
      </c>
      <c r="E638" s="10" t="b">
        <f aca="false">$C638-$D638&lt;=1</f>
        <v>1</v>
      </c>
      <c r="F638" s="10" t="b">
        <f aca="false">$C638=$D638</f>
        <v>0</v>
      </c>
      <c r="G638" s="10" t="b">
        <f aca="false">D638&gt;=3</f>
        <v>0</v>
      </c>
      <c r="H638" s="10" t="b">
        <f aca="false">AND($E638,OR($B638="UNGRADABLE_QUALITY",$B638="UNGRADABLE_CONDITION"))</f>
        <v>0</v>
      </c>
      <c r="I638" s="10" t="str">
        <f aca="false">IF(AND($E638,NOT($H638)),$B638, "")</f>
        <v>ACTIVE</v>
      </c>
    </row>
    <row r="639" customFormat="false" ht="15.75" hidden="false" customHeight="false" outlineLevel="0" collapsed="false">
      <c r="A639" s="8" t="str">
        <f aca="false">pattern_user_labels!$A639</f>
        <v>995a1c48-6410-4cd3-8fcd-83ab147204f4</v>
      </c>
      <c r="B639" s="8" t="str">
        <f aca="false" t="array" ref="B639:B639">INDEX(pattern_user_labels!B639:J639,MATCH(MAX(COUNTIF(pattern_user_labels!B639:J639,pattern_user_labels!B639:J639)),COUNTIF(pattern_user_labels!B639:J639,pattern_user_labels!B639:J639),0))</f>
        <v>EARLY</v>
      </c>
      <c r="C639" s="9" t="n">
        <f aca="false">pattern_user_labels!$R639</f>
        <v>4</v>
      </c>
      <c r="D639" s="9" t="n">
        <f aca="false">COUNTIF(pattern_user_labels!$B639:$J639, $B639)</f>
        <v>3</v>
      </c>
      <c r="E639" s="10" t="b">
        <f aca="false">$C639-$D639&lt;=1</f>
        <v>1</v>
      </c>
      <c r="F639" s="10" t="b">
        <f aca="false">$C639=$D639</f>
        <v>0</v>
      </c>
      <c r="G639" s="10" t="b">
        <f aca="false">D639&gt;=3</f>
        <v>1</v>
      </c>
      <c r="H639" s="10" t="b">
        <f aca="false">AND($E639,OR($B639="UNGRADABLE_QUALITY",$B639="UNGRADABLE_CONDITION"))</f>
        <v>0</v>
      </c>
      <c r="I639" s="10" t="str">
        <f aca="false">IF(AND($E639,NOT($H639)),$B639, "")</f>
        <v>EARLY</v>
      </c>
    </row>
    <row r="640" customFormat="false" ht="15.75" hidden="false" customHeight="false" outlineLevel="0" collapsed="false">
      <c r="A640" s="8" t="str">
        <f aca="false">pattern_user_labels!$A640</f>
        <v>99dedfca-7487-4c16-8dc5-6d6c1e5ba54e</v>
      </c>
      <c r="B640" s="8" t="str">
        <f aca="false" t="array" ref="B640:B640">INDEX(pattern_user_labels!B640:J640,MATCH(MAX(COUNTIF(pattern_user_labels!B640:J640,pattern_user_labels!B640:J640)),COUNTIF(pattern_user_labels!B640:J640,pattern_user_labels!B640:J640),0))</f>
        <v>NORMAL</v>
      </c>
      <c r="C640" s="9" t="n">
        <f aca="false">pattern_user_labels!$R640</f>
        <v>3</v>
      </c>
      <c r="D640" s="9" t="n">
        <f aca="false">COUNTIF(pattern_user_labels!$B640:$J640, $B640)</f>
        <v>2</v>
      </c>
      <c r="E640" s="10" t="b">
        <f aca="false">$C640-$D640&lt;=1</f>
        <v>1</v>
      </c>
      <c r="F640" s="10" t="b">
        <f aca="false">$C640=$D640</f>
        <v>0</v>
      </c>
      <c r="G640" s="10" t="b">
        <f aca="false">D640&gt;=3</f>
        <v>0</v>
      </c>
      <c r="H640" s="10" t="b">
        <f aca="false">AND($E640,OR($B640="UNGRADABLE_QUALITY",$B640="UNGRADABLE_CONDITION"))</f>
        <v>0</v>
      </c>
      <c r="I640" s="10" t="str">
        <f aca="false">IF(AND($E640,NOT($H640)),$B640, "")</f>
        <v>NORMAL</v>
      </c>
    </row>
    <row r="641" customFormat="false" ht="15.75" hidden="false" customHeight="false" outlineLevel="0" collapsed="false">
      <c r="A641" s="8" t="str">
        <f aca="false">pattern_user_labels!$A641</f>
        <v>99fee4c2-c51a-4c80-9aaf-7c6640961d81</v>
      </c>
      <c r="B641" s="8" t="str">
        <f aca="false" t="array" ref="B641:B641">INDEX(pattern_user_labels!B641:J641,MATCH(MAX(COUNTIF(pattern_user_labels!B641:J641,pattern_user_labels!B641:J641)),COUNTIF(pattern_user_labels!B641:J641,pattern_user_labels!B641:J641),0))</f>
        <v>EARLY</v>
      </c>
      <c r="C641" s="9" t="n">
        <f aca="false">pattern_user_labels!$R641</f>
        <v>3</v>
      </c>
      <c r="D641" s="9" t="n">
        <f aca="false">COUNTIF(pattern_user_labels!$B641:$J641, $B641)</f>
        <v>3</v>
      </c>
      <c r="E641" s="10" t="b">
        <f aca="false">$C641-$D641&lt;=1</f>
        <v>1</v>
      </c>
      <c r="F641" s="10" t="b">
        <f aca="false">$C641=$D641</f>
        <v>1</v>
      </c>
      <c r="G641" s="10" t="b">
        <f aca="false">D641&gt;=3</f>
        <v>1</v>
      </c>
      <c r="H641" s="10" t="b">
        <f aca="false">AND($E641,OR($B641="UNGRADABLE_QUALITY",$B641="UNGRADABLE_CONDITION"))</f>
        <v>0</v>
      </c>
      <c r="I641" s="10" t="str">
        <f aca="false">IF(AND($E641,NOT($H641)),$B641, "")</f>
        <v>EARLY</v>
      </c>
    </row>
    <row r="642" customFormat="false" ht="15.75" hidden="false" customHeight="false" outlineLevel="0" collapsed="false">
      <c r="A642" s="8" t="str">
        <f aca="false">pattern_user_labels!$A642</f>
        <v>9a2cc654-26c4-4365-a7b8-3cbdc8c08f53</v>
      </c>
      <c r="B642" s="8" t="str">
        <f aca="false" t="array" ref="B642:B642">INDEX(pattern_user_labels!B642:J642,MATCH(MAX(COUNTIF(pattern_user_labels!B642:J642,pattern_user_labels!B642:J642)),COUNTIF(pattern_user_labels!B642:J642,pattern_user_labels!B642:J642),0))</f>
        <v>NON_SPECIFIC</v>
      </c>
      <c r="C642" s="9" t="n">
        <f aca="false">pattern_user_labels!$R642</f>
        <v>3</v>
      </c>
      <c r="D642" s="9" t="n">
        <f aca="false">COUNTIF(pattern_user_labels!$B642:$J642, $B642)</f>
        <v>2</v>
      </c>
      <c r="E642" s="10" t="b">
        <f aca="false">$C642-$D642&lt;=1</f>
        <v>1</v>
      </c>
      <c r="F642" s="10" t="b">
        <f aca="false">$C642=$D642</f>
        <v>0</v>
      </c>
      <c r="G642" s="10" t="b">
        <f aca="false">D642&gt;=3</f>
        <v>0</v>
      </c>
      <c r="H642" s="10" t="b">
        <f aca="false">AND($E642,OR($B642="UNGRADABLE_QUALITY",$B642="UNGRADABLE_CONDITION"))</f>
        <v>0</v>
      </c>
      <c r="I642" s="10" t="str">
        <f aca="false">IF(AND($E642,NOT($H642)),$B642, "")</f>
        <v>NON_SPECIFIC</v>
      </c>
    </row>
    <row r="643" customFormat="false" ht="15.75" hidden="false" customHeight="false" outlineLevel="0" collapsed="false">
      <c r="A643" s="8" t="str">
        <f aca="false">pattern_user_labels!$A643</f>
        <v>9a301486-bd57-4ec9-84a9-40e98b3508e7</v>
      </c>
      <c r="B643" s="8" t="str">
        <f aca="false" t="array" ref="B643:B643">INDEX(pattern_user_labels!B643:J643,MATCH(MAX(COUNTIF(pattern_user_labels!B643:J643,pattern_user_labels!B643:J643)),COUNTIF(pattern_user_labels!B643:J643,pattern_user_labels!B643:J643),0))</f>
        <v>NON_SPECIFIC</v>
      </c>
      <c r="C643" s="9" t="n">
        <f aca="false">pattern_user_labels!$R643</f>
        <v>3</v>
      </c>
      <c r="D643" s="9" t="n">
        <f aca="false">COUNTIF(pattern_user_labels!$B643:$J643, $B643)</f>
        <v>3</v>
      </c>
      <c r="E643" s="10" t="b">
        <f aca="false">$C643-$D643&lt;=1</f>
        <v>1</v>
      </c>
      <c r="F643" s="10" t="b">
        <f aca="false">$C643=$D643</f>
        <v>1</v>
      </c>
      <c r="G643" s="10" t="b">
        <f aca="false">D643&gt;=3</f>
        <v>1</v>
      </c>
      <c r="H643" s="10" t="b">
        <f aca="false">AND($E643,OR($B643="UNGRADABLE_QUALITY",$B643="UNGRADABLE_CONDITION"))</f>
        <v>0</v>
      </c>
      <c r="I643" s="10" t="str">
        <f aca="false">IF(AND($E643,NOT($H643)),$B643, "")</f>
        <v>NON_SPECIFIC</v>
      </c>
    </row>
    <row r="644" customFormat="false" ht="15.75" hidden="false" customHeight="false" outlineLevel="0" collapsed="false">
      <c r="A644" s="8" t="str">
        <f aca="false">pattern_user_labels!$A644</f>
        <v>9a311ec0-797a-4680-ba19-cdddc166b6cf</v>
      </c>
      <c r="B644" s="8" t="str">
        <f aca="false" t="array" ref="B644:B644">INDEX(pattern_user_labels!B644:J644,MATCH(MAX(COUNTIF(pattern_user_labels!B644:J644,pattern_user_labels!B644:J644)),COUNTIF(pattern_user_labels!B644:J644,pattern_user_labels!B644:J644),0))</f>
        <v>UNGRADABLE_QUALITY</v>
      </c>
      <c r="C644" s="9" t="n">
        <f aca="false">pattern_user_labels!$R644</f>
        <v>3</v>
      </c>
      <c r="D644" s="9" t="n">
        <f aca="false">COUNTIF(pattern_user_labels!$B644:$J644, $B644)</f>
        <v>2</v>
      </c>
      <c r="E644" s="10" t="b">
        <f aca="false">$C644-$D644&lt;=1</f>
        <v>1</v>
      </c>
      <c r="F644" s="10" t="b">
        <f aca="false">$C644=$D644</f>
        <v>0</v>
      </c>
      <c r="G644" s="10" t="b">
        <f aca="false">D644&gt;=3</f>
        <v>0</v>
      </c>
      <c r="H644" s="10" t="b">
        <f aca="false">AND($E644,OR($B644="UNGRADABLE_QUALITY",$B644="UNGRADABLE_CONDITION"))</f>
        <v>1</v>
      </c>
      <c r="I644" s="10" t="str">
        <f aca="false">IF(AND($E644,NOT($H644)),$B644, "")</f>
        <v/>
      </c>
    </row>
    <row r="645" customFormat="false" ht="15.75" hidden="false" customHeight="false" outlineLevel="0" collapsed="false">
      <c r="A645" s="8" t="str">
        <f aca="false">pattern_user_labels!$A645</f>
        <v>9a419ea7-a2c7-4a31-b169-c5a164bcf243</v>
      </c>
      <c r="B645" s="8" t="str">
        <f aca="false" t="array" ref="B645:B645">INDEX(pattern_user_labels!B645:J645,MATCH(MAX(COUNTIF(pattern_user_labels!B645:J645,pattern_user_labels!B645:J645)),COUNTIF(pattern_user_labels!B645:J645,pattern_user_labels!B645:J645),0))</f>
        <v>EARLY</v>
      </c>
      <c r="C645" s="9" t="n">
        <f aca="false">pattern_user_labels!$R645</f>
        <v>3</v>
      </c>
      <c r="D645" s="9" t="n">
        <f aca="false">COUNTIF(pattern_user_labels!$B645:$J645, $B645)</f>
        <v>2</v>
      </c>
      <c r="E645" s="10" t="b">
        <f aca="false">$C645-$D645&lt;=1</f>
        <v>1</v>
      </c>
      <c r="F645" s="10" t="b">
        <f aca="false">$C645=$D645</f>
        <v>0</v>
      </c>
      <c r="G645" s="10" t="b">
        <f aca="false">D645&gt;=3</f>
        <v>0</v>
      </c>
      <c r="H645" s="10" t="b">
        <f aca="false">AND($E645,OR($B645="UNGRADABLE_QUALITY",$B645="UNGRADABLE_CONDITION"))</f>
        <v>0</v>
      </c>
      <c r="I645" s="10" t="str">
        <f aca="false">IF(AND($E645,NOT($H645)),$B645, "")</f>
        <v>EARLY</v>
      </c>
    </row>
    <row r="646" customFormat="false" ht="15.75" hidden="false" customHeight="false" outlineLevel="0" collapsed="false">
      <c r="A646" s="8" t="str">
        <f aca="false">pattern_user_labels!$A646</f>
        <v>9a476d6c-d6f6-459f-987f-a817f831710e</v>
      </c>
      <c r="B646" s="8" t="str">
        <f aca="false" t="array" ref="B646:B646">INDEX(pattern_user_labels!B646:J646,MATCH(MAX(COUNTIF(pattern_user_labels!B646:J646,pattern_user_labels!B646:J646)),COUNTIF(pattern_user_labels!B646:J646,pattern_user_labels!B646:J646),0))</f>
        <v>UNGRADABLE_QUALITY</v>
      </c>
      <c r="C646" s="9" t="n">
        <f aca="false">pattern_user_labels!$R646</f>
        <v>3</v>
      </c>
      <c r="D646" s="9" t="n">
        <f aca="false">COUNTIF(pattern_user_labels!$B646:$J646, $B646)</f>
        <v>2</v>
      </c>
      <c r="E646" s="10" t="b">
        <f aca="false">$C646-$D646&lt;=1</f>
        <v>1</v>
      </c>
      <c r="F646" s="10" t="b">
        <f aca="false">$C646=$D646</f>
        <v>0</v>
      </c>
      <c r="G646" s="10" t="b">
        <f aca="false">D646&gt;=3</f>
        <v>0</v>
      </c>
      <c r="H646" s="10" t="b">
        <f aca="false">AND($E646,OR($B646="UNGRADABLE_QUALITY",$B646="UNGRADABLE_CONDITION"))</f>
        <v>1</v>
      </c>
      <c r="I646" s="10" t="str">
        <f aca="false">IF(AND($E646,NOT($H646)),$B646, "")</f>
        <v/>
      </c>
    </row>
    <row r="647" customFormat="false" ht="15.75" hidden="false" customHeight="false" outlineLevel="0" collapsed="false">
      <c r="A647" s="8" t="str">
        <f aca="false">pattern_user_labels!$A647</f>
        <v>9a85c415-0e10-4020-ba5f-da6c731325cd</v>
      </c>
      <c r="B647" s="8" t="str">
        <f aca="false" t="array" ref="B647:B647">INDEX(pattern_user_labels!B647:J647,MATCH(MAX(COUNTIF(pattern_user_labels!B647:J647,pattern_user_labels!B647:J647)),COUNTIF(pattern_user_labels!B647:J647,pattern_user_labels!B647:J647),0))</f>
        <v>NORMAL</v>
      </c>
      <c r="C647" s="9" t="n">
        <f aca="false">pattern_user_labels!$R647</f>
        <v>3</v>
      </c>
      <c r="D647" s="9" t="n">
        <f aca="false">COUNTIF(pattern_user_labels!$B647:$J647, $B647)</f>
        <v>1</v>
      </c>
      <c r="E647" s="10" t="b">
        <f aca="false">$C647-$D647&lt;=1</f>
        <v>0</v>
      </c>
      <c r="F647" s="10" t="b">
        <f aca="false">$C647=$D647</f>
        <v>0</v>
      </c>
      <c r="G647" s="10" t="b">
        <f aca="false">D647&gt;=3</f>
        <v>0</v>
      </c>
      <c r="H647" s="10" t="b">
        <f aca="false">AND($E647,OR($B647="UNGRADABLE_QUALITY",$B647="UNGRADABLE_CONDITION"))</f>
        <v>0</v>
      </c>
      <c r="I647" s="10" t="str">
        <f aca="false">IF(AND($E647,NOT($H647)),$B647, "")</f>
        <v/>
      </c>
    </row>
    <row r="648" customFormat="false" ht="15.75" hidden="false" customHeight="false" outlineLevel="0" collapsed="false">
      <c r="A648" s="8" t="str">
        <f aca="false">pattern_user_labels!$A648</f>
        <v>9aaf142f-58b3-46ef-8fe1-26136462eff2</v>
      </c>
      <c r="B648" s="8" t="str">
        <f aca="false" t="array" ref="B648:B648">INDEX(pattern_user_labels!B648:J648,MATCH(MAX(COUNTIF(pattern_user_labels!B648:J648,pattern_user_labels!B648:J648)),COUNTIF(pattern_user_labels!B648:J648,pattern_user_labels!B648:J648),0))</f>
        <v>NON_SPECIFIC</v>
      </c>
      <c r="C648" s="9" t="n">
        <f aca="false">pattern_user_labels!$R648</f>
        <v>3</v>
      </c>
      <c r="D648" s="9" t="n">
        <f aca="false">COUNTIF(pattern_user_labels!$B648:$J648, $B648)</f>
        <v>1</v>
      </c>
      <c r="E648" s="10" t="b">
        <f aca="false">$C648-$D648&lt;=1</f>
        <v>0</v>
      </c>
      <c r="F648" s="10" t="b">
        <f aca="false">$C648=$D648</f>
        <v>0</v>
      </c>
      <c r="G648" s="10" t="b">
        <f aca="false">D648&gt;=3</f>
        <v>0</v>
      </c>
      <c r="H648" s="10" t="b">
        <f aca="false">AND($E648,OR($B648="UNGRADABLE_QUALITY",$B648="UNGRADABLE_CONDITION"))</f>
        <v>0</v>
      </c>
      <c r="I648" s="10" t="str">
        <f aca="false">IF(AND($E648,NOT($H648)),$B648, "")</f>
        <v/>
      </c>
    </row>
    <row r="649" customFormat="false" ht="15.75" hidden="false" customHeight="false" outlineLevel="0" collapsed="false">
      <c r="A649" s="8" t="str">
        <f aca="false">pattern_user_labels!$A649</f>
        <v>9afb6a38-0190-4c8f-a983-53182b1ba21e</v>
      </c>
      <c r="B649" s="8" t="str">
        <f aca="false" t="array" ref="B649:B649">INDEX(pattern_user_labels!B649:J649,MATCH(MAX(COUNTIF(pattern_user_labels!B649:J649,pattern_user_labels!B649:J649)),COUNTIF(pattern_user_labels!B649:J649,pattern_user_labels!B649:J649),0))</f>
        <v>EARLY</v>
      </c>
      <c r="C649" s="9" t="n">
        <f aca="false">pattern_user_labels!$R649</f>
        <v>3</v>
      </c>
      <c r="D649" s="9" t="n">
        <f aca="false">COUNTIF(pattern_user_labels!$B649:$J649, $B649)</f>
        <v>2</v>
      </c>
      <c r="E649" s="10" t="b">
        <f aca="false">$C649-$D649&lt;=1</f>
        <v>1</v>
      </c>
      <c r="F649" s="10" t="b">
        <f aca="false">$C649=$D649</f>
        <v>0</v>
      </c>
      <c r="G649" s="10" t="b">
        <f aca="false">D649&gt;=3</f>
        <v>0</v>
      </c>
      <c r="H649" s="10" t="b">
        <f aca="false">AND($E649,OR($B649="UNGRADABLE_QUALITY",$B649="UNGRADABLE_CONDITION"))</f>
        <v>0</v>
      </c>
      <c r="I649" s="10" t="str">
        <f aca="false">IF(AND($E649,NOT($H649)),$B649, "")</f>
        <v>EARLY</v>
      </c>
    </row>
    <row r="650" customFormat="false" ht="15.75" hidden="false" customHeight="false" outlineLevel="0" collapsed="false">
      <c r="A650" s="8" t="str">
        <f aca="false">pattern_user_labels!$A650</f>
        <v>9b669c23-7778-48a8-b435-a60c0cde9f26</v>
      </c>
      <c r="B650" s="8" t="str">
        <f aca="false" t="array" ref="B650:B650">INDEX(pattern_user_labels!B650:J650,MATCH(MAX(COUNTIF(pattern_user_labels!B650:J650,pattern_user_labels!B650:J650)),COUNTIF(pattern_user_labels!B650:J650,pattern_user_labels!B650:J650),0))</f>
        <v>NORMAL</v>
      </c>
      <c r="C650" s="9" t="n">
        <f aca="false">pattern_user_labels!$R650</f>
        <v>3</v>
      </c>
      <c r="D650" s="9" t="n">
        <f aca="false">COUNTIF(pattern_user_labels!$B650:$J650, $B650)</f>
        <v>2</v>
      </c>
      <c r="E650" s="10" t="b">
        <f aca="false">$C650-$D650&lt;=1</f>
        <v>1</v>
      </c>
      <c r="F650" s="10" t="b">
        <f aca="false">$C650=$D650</f>
        <v>0</v>
      </c>
      <c r="G650" s="10" t="b">
        <f aca="false">D650&gt;=3</f>
        <v>0</v>
      </c>
      <c r="H650" s="10" t="b">
        <f aca="false">AND($E650,OR($B650="UNGRADABLE_QUALITY",$B650="UNGRADABLE_CONDITION"))</f>
        <v>0</v>
      </c>
      <c r="I650" s="10" t="str">
        <f aca="false">IF(AND($E650,NOT($H650)),$B650, "")</f>
        <v>NORMAL</v>
      </c>
    </row>
    <row r="651" customFormat="false" ht="15.75" hidden="false" customHeight="false" outlineLevel="0" collapsed="false">
      <c r="A651" s="8" t="str">
        <f aca="false">pattern_user_labels!$A651</f>
        <v>9bcd008d-5759-4417-9e24-42070782b6da</v>
      </c>
      <c r="B651" s="8" t="str">
        <f aca="false" t="array" ref="B651:B651">INDEX(pattern_user_labels!B651:J651,MATCH(MAX(COUNTIF(pattern_user_labels!B651:J651,pattern_user_labels!B651:J651)),COUNTIF(pattern_user_labels!B651:J651,pattern_user_labels!B651:J651),0))</f>
        <v>NON_SPECIFIC</v>
      </c>
      <c r="C651" s="9" t="n">
        <f aca="false">pattern_user_labels!$R651</f>
        <v>3</v>
      </c>
      <c r="D651" s="9" t="n">
        <f aca="false">COUNTIF(pattern_user_labels!$B651:$J651, $B651)</f>
        <v>2</v>
      </c>
      <c r="E651" s="10" t="b">
        <f aca="false">$C651-$D651&lt;=1</f>
        <v>1</v>
      </c>
      <c r="F651" s="10" t="b">
        <f aca="false">$C651=$D651</f>
        <v>0</v>
      </c>
      <c r="G651" s="10" t="b">
        <f aca="false">D651&gt;=3</f>
        <v>0</v>
      </c>
      <c r="H651" s="10" t="b">
        <f aca="false">AND($E651,OR($B651="UNGRADABLE_QUALITY",$B651="UNGRADABLE_CONDITION"))</f>
        <v>0</v>
      </c>
      <c r="I651" s="10" t="str">
        <f aca="false">IF(AND($E651,NOT($H651)),$B651, "")</f>
        <v>NON_SPECIFIC</v>
      </c>
    </row>
    <row r="652" customFormat="false" ht="15.75" hidden="false" customHeight="false" outlineLevel="0" collapsed="false">
      <c r="A652" s="8" t="str">
        <f aca="false">pattern_user_labels!$A652</f>
        <v>9c588847-aa2c-45e8-93b7-78cf719c0a93</v>
      </c>
      <c r="B652" s="8" t="str">
        <f aca="false" t="array" ref="B652:B652">INDEX(pattern_user_labels!B652:J652,MATCH(MAX(COUNTIF(pattern_user_labels!B652:J652,pattern_user_labels!B652:J652)),COUNTIF(pattern_user_labels!B652:J652,pattern_user_labels!B652:J652),0))</f>
        <v>NON_SPECIFIC</v>
      </c>
      <c r="C652" s="9" t="n">
        <f aca="false">pattern_user_labels!$R652</f>
        <v>3</v>
      </c>
      <c r="D652" s="9" t="n">
        <f aca="false">COUNTIF(pattern_user_labels!$B652:$J652, $B652)</f>
        <v>2</v>
      </c>
      <c r="E652" s="10" t="b">
        <f aca="false">$C652-$D652&lt;=1</f>
        <v>1</v>
      </c>
      <c r="F652" s="10" t="b">
        <f aca="false">$C652=$D652</f>
        <v>0</v>
      </c>
      <c r="G652" s="10" t="b">
        <f aca="false">D652&gt;=3</f>
        <v>0</v>
      </c>
      <c r="H652" s="10" t="b">
        <f aca="false">AND($E652,OR($B652="UNGRADABLE_QUALITY",$B652="UNGRADABLE_CONDITION"))</f>
        <v>0</v>
      </c>
      <c r="I652" s="10" t="str">
        <f aca="false">IF(AND($E652,NOT($H652)),$B652, "")</f>
        <v>NON_SPECIFIC</v>
      </c>
    </row>
    <row r="653" customFormat="false" ht="15.75" hidden="false" customHeight="false" outlineLevel="0" collapsed="false">
      <c r="A653" s="8" t="str">
        <f aca="false">pattern_user_labels!$A653</f>
        <v>9c79dca4-8765-47f9-98d1-8a89e78d35d4</v>
      </c>
      <c r="B653" s="8" t="str">
        <f aca="false" t="array" ref="B653:B653">INDEX(pattern_user_labels!B653:J653,MATCH(MAX(COUNTIF(pattern_user_labels!B653:J653,pattern_user_labels!B653:J653)),COUNTIF(pattern_user_labels!B653:J653,pattern_user_labels!B653:J653),0))</f>
        <v>UNGRADABLE_QUALITY</v>
      </c>
      <c r="C653" s="9" t="n">
        <f aca="false">pattern_user_labels!$R653</f>
        <v>4</v>
      </c>
      <c r="D653" s="9" t="n">
        <f aca="false">COUNTIF(pattern_user_labels!$B653:$J653, $B653)</f>
        <v>3</v>
      </c>
      <c r="E653" s="10" t="b">
        <f aca="false">$C653-$D653&lt;=1</f>
        <v>1</v>
      </c>
      <c r="F653" s="10" t="b">
        <f aca="false">$C653=$D653</f>
        <v>0</v>
      </c>
      <c r="G653" s="10" t="b">
        <f aca="false">D653&gt;=3</f>
        <v>1</v>
      </c>
      <c r="H653" s="10" t="b">
        <f aca="false">AND($E653,OR($B653="UNGRADABLE_QUALITY",$B653="UNGRADABLE_CONDITION"))</f>
        <v>1</v>
      </c>
      <c r="I653" s="10" t="str">
        <f aca="false">IF(AND($E653,NOT($H653)),$B653, "")</f>
        <v/>
      </c>
    </row>
    <row r="654" customFormat="false" ht="15.75" hidden="false" customHeight="false" outlineLevel="0" collapsed="false">
      <c r="A654" s="8" t="str">
        <f aca="false">pattern_user_labels!$A654</f>
        <v>9cc3cfe2-573d-455b-9667-b4008547e512</v>
      </c>
      <c r="B654" s="8" t="str">
        <f aca="false" t="array" ref="B654:B654">INDEX(pattern_user_labels!B654:J654,MATCH(MAX(COUNTIF(pattern_user_labels!B654:J654,pattern_user_labels!B654:J654)),COUNTIF(pattern_user_labels!B654:J654,pattern_user_labels!B654:J654),0))</f>
        <v>NON_SPECIFIC</v>
      </c>
      <c r="C654" s="9" t="n">
        <f aca="false">pattern_user_labels!$R654</f>
        <v>3</v>
      </c>
      <c r="D654" s="9" t="n">
        <f aca="false">COUNTIF(pattern_user_labels!$B654:$J654, $B654)</f>
        <v>2</v>
      </c>
      <c r="E654" s="10" t="b">
        <f aca="false">$C654-$D654&lt;=1</f>
        <v>1</v>
      </c>
      <c r="F654" s="10" t="b">
        <f aca="false">$C654=$D654</f>
        <v>0</v>
      </c>
      <c r="G654" s="10" t="b">
        <f aca="false">D654&gt;=3</f>
        <v>0</v>
      </c>
      <c r="H654" s="10" t="b">
        <f aca="false">AND($E654,OR($B654="UNGRADABLE_QUALITY",$B654="UNGRADABLE_CONDITION"))</f>
        <v>0</v>
      </c>
      <c r="I654" s="10" t="str">
        <f aca="false">IF(AND($E654,NOT($H654)),$B654, "")</f>
        <v>NON_SPECIFIC</v>
      </c>
    </row>
    <row r="655" customFormat="false" ht="15.75" hidden="false" customHeight="false" outlineLevel="0" collapsed="false">
      <c r="A655" s="8" t="str">
        <f aca="false">pattern_user_labels!$A655</f>
        <v>9cdc4d38-95ba-4b89-a295-7099e003daf0</v>
      </c>
      <c r="B655" s="8" t="str">
        <f aca="false" t="array" ref="B655:B655">INDEX(pattern_user_labels!B655:J655,MATCH(MAX(COUNTIF(pattern_user_labels!B655:J655,pattern_user_labels!B655:J655)),COUNTIF(pattern_user_labels!B655:J655,pattern_user_labels!B655:J655),0))</f>
        <v>NON_SPECIFIC</v>
      </c>
      <c r="C655" s="9" t="n">
        <f aca="false">pattern_user_labels!$R655</f>
        <v>3</v>
      </c>
      <c r="D655" s="9" t="n">
        <f aca="false">COUNTIF(pattern_user_labels!$B655:$J655, $B655)</f>
        <v>2</v>
      </c>
      <c r="E655" s="10" t="b">
        <f aca="false">$C655-$D655&lt;=1</f>
        <v>1</v>
      </c>
      <c r="F655" s="10" t="b">
        <f aca="false">$C655=$D655</f>
        <v>0</v>
      </c>
      <c r="G655" s="10" t="b">
        <f aca="false">D655&gt;=3</f>
        <v>0</v>
      </c>
      <c r="H655" s="10" t="b">
        <f aca="false">AND($E655,OR($B655="UNGRADABLE_QUALITY",$B655="UNGRADABLE_CONDITION"))</f>
        <v>0</v>
      </c>
      <c r="I655" s="10" t="str">
        <f aca="false">IF(AND($E655,NOT($H655)),$B655, "")</f>
        <v>NON_SPECIFIC</v>
      </c>
    </row>
    <row r="656" customFormat="false" ht="15.75" hidden="false" customHeight="false" outlineLevel="0" collapsed="false">
      <c r="A656" s="8" t="str">
        <f aca="false">pattern_user_labels!$A656</f>
        <v>9cdc8978-2f49-4119-acae-198d904aa6e9</v>
      </c>
      <c r="B656" s="8" t="str">
        <f aca="false" t="array" ref="B656:B656">INDEX(pattern_user_labels!B656:J656,MATCH(MAX(COUNTIF(pattern_user_labels!B656:J656,pattern_user_labels!B656:J656)),COUNTIF(pattern_user_labels!B656:J656,pattern_user_labels!B656:J656),0))</f>
        <v>EARLY</v>
      </c>
      <c r="C656" s="9" t="n">
        <f aca="false">pattern_user_labels!$R656</f>
        <v>4</v>
      </c>
      <c r="D656" s="9" t="n">
        <f aca="false">COUNTIF(pattern_user_labels!$B656:$J656, $B656)</f>
        <v>3</v>
      </c>
      <c r="E656" s="10" t="b">
        <f aca="false">$C656-$D656&lt;=1</f>
        <v>1</v>
      </c>
      <c r="F656" s="10" t="b">
        <f aca="false">$C656=$D656</f>
        <v>0</v>
      </c>
      <c r="G656" s="10" t="b">
        <f aca="false">D656&gt;=3</f>
        <v>1</v>
      </c>
      <c r="H656" s="10" t="b">
        <f aca="false">AND($E656,OR($B656="UNGRADABLE_QUALITY",$B656="UNGRADABLE_CONDITION"))</f>
        <v>0</v>
      </c>
      <c r="I656" s="10" t="str">
        <f aca="false">IF(AND($E656,NOT($H656)),$B656, "")</f>
        <v>EARLY</v>
      </c>
    </row>
    <row r="657" customFormat="false" ht="15.75" hidden="false" customHeight="false" outlineLevel="0" collapsed="false">
      <c r="A657" s="8" t="str">
        <f aca="false">pattern_user_labels!$A657</f>
        <v>9d0adc3a-a55a-4148-9c1e-13805a415d05</v>
      </c>
      <c r="B657" s="8" t="str">
        <f aca="false" t="array" ref="B657:B657">INDEX(pattern_user_labels!B657:J657,MATCH(MAX(COUNTIF(pattern_user_labels!B657:J657,pattern_user_labels!B657:J657)),COUNTIF(pattern_user_labels!B657:J657,pattern_user_labels!B657:J657),0))</f>
        <v>EARLY</v>
      </c>
      <c r="C657" s="9" t="n">
        <f aca="false">pattern_user_labels!$R657</f>
        <v>3</v>
      </c>
      <c r="D657" s="9" t="n">
        <f aca="false">COUNTIF(pattern_user_labels!$B657:$J657, $B657)</f>
        <v>2</v>
      </c>
      <c r="E657" s="10" t="b">
        <f aca="false">$C657-$D657&lt;=1</f>
        <v>1</v>
      </c>
      <c r="F657" s="10" t="b">
        <f aca="false">$C657=$D657</f>
        <v>0</v>
      </c>
      <c r="G657" s="10" t="b">
        <f aca="false">D657&gt;=3</f>
        <v>0</v>
      </c>
      <c r="H657" s="10" t="b">
        <f aca="false">AND($E657,OR($B657="UNGRADABLE_QUALITY",$B657="UNGRADABLE_CONDITION"))</f>
        <v>0</v>
      </c>
      <c r="I657" s="10" t="str">
        <f aca="false">IF(AND($E657,NOT($H657)),$B657, "")</f>
        <v>EARLY</v>
      </c>
    </row>
    <row r="658" customFormat="false" ht="15.75" hidden="false" customHeight="false" outlineLevel="0" collapsed="false">
      <c r="A658" s="8" t="str">
        <f aca="false">pattern_user_labels!$A658</f>
        <v>9d526f02-a263-4127-a331-d590aee34f54</v>
      </c>
      <c r="B658" s="8" t="str">
        <f aca="false" t="array" ref="B658:B658">INDEX(pattern_user_labels!B658:J658,MATCH(MAX(COUNTIF(pattern_user_labels!B658:J658,pattern_user_labels!B658:J658)),COUNTIF(pattern_user_labels!B658:J658,pattern_user_labels!B658:J658),0))</f>
        <v>NORMAL</v>
      </c>
      <c r="C658" s="9" t="n">
        <f aca="false">pattern_user_labels!$R658</f>
        <v>3</v>
      </c>
      <c r="D658" s="9" t="n">
        <f aca="false">COUNTIF(pattern_user_labels!$B658:$J658, $B658)</f>
        <v>3</v>
      </c>
      <c r="E658" s="10" t="b">
        <f aca="false">$C658-$D658&lt;=1</f>
        <v>1</v>
      </c>
      <c r="F658" s="10" t="b">
        <f aca="false">$C658=$D658</f>
        <v>1</v>
      </c>
      <c r="G658" s="10" t="b">
        <f aca="false">D658&gt;=3</f>
        <v>1</v>
      </c>
      <c r="H658" s="10" t="b">
        <f aca="false">AND($E658,OR($B658="UNGRADABLE_QUALITY",$B658="UNGRADABLE_CONDITION"))</f>
        <v>0</v>
      </c>
      <c r="I658" s="10" t="str">
        <f aca="false">IF(AND($E658,NOT($H658)),$B658, "")</f>
        <v>NORMAL</v>
      </c>
    </row>
    <row r="659" customFormat="false" ht="15.75" hidden="false" customHeight="false" outlineLevel="0" collapsed="false">
      <c r="A659" s="8" t="str">
        <f aca="false">pattern_user_labels!$A659</f>
        <v>9d55c6e7-459b-436a-96ca-1ac6d2d22c14</v>
      </c>
      <c r="B659" s="8" t="str">
        <f aca="false" t="array" ref="B659:B659">INDEX(pattern_user_labels!B659:J659,MATCH(MAX(COUNTIF(pattern_user_labels!B659:J659,pattern_user_labels!B659:J659)),COUNTIF(pattern_user_labels!B659:J659,pattern_user_labels!B659:J659),0))</f>
        <v>UNGRADABLE_CONDITION</v>
      </c>
      <c r="C659" s="9" t="n">
        <f aca="false">pattern_user_labels!$R659</f>
        <v>3</v>
      </c>
      <c r="D659" s="9" t="n">
        <f aca="false">COUNTIF(pattern_user_labels!$B659:$J659, $B659)</f>
        <v>1</v>
      </c>
      <c r="E659" s="10" t="b">
        <f aca="false">$C659-$D659&lt;=1</f>
        <v>0</v>
      </c>
      <c r="F659" s="10" t="b">
        <f aca="false">$C659=$D659</f>
        <v>0</v>
      </c>
      <c r="G659" s="10" t="b">
        <f aca="false">D659&gt;=3</f>
        <v>0</v>
      </c>
      <c r="H659" s="10" t="b">
        <f aca="false">AND($E659,OR($B659="UNGRADABLE_QUALITY",$B659="UNGRADABLE_CONDITION"))</f>
        <v>0</v>
      </c>
      <c r="I659" s="10" t="str">
        <f aca="false">IF(AND($E659,NOT($H659)),$B659, "")</f>
        <v/>
      </c>
    </row>
    <row r="660" customFormat="false" ht="15.75" hidden="false" customHeight="false" outlineLevel="0" collapsed="false">
      <c r="A660" s="8" t="str">
        <f aca="false">pattern_user_labels!$A660</f>
        <v>9da4e738-5160-4cfa-b89b-acaaf94deac7</v>
      </c>
      <c r="B660" s="8" t="str">
        <f aca="false" t="array" ref="B660:B660">INDEX(pattern_user_labels!B660:J660,MATCH(MAX(COUNTIF(pattern_user_labels!B660:J660,pattern_user_labels!B660:J660)),COUNTIF(pattern_user_labels!B660:J660,pattern_user_labels!B660:J660),0))</f>
        <v>EARLY</v>
      </c>
      <c r="C660" s="9" t="n">
        <f aca="false">pattern_user_labels!$R660</f>
        <v>3</v>
      </c>
      <c r="D660" s="9" t="n">
        <f aca="false">COUNTIF(pattern_user_labels!$B660:$J660, $B660)</f>
        <v>1</v>
      </c>
      <c r="E660" s="10" t="b">
        <f aca="false">$C660-$D660&lt;=1</f>
        <v>0</v>
      </c>
      <c r="F660" s="10" t="b">
        <f aca="false">$C660=$D660</f>
        <v>0</v>
      </c>
      <c r="G660" s="10" t="b">
        <f aca="false">D660&gt;=3</f>
        <v>0</v>
      </c>
      <c r="H660" s="10" t="b">
        <f aca="false">AND($E660,OR($B660="UNGRADABLE_QUALITY",$B660="UNGRADABLE_CONDITION"))</f>
        <v>0</v>
      </c>
      <c r="I660" s="10" t="str">
        <f aca="false">IF(AND($E660,NOT($H660)),$B660, "")</f>
        <v/>
      </c>
    </row>
    <row r="661" customFormat="false" ht="15.75" hidden="false" customHeight="false" outlineLevel="0" collapsed="false">
      <c r="A661" s="8" t="str">
        <f aca="false">pattern_user_labels!$A661</f>
        <v>9dca0081-bc8f-480e-aa9f-18171df937c4</v>
      </c>
      <c r="B661" s="8" t="str">
        <f aca="false" t="array" ref="B661:B661">INDEX(pattern_user_labels!B661:J661,MATCH(MAX(COUNTIF(pattern_user_labels!B661:J661,pattern_user_labels!B661:J661)),COUNTIF(pattern_user_labels!B661:J661,pattern_user_labels!B661:J661),0))</f>
        <v>NORMAL</v>
      </c>
      <c r="C661" s="9" t="n">
        <f aca="false">pattern_user_labels!$R661</f>
        <v>3</v>
      </c>
      <c r="D661" s="9" t="n">
        <f aca="false">COUNTIF(pattern_user_labels!$B661:$J661, $B661)</f>
        <v>2</v>
      </c>
      <c r="E661" s="10" t="b">
        <f aca="false">$C661-$D661&lt;=1</f>
        <v>1</v>
      </c>
      <c r="F661" s="10" t="b">
        <f aca="false">$C661=$D661</f>
        <v>0</v>
      </c>
      <c r="G661" s="10" t="b">
        <f aca="false">D661&gt;=3</f>
        <v>0</v>
      </c>
      <c r="H661" s="10" t="b">
        <f aca="false">AND($E661,OR($B661="UNGRADABLE_QUALITY",$B661="UNGRADABLE_CONDITION"))</f>
        <v>0</v>
      </c>
      <c r="I661" s="10" t="str">
        <f aca="false">IF(AND($E661,NOT($H661)),$B661, "")</f>
        <v>NORMAL</v>
      </c>
    </row>
    <row r="662" customFormat="false" ht="15.75" hidden="false" customHeight="false" outlineLevel="0" collapsed="false">
      <c r="A662" s="8" t="str">
        <f aca="false">pattern_user_labels!$A662</f>
        <v>9de1c2fe-97a0-4d83-b3ba-e510eea9cccd</v>
      </c>
      <c r="B662" s="8" t="str">
        <f aca="false" t="array" ref="B662:B662">INDEX(pattern_user_labels!B662:J662,MATCH(MAX(COUNTIF(pattern_user_labels!B662:J662,pattern_user_labels!B662:J662)),COUNTIF(pattern_user_labels!B662:J662,pattern_user_labels!B662:J662),0))</f>
        <v>LATE</v>
      </c>
      <c r="C662" s="9" t="n">
        <f aca="false">pattern_user_labels!$R662</f>
        <v>3</v>
      </c>
      <c r="D662" s="9" t="n">
        <f aca="false">COUNTIF(pattern_user_labels!$B662:$J662, $B662)</f>
        <v>2</v>
      </c>
      <c r="E662" s="10" t="b">
        <f aca="false">$C662-$D662&lt;=1</f>
        <v>1</v>
      </c>
      <c r="F662" s="10" t="b">
        <f aca="false">$C662=$D662</f>
        <v>0</v>
      </c>
      <c r="G662" s="10" t="b">
        <f aca="false">D662&gt;=3</f>
        <v>0</v>
      </c>
      <c r="H662" s="10" t="b">
        <f aca="false">AND($E662,OR($B662="UNGRADABLE_QUALITY",$B662="UNGRADABLE_CONDITION"))</f>
        <v>0</v>
      </c>
      <c r="I662" s="10" t="str">
        <f aca="false">IF(AND($E662,NOT($H662)),$B662, "")</f>
        <v>LATE</v>
      </c>
    </row>
    <row r="663" customFormat="false" ht="15.75" hidden="false" customHeight="false" outlineLevel="0" collapsed="false">
      <c r="A663" s="8" t="str">
        <f aca="false">pattern_user_labels!$A663</f>
        <v>9e24cc36-c315-4a1b-9e37-61888764699b</v>
      </c>
      <c r="B663" s="8" t="str">
        <f aca="false" t="array" ref="B663:B663">INDEX(pattern_user_labels!B663:J663,MATCH(MAX(COUNTIF(pattern_user_labels!B663:J663,pattern_user_labels!B663:J663)),COUNTIF(pattern_user_labels!B663:J663,pattern_user_labels!B663:J663),0))</f>
        <v>NON_SPECIFIC</v>
      </c>
      <c r="C663" s="9" t="n">
        <f aca="false">pattern_user_labels!$R663</f>
        <v>3</v>
      </c>
      <c r="D663" s="9" t="n">
        <f aca="false">COUNTIF(pattern_user_labels!$B663:$J663, $B663)</f>
        <v>3</v>
      </c>
      <c r="E663" s="10" t="b">
        <f aca="false">$C663-$D663&lt;=1</f>
        <v>1</v>
      </c>
      <c r="F663" s="10" t="b">
        <f aca="false">$C663=$D663</f>
        <v>1</v>
      </c>
      <c r="G663" s="10" t="b">
        <f aca="false">D663&gt;=3</f>
        <v>1</v>
      </c>
      <c r="H663" s="10" t="b">
        <f aca="false">AND($E663,OR($B663="UNGRADABLE_QUALITY",$B663="UNGRADABLE_CONDITION"))</f>
        <v>0</v>
      </c>
      <c r="I663" s="10" t="str">
        <f aca="false">IF(AND($E663,NOT($H663)),$B663, "")</f>
        <v>NON_SPECIFIC</v>
      </c>
    </row>
    <row r="664" customFormat="false" ht="15.75" hidden="false" customHeight="false" outlineLevel="0" collapsed="false">
      <c r="A664" s="8" t="str">
        <f aca="false">pattern_user_labels!$A664</f>
        <v>9e474a83-8469-41e9-a213-d566250ec70f</v>
      </c>
      <c r="B664" s="8" t="str">
        <f aca="false" t="array" ref="B664:B664">INDEX(pattern_user_labels!B664:J664,MATCH(MAX(COUNTIF(pattern_user_labels!B664:J664,pattern_user_labels!B664:J664)),COUNTIF(pattern_user_labels!B664:J664,pattern_user_labels!B664:J664),0))</f>
        <v>NORMAL</v>
      </c>
      <c r="C664" s="9" t="n">
        <f aca="false">pattern_user_labels!$R664</f>
        <v>3</v>
      </c>
      <c r="D664" s="9" t="n">
        <f aca="false">COUNTIF(pattern_user_labels!$B664:$J664, $B664)</f>
        <v>2</v>
      </c>
      <c r="E664" s="10" t="b">
        <f aca="false">$C664-$D664&lt;=1</f>
        <v>1</v>
      </c>
      <c r="F664" s="10" t="b">
        <f aca="false">$C664=$D664</f>
        <v>0</v>
      </c>
      <c r="G664" s="10" t="b">
        <f aca="false">D664&gt;=3</f>
        <v>0</v>
      </c>
      <c r="H664" s="10" t="b">
        <f aca="false">AND($E664,OR($B664="UNGRADABLE_QUALITY",$B664="UNGRADABLE_CONDITION"))</f>
        <v>0</v>
      </c>
      <c r="I664" s="10" t="str">
        <f aca="false">IF(AND($E664,NOT($H664)),$B664, "")</f>
        <v>NORMAL</v>
      </c>
    </row>
    <row r="665" customFormat="false" ht="15.75" hidden="false" customHeight="false" outlineLevel="0" collapsed="false">
      <c r="A665" s="8" t="str">
        <f aca="false">pattern_user_labels!$A665</f>
        <v>9e697453-7838-47ed-a196-3f5176a3e4a1</v>
      </c>
      <c r="B665" s="8" t="str">
        <f aca="false" t="array" ref="B665:B665">INDEX(pattern_user_labels!B665:J665,MATCH(MAX(COUNTIF(pattern_user_labels!B665:J665,pattern_user_labels!B665:J665)),COUNTIF(pattern_user_labels!B665:J665,pattern_user_labels!B665:J665),0))</f>
        <v>EARLY</v>
      </c>
      <c r="C665" s="9" t="n">
        <f aca="false">pattern_user_labels!$R665</f>
        <v>3</v>
      </c>
      <c r="D665" s="9" t="n">
        <f aca="false">COUNTIF(pattern_user_labels!$B665:$J665, $B665)</f>
        <v>3</v>
      </c>
      <c r="E665" s="10" t="b">
        <f aca="false">$C665-$D665&lt;=1</f>
        <v>1</v>
      </c>
      <c r="F665" s="10" t="b">
        <f aca="false">$C665=$D665</f>
        <v>1</v>
      </c>
      <c r="G665" s="10" t="b">
        <f aca="false">D665&gt;=3</f>
        <v>1</v>
      </c>
      <c r="H665" s="10" t="b">
        <f aca="false">AND($E665,OR($B665="UNGRADABLE_QUALITY",$B665="UNGRADABLE_CONDITION"))</f>
        <v>0</v>
      </c>
      <c r="I665" s="10" t="str">
        <f aca="false">IF(AND($E665,NOT($H665)),$B665, "")</f>
        <v>EARLY</v>
      </c>
    </row>
    <row r="666" customFormat="false" ht="15.75" hidden="false" customHeight="false" outlineLevel="0" collapsed="false">
      <c r="A666" s="8" t="str">
        <f aca="false">pattern_user_labels!$A666</f>
        <v>9ead6245-683a-41c6-b0d9-fae65be65d70</v>
      </c>
      <c r="B666" s="8" t="str">
        <f aca="false" t="array" ref="B666:B666">INDEX(pattern_user_labels!B666:J666,MATCH(MAX(COUNTIF(pattern_user_labels!B666:J666,pattern_user_labels!B666:J666)),COUNTIF(pattern_user_labels!B666:J666,pattern_user_labels!B666:J666),0))</f>
        <v>NON_SPECIFIC</v>
      </c>
      <c r="C666" s="9" t="n">
        <f aca="false">pattern_user_labels!$R666</f>
        <v>3</v>
      </c>
      <c r="D666" s="9" t="n">
        <f aca="false">COUNTIF(pattern_user_labels!$B666:$J666, $B666)</f>
        <v>3</v>
      </c>
      <c r="E666" s="10" t="b">
        <f aca="false">$C666-$D666&lt;=1</f>
        <v>1</v>
      </c>
      <c r="F666" s="10" t="b">
        <f aca="false">$C666=$D666</f>
        <v>1</v>
      </c>
      <c r="G666" s="10" t="b">
        <f aca="false">D666&gt;=3</f>
        <v>1</v>
      </c>
      <c r="H666" s="10" t="b">
        <f aca="false">AND($E666,OR($B666="UNGRADABLE_QUALITY",$B666="UNGRADABLE_CONDITION"))</f>
        <v>0</v>
      </c>
      <c r="I666" s="10" t="str">
        <f aca="false">IF(AND($E666,NOT($H666)),$B666, "")</f>
        <v>NON_SPECIFIC</v>
      </c>
    </row>
    <row r="667" customFormat="false" ht="15.75" hidden="false" customHeight="false" outlineLevel="0" collapsed="false">
      <c r="A667" s="8" t="str">
        <f aca="false">pattern_user_labels!$A667</f>
        <v>9eb88fd7-0e28-47f8-ae65-7611dab6f402</v>
      </c>
      <c r="B667" s="8" t="str">
        <f aca="false" t="array" ref="B667:B667">INDEX(pattern_user_labels!B667:J667,MATCH(MAX(COUNTIF(pattern_user_labels!B667:J667,pattern_user_labels!B667:J667)),COUNTIF(pattern_user_labels!B667:J667,pattern_user_labels!B667:J667),0))</f>
        <v>NORMAL</v>
      </c>
      <c r="C667" s="9" t="n">
        <f aca="false">pattern_user_labels!$R667</f>
        <v>3</v>
      </c>
      <c r="D667" s="9" t="n">
        <f aca="false">COUNTIF(pattern_user_labels!$B667:$J667, $B667)</f>
        <v>2</v>
      </c>
      <c r="E667" s="10" t="b">
        <f aca="false">$C667-$D667&lt;=1</f>
        <v>1</v>
      </c>
      <c r="F667" s="10" t="b">
        <f aca="false">$C667=$D667</f>
        <v>0</v>
      </c>
      <c r="G667" s="10" t="b">
        <f aca="false">D667&gt;=3</f>
        <v>0</v>
      </c>
      <c r="H667" s="10" t="b">
        <f aca="false">AND($E667,OR($B667="UNGRADABLE_QUALITY",$B667="UNGRADABLE_CONDITION"))</f>
        <v>0</v>
      </c>
      <c r="I667" s="10" t="str">
        <f aca="false">IF(AND($E667,NOT($H667)),$B667, "")</f>
        <v>NORMAL</v>
      </c>
    </row>
    <row r="668" customFormat="false" ht="15.75" hidden="false" customHeight="false" outlineLevel="0" collapsed="false">
      <c r="A668" s="8" t="str">
        <f aca="false">pattern_user_labels!$A668</f>
        <v>9f428803-367a-40c5-8dd2-4575eaca3ae9</v>
      </c>
      <c r="B668" s="8" t="str">
        <f aca="false" t="array" ref="B668:B668">INDEX(pattern_user_labels!B668:J668,MATCH(MAX(COUNTIF(pattern_user_labels!B668:J668,pattern_user_labels!B668:J668)),COUNTIF(pattern_user_labels!B668:J668,pattern_user_labels!B668:J668),0))</f>
        <v>NORMAL</v>
      </c>
      <c r="C668" s="9" t="n">
        <f aca="false">pattern_user_labels!$R668</f>
        <v>3</v>
      </c>
      <c r="D668" s="9" t="n">
        <f aca="false">COUNTIF(pattern_user_labels!$B668:$J668, $B668)</f>
        <v>2</v>
      </c>
      <c r="E668" s="10" t="b">
        <f aca="false">$C668-$D668&lt;=1</f>
        <v>1</v>
      </c>
      <c r="F668" s="10" t="b">
        <f aca="false">$C668=$D668</f>
        <v>0</v>
      </c>
      <c r="G668" s="10" t="b">
        <f aca="false">D668&gt;=3</f>
        <v>0</v>
      </c>
      <c r="H668" s="10" t="b">
        <f aca="false">AND($E668,OR($B668="UNGRADABLE_QUALITY",$B668="UNGRADABLE_CONDITION"))</f>
        <v>0</v>
      </c>
      <c r="I668" s="10" t="str">
        <f aca="false">IF(AND($E668,NOT($H668)),$B668, "")</f>
        <v>NORMAL</v>
      </c>
    </row>
    <row r="669" customFormat="false" ht="15.75" hidden="false" customHeight="false" outlineLevel="0" collapsed="false">
      <c r="A669" s="8" t="str">
        <f aca="false">pattern_user_labels!$A669</f>
        <v>a06ad3e1-825c-45c2-8e91-c93609f5acdd</v>
      </c>
      <c r="B669" s="8" t="str">
        <f aca="false" t="array" ref="B669:B669">INDEX(pattern_user_labels!B669:J669,MATCH(MAX(COUNTIF(pattern_user_labels!B669:J669,pattern_user_labels!B669:J669)),COUNTIF(pattern_user_labels!B669:J669,pattern_user_labels!B669:J669),0))</f>
        <v>NON_SPECIFIC</v>
      </c>
      <c r="C669" s="9" t="n">
        <f aca="false">pattern_user_labels!$R669</f>
        <v>3</v>
      </c>
      <c r="D669" s="9" t="n">
        <f aca="false">COUNTIF(pattern_user_labels!$B669:$J669, $B669)</f>
        <v>3</v>
      </c>
      <c r="E669" s="10" t="b">
        <f aca="false">$C669-$D669&lt;=1</f>
        <v>1</v>
      </c>
      <c r="F669" s="10" t="b">
        <f aca="false">$C669=$D669</f>
        <v>1</v>
      </c>
      <c r="G669" s="10" t="b">
        <f aca="false">D669&gt;=3</f>
        <v>1</v>
      </c>
      <c r="H669" s="10" t="b">
        <f aca="false">AND($E669,OR($B669="UNGRADABLE_QUALITY",$B669="UNGRADABLE_CONDITION"))</f>
        <v>0</v>
      </c>
      <c r="I669" s="10" t="str">
        <f aca="false">IF(AND($E669,NOT($H669)),$B669, "")</f>
        <v>NON_SPECIFIC</v>
      </c>
    </row>
    <row r="670" customFormat="false" ht="15.75" hidden="false" customHeight="false" outlineLevel="0" collapsed="false">
      <c r="A670" s="8" t="str">
        <f aca="false">pattern_user_labels!$A670</f>
        <v>a0a34d1b-3ce3-48d3-8a69-abf89087f152</v>
      </c>
      <c r="B670" s="8" t="str">
        <f aca="false" t="array" ref="B670:B670">INDEX(pattern_user_labels!B670:J670,MATCH(MAX(COUNTIF(pattern_user_labels!B670:J670,pattern_user_labels!B670:J670)),COUNTIF(pattern_user_labels!B670:J670,pattern_user_labels!B670:J670),0))</f>
        <v>ACTIVE</v>
      </c>
      <c r="C670" s="9" t="n">
        <f aca="false">pattern_user_labels!$R670</f>
        <v>3</v>
      </c>
      <c r="D670" s="9" t="n">
        <f aca="false">COUNTIF(pattern_user_labels!$B670:$J670, $B670)</f>
        <v>3</v>
      </c>
      <c r="E670" s="10" t="b">
        <f aca="false">$C670-$D670&lt;=1</f>
        <v>1</v>
      </c>
      <c r="F670" s="10" t="b">
        <f aca="false">$C670=$D670</f>
        <v>1</v>
      </c>
      <c r="G670" s="10" t="b">
        <f aca="false">D670&gt;=3</f>
        <v>1</v>
      </c>
      <c r="H670" s="10" t="b">
        <f aca="false">AND($E670,OR($B670="UNGRADABLE_QUALITY",$B670="UNGRADABLE_CONDITION"))</f>
        <v>0</v>
      </c>
      <c r="I670" s="10" t="str">
        <f aca="false">IF(AND($E670,NOT($H670)),$B670, "")</f>
        <v>ACTIVE</v>
      </c>
    </row>
    <row r="671" customFormat="false" ht="15.75" hidden="false" customHeight="false" outlineLevel="0" collapsed="false">
      <c r="A671" s="8" t="str">
        <f aca="false">pattern_user_labels!$A671</f>
        <v>a1ba9ea5-11a7-49bd-878c-abd36e736a12</v>
      </c>
      <c r="B671" s="8" t="str">
        <f aca="false" t="array" ref="B671:B671">INDEX(pattern_user_labels!B671:J671,MATCH(MAX(COUNTIF(pattern_user_labels!B671:J671,pattern_user_labels!B671:J671)),COUNTIF(pattern_user_labels!B671:J671,pattern_user_labels!B671:J671),0))</f>
        <v>LATE</v>
      </c>
      <c r="C671" s="9" t="n">
        <f aca="false">pattern_user_labels!$R671</f>
        <v>3</v>
      </c>
      <c r="D671" s="9" t="n">
        <f aca="false">COUNTIF(pattern_user_labels!$B671:$J671, $B671)</f>
        <v>3</v>
      </c>
      <c r="E671" s="10" t="b">
        <f aca="false">$C671-$D671&lt;=1</f>
        <v>1</v>
      </c>
      <c r="F671" s="10" t="b">
        <f aca="false">$C671=$D671</f>
        <v>1</v>
      </c>
      <c r="G671" s="10" t="b">
        <f aca="false">D671&gt;=3</f>
        <v>1</v>
      </c>
      <c r="H671" s="10" t="b">
        <f aca="false">AND($E671,OR($B671="UNGRADABLE_QUALITY",$B671="UNGRADABLE_CONDITION"))</f>
        <v>0</v>
      </c>
      <c r="I671" s="10" t="str">
        <f aca="false">IF(AND($E671,NOT($H671)),$B671, "")</f>
        <v>LATE</v>
      </c>
    </row>
    <row r="672" customFormat="false" ht="15.75" hidden="false" customHeight="false" outlineLevel="0" collapsed="false">
      <c r="A672" s="8" t="str">
        <f aca="false">pattern_user_labels!$A672</f>
        <v>a1fe5e85-064d-49d6-b3cb-3273628d6f86</v>
      </c>
      <c r="B672" s="8" t="str">
        <f aca="false" t="array" ref="B672:B672">INDEX(pattern_user_labels!B672:J672,MATCH(MAX(COUNTIF(pattern_user_labels!B672:J672,pattern_user_labels!B672:J672)),COUNTIF(pattern_user_labels!B672:J672,pattern_user_labels!B672:J672),0))</f>
        <v>ACTIVE</v>
      </c>
      <c r="C672" s="9" t="n">
        <f aca="false">pattern_user_labels!$R672</f>
        <v>3</v>
      </c>
      <c r="D672" s="9" t="n">
        <f aca="false">COUNTIF(pattern_user_labels!$B672:$J672, $B672)</f>
        <v>2</v>
      </c>
      <c r="E672" s="10" t="b">
        <f aca="false">$C672-$D672&lt;=1</f>
        <v>1</v>
      </c>
      <c r="F672" s="10" t="b">
        <f aca="false">$C672=$D672</f>
        <v>0</v>
      </c>
      <c r="G672" s="10" t="b">
        <f aca="false">D672&gt;=3</f>
        <v>0</v>
      </c>
      <c r="H672" s="10" t="b">
        <f aca="false">AND($E672,OR($B672="UNGRADABLE_QUALITY",$B672="UNGRADABLE_CONDITION"))</f>
        <v>0</v>
      </c>
      <c r="I672" s="10" t="str">
        <f aca="false">IF(AND($E672,NOT($H672)),$B672, "")</f>
        <v>ACTIVE</v>
      </c>
    </row>
    <row r="673" customFormat="false" ht="15.75" hidden="false" customHeight="false" outlineLevel="0" collapsed="false">
      <c r="A673" s="8" t="str">
        <f aca="false">pattern_user_labels!$A673</f>
        <v>a21e8ac2-d8bc-420e-8cd8-ae8b4294198f</v>
      </c>
      <c r="B673" s="8" t="str">
        <f aca="false" t="array" ref="B673:B673">INDEX(pattern_user_labels!B673:J673,MATCH(MAX(COUNTIF(pattern_user_labels!B673:J673,pattern_user_labels!B673:J673)),COUNTIF(pattern_user_labels!B673:J673,pattern_user_labels!B673:J673),0))</f>
        <v>NORMAL</v>
      </c>
      <c r="C673" s="9" t="n">
        <f aca="false">pattern_user_labels!$R673</f>
        <v>3</v>
      </c>
      <c r="D673" s="9" t="n">
        <f aca="false">COUNTIF(pattern_user_labels!$B673:$J673, $B673)</f>
        <v>2</v>
      </c>
      <c r="E673" s="10" t="b">
        <f aca="false">$C673-$D673&lt;=1</f>
        <v>1</v>
      </c>
      <c r="F673" s="10" t="b">
        <f aca="false">$C673=$D673</f>
        <v>0</v>
      </c>
      <c r="G673" s="10" t="b">
        <f aca="false">D673&gt;=3</f>
        <v>0</v>
      </c>
      <c r="H673" s="10" t="b">
        <f aca="false">AND($E673,OR($B673="UNGRADABLE_QUALITY",$B673="UNGRADABLE_CONDITION"))</f>
        <v>0</v>
      </c>
      <c r="I673" s="10" t="str">
        <f aca="false">IF(AND($E673,NOT($H673)),$B673, "")</f>
        <v>NORMAL</v>
      </c>
    </row>
    <row r="674" customFormat="false" ht="15.75" hidden="false" customHeight="false" outlineLevel="0" collapsed="false">
      <c r="A674" s="8" t="str">
        <f aca="false">pattern_user_labels!$A674</f>
        <v>a23f0008-9932-4096-b5ec-ef0a401e731b</v>
      </c>
      <c r="B674" s="8" t="str">
        <f aca="false" t="array" ref="B674:B674">INDEX(pattern_user_labels!B674:J674,MATCH(MAX(COUNTIF(pattern_user_labels!B674:J674,pattern_user_labels!B674:J674)),COUNTIF(pattern_user_labels!B674:J674,pattern_user_labels!B674:J674),0))</f>
        <v>ACTIVE</v>
      </c>
      <c r="C674" s="9" t="n">
        <f aca="false">pattern_user_labels!$R674</f>
        <v>3</v>
      </c>
      <c r="D674" s="9" t="n">
        <f aca="false">COUNTIF(pattern_user_labels!$B674:$J674, $B674)</f>
        <v>1</v>
      </c>
      <c r="E674" s="10" t="b">
        <f aca="false">$C674-$D674&lt;=1</f>
        <v>0</v>
      </c>
      <c r="F674" s="10" t="b">
        <f aca="false">$C674=$D674</f>
        <v>0</v>
      </c>
      <c r="G674" s="10" t="b">
        <f aca="false">D674&gt;=3</f>
        <v>0</v>
      </c>
      <c r="H674" s="10" t="b">
        <f aca="false">AND($E674,OR($B674="UNGRADABLE_QUALITY",$B674="UNGRADABLE_CONDITION"))</f>
        <v>0</v>
      </c>
      <c r="I674" s="10" t="str">
        <f aca="false">IF(AND($E674,NOT($H674)),$B674, "")</f>
        <v/>
      </c>
    </row>
    <row r="675" customFormat="false" ht="15.75" hidden="false" customHeight="false" outlineLevel="0" collapsed="false">
      <c r="A675" s="8" t="str">
        <f aca="false">pattern_user_labels!$A675</f>
        <v>a2493bfd-7a9f-488c-a3fc-e4ec1944e7ab</v>
      </c>
      <c r="B675" s="8" t="str">
        <f aca="false" t="array" ref="B675:B675">INDEX(pattern_user_labels!B675:J675,MATCH(MAX(COUNTIF(pattern_user_labels!B675:J675,pattern_user_labels!B675:J675)),COUNTIF(pattern_user_labels!B675:J675,pattern_user_labels!B675:J675),0))</f>
        <v>NORMAL</v>
      </c>
      <c r="C675" s="9" t="n">
        <f aca="false">pattern_user_labels!$R675</f>
        <v>3</v>
      </c>
      <c r="D675" s="9" t="n">
        <f aca="false">COUNTIF(pattern_user_labels!$B675:$J675, $B675)</f>
        <v>3</v>
      </c>
      <c r="E675" s="10" t="b">
        <f aca="false">$C675-$D675&lt;=1</f>
        <v>1</v>
      </c>
      <c r="F675" s="10" t="b">
        <f aca="false">$C675=$D675</f>
        <v>1</v>
      </c>
      <c r="G675" s="10" t="b">
        <f aca="false">D675&gt;=3</f>
        <v>1</v>
      </c>
      <c r="H675" s="10" t="b">
        <f aca="false">AND($E675,OR($B675="UNGRADABLE_QUALITY",$B675="UNGRADABLE_CONDITION"))</f>
        <v>0</v>
      </c>
      <c r="I675" s="10" t="str">
        <f aca="false">IF(AND($E675,NOT($H675)),$B675, "")</f>
        <v>NORMAL</v>
      </c>
    </row>
    <row r="676" customFormat="false" ht="15.75" hidden="false" customHeight="false" outlineLevel="0" collapsed="false">
      <c r="A676" s="8" t="str">
        <f aca="false">pattern_user_labels!$A676</f>
        <v>a263ac84-4914-4016-bc5a-51d6ad70d704</v>
      </c>
      <c r="B676" s="8" t="str">
        <f aca="false" t="array" ref="B676:B676">INDEX(pattern_user_labels!B676:J676,MATCH(MAX(COUNTIF(pattern_user_labels!B676:J676,pattern_user_labels!B676:J676)),COUNTIF(pattern_user_labels!B676:J676,pattern_user_labels!B676:J676),0))</f>
        <v>NON_SPECIFIC</v>
      </c>
      <c r="C676" s="9" t="n">
        <f aca="false">pattern_user_labels!$R676</f>
        <v>3</v>
      </c>
      <c r="D676" s="9" t="n">
        <f aca="false">COUNTIF(pattern_user_labels!$B676:$J676, $B676)</f>
        <v>3</v>
      </c>
      <c r="E676" s="10" t="b">
        <f aca="false">$C676-$D676&lt;=1</f>
        <v>1</v>
      </c>
      <c r="F676" s="10" t="b">
        <f aca="false">$C676=$D676</f>
        <v>1</v>
      </c>
      <c r="G676" s="10" t="b">
        <f aca="false">D676&gt;=3</f>
        <v>1</v>
      </c>
      <c r="H676" s="10" t="b">
        <f aca="false">AND($E676,OR($B676="UNGRADABLE_QUALITY",$B676="UNGRADABLE_CONDITION"))</f>
        <v>0</v>
      </c>
      <c r="I676" s="10" t="str">
        <f aca="false">IF(AND($E676,NOT($H676)),$B676, "")</f>
        <v>NON_SPECIFIC</v>
      </c>
    </row>
    <row r="677" customFormat="false" ht="15.75" hidden="false" customHeight="false" outlineLevel="0" collapsed="false">
      <c r="A677" s="8" t="str">
        <f aca="false">pattern_user_labels!$A677</f>
        <v>a2c8836b-d53f-428c-ac08-069ff68acffa</v>
      </c>
      <c r="B677" s="8" t="str">
        <f aca="false" t="array" ref="B677:B677">INDEX(pattern_user_labels!B677:J677,MATCH(MAX(COUNTIF(pattern_user_labels!B677:J677,pattern_user_labels!B677:J677)),COUNTIF(pattern_user_labels!B677:J677,pattern_user_labels!B677:J677),0))</f>
        <v>NORMAL</v>
      </c>
      <c r="C677" s="9" t="n">
        <f aca="false">pattern_user_labels!$R677</f>
        <v>3</v>
      </c>
      <c r="D677" s="9" t="n">
        <f aca="false">COUNTIF(pattern_user_labels!$B677:$J677, $B677)</f>
        <v>3</v>
      </c>
      <c r="E677" s="10" t="b">
        <f aca="false">$C677-$D677&lt;=1</f>
        <v>1</v>
      </c>
      <c r="F677" s="10" t="b">
        <f aca="false">$C677=$D677</f>
        <v>1</v>
      </c>
      <c r="G677" s="10" t="b">
        <f aca="false">D677&gt;=3</f>
        <v>1</v>
      </c>
      <c r="H677" s="10" t="b">
        <f aca="false">AND($E677,OR($B677="UNGRADABLE_QUALITY",$B677="UNGRADABLE_CONDITION"))</f>
        <v>0</v>
      </c>
      <c r="I677" s="10" t="str">
        <f aca="false">IF(AND($E677,NOT($H677)),$B677, "")</f>
        <v>NORMAL</v>
      </c>
    </row>
    <row r="678" customFormat="false" ht="15.75" hidden="false" customHeight="false" outlineLevel="0" collapsed="false">
      <c r="A678" s="8" t="str">
        <f aca="false">pattern_user_labels!$A678</f>
        <v>a2d50612-0ae3-44cb-b541-1e4eff8d2b52</v>
      </c>
      <c r="B678" s="8" t="str">
        <f aca="false" t="array" ref="B678:B678">INDEX(pattern_user_labels!B678:J678,MATCH(MAX(COUNTIF(pattern_user_labels!B678:J678,pattern_user_labels!B678:J678)),COUNTIF(pattern_user_labels!B678:J678,pattern_user_labels!B678:J678),0))</f>
        <v>EARLY</v>
      </c>
      <c r="C678" s="9" t="n">
        <f aca="false">pattern_user_labels!$R678</f>
        <v>3</v>
      </c>
      <c r="D678" s="9" t="n">
        <f aca="false">COUNTIF(pattern_user_labels!$B678:$J678, $B678)</f>
        <v>2</v>
      </c>
      <c r="E678" s="10" t="b">
        <f aca="false">$C678-$D678&lt;=1</f>
        <v>1</v>
      </c>
      <c r="F678" s="10" t="b">
        <f aca="false">$C678=$D678</f>
        <v>0</v>
      </c>
      <c r="G678" s="10" t="b">
        <f aca="false">D678&gt;=3</f>
        <v>0</v>
      </c>
      <c r="H678" s="10" t="b">
        <f aca="false">AND($E678,OR($B678="UNGRADABLE_QUALITY",$B678="UNGRADABLE_CONDITION"))</f>
        <v>0</v>
      </c>
      <c r="I678" s="10" t="str">
        <f aca="false">IF(AND($E678,NOT($H678)),$B678, "")</f>
        <v>EARLY</v>
      </c>
    </row>
    <row r="679" customFormat="false" ht="15.75" hidden="false" customHeight="false" outlineLevel="0" collapsed="false">
      <c r="A679" s="8" t="str">
        <f aca="false">pattern_user_labels!$A679</f>
        <v>a2eba5b2-be82-4321-801f-e95f54b603bf</v>
      </c>
      <c r="B679" s="8" t="str">
        <f aca="false" t="array" ref="B679:B679">INDEX(pattern_user_labels!B679:J679,MATCH(MAX(COUNTIF(pattern_user_labels!B679:J679,pattern_user_labels!B679:J679)),COUNTIF(pattern_user_labels!B679:J679,pattern_user_labels!B679:J679),0))</f>
        <v>NON_SPECIFIC</v>
      </c>
      <c r="C679" s="9" t="n">
        <f aca="false">pattern_user_labels!$R679</f>
        <v>3</v>
      </c>
      <c r="D679" s="9" t="n">
        <f aca="false">COUNTIF(pattern_user_labels!$B679:$J679, $B679)</f>
        <v>2</v>
      </c>
      <c r="E679" s="10" t="b">
        <f aca="false">$C679-$D679&lt;=1</f>
        <v>1</v>
      </c>
      <c r="F679" s="10" t="b">
        <f aca="false">$C679=$D679</f>
        <v>0</v>
      </c>
      <c r="G679" s="10" t="b">
        <f aca="false">D679&gt;=3</f>
        <v>0</v>
      </c>
      <c r="H679" s="10" t="b">
        <f aca="false">AND($E679,OR($B679="UNGRADABLE_QUALITY",$B679="UNGRADABLE_CONDITION"))</f>
        <v>0</v>
      </c>
      <c r="I679" s="10" t="str">
        <f aca="false">IF(AND($E679,NOT($H679)),$B679, "")</f>
        <v>NON_SPECIFIC</v>
      </c>
    </row>
    <row r="680" customFormat="false" ht="15.75" hidden="false" customHeight="false" outlineLevel="0" collapsed="false">
      <c r="A680" s="8" t="str">
        <f aca="false">pattern_user_labels!$A680</f>
        <v>a2f07f10-9ae4-44c2-9f3a-0f614bed7d48</v>
      </c>
      <c r="B680" s="8" t="str">
        <f aca="false" t="array" ref="B680:B680">INDEX(pattern_user_labels!B680:J680,MATCH(MAX(COUNTIF(pattern_user_labels!B680:J680,pattern_user_labels!B680:J680)),COUNTIF(pattern_user_labels!B680:J680,pattern_user_labels!B680:J680),0))</f>
        <v>NON_SPECIFIC</v>
      </c>
      <c r="C680" s="9" t="n">
        <f aca="false">pattern_user_labels!$R680</f>
        <v>3</v>
      </c>
      <c r="D680" s="9" t="n">
        <f aca="false">COUNTIF(pattern_user_labels!$B680:$J680, $B680)</f>
        <v>2</v>
      </c>
      <c r="E680" s="10" t="b">
        <f aca="false">$C680-$D680&lt;=1</f>
        <v>1</v>
      </c>
      <c r="F680" s="10" t="b">
        <f aca="false">$C680=$D680</f>
        <v>0</v>
      </c>
      <c r="G680" s="10" t="b">
        <f aca="false">D680&gt;=3</f>
        <v>0</v>
      </c>
      <c r="H680" s="10" t="b">
        <f aca="false">AND($E680,OR($B680="UNGRADABLE_QUALITY",$B680="UNGRADABLE_CONDITION"))</f>
        <v>0</v>
      </c>
      <c r="I680" s="10" t="str">
        <f aca="false">IF(AND($E680,NOT($H680)),$B680, "")</f>
        <v>NON_SPECIFIC</v>
      </c>
    </row>
    <row r="681" customFormat="false" ht="15.75" hidden="false" customHeight="false" outlineLevel="0" collapsed="false">
      <c r="A681" s="8" t="str">
        <f aca="false">pattern_user_labels!$A681</f>
        <v>a35ed151-20d1-45a0-8aa6-7dea31d972c8</v>
      </c>
      <c r="B681" s="8" t="str">
        <f aca="false" t="array" ref="B681:B681">INDEX(pattern_user_labels!B681:J681,MATCH(MAX(COUNTIF(pattern_user_labels!B681:J681,pattern_user_labels!B681:J681)),COUNTIF(pattern_user_labels!B681:J681,pattern_user_labels!B681:J681),0))</f>
        <v>ACTIVE</v>
      </c>
      <c r="C681" s="9" t="n">
        <f aca="false">pattern_user_labels!$R681</f>
        <v>3</v>
      </c>
      <c r="D681" s="9" t="n">
        <f aca="false">COUNTIF(pattern_user_labels!$B681:$J681, $B681)</f>
        <v>3</v>
      </c>
      <c r="E681" s="10" t="b">
        <f aca="false">$C681-$D681&lt;=1</f>
        <v>1</v>
      </c>
      <c r="F681" s="10" t="b">
        <f aca="false">$C681=$D681</f>
        <v>1</v>
      </c>
      <c r="G681" s="10" t="b">
        <f aca="false">D681&gt;=3</f>
        <v>1</v>
      </c>
      <c r="H681" s="10" t="b">
        <f aca="false">AND($E681,OR($B681="UNGRADABLE_QUALITY",$B681="UNGRADABLE_CONDITION"))</f>
        <v>0</v>
      </c>
      <c r="I681" s="10" t="str">
        <f aca="false">IF(AND($E681,NOT($H681)),$B681, "")</f>
        <v>ACTIVE</v>
      </c>
    </row>
    <row r="682" customFormat="false" ht="15.75" hidden="false" customHeight="false" outlineLevel="0" collapsed="false">
      <c r="A682" s="8" t="str">
        <f aca="false">pattern_user_labels!$A682</f>
        <v>a3c51f75-2f16-4a45-83fa-feb49819fde2</v>
      </c>
      <c r="B682" s="8" t="str">
        <f aca="false" t="array" ref="B682:B682">INDEX(pattern_user_labels!B682:J682,MATCH(MAX(COUNTIF(pattern_user_labels!B682:J682,pattern_user_labels!B682:J682)),COUNTIF(pattern_user_labels!B682:J682,pattern_user_labels!B682:J682),0))</f>
        <v>NON_SPECIFIC</v>
      </c>
      <c r="C682" s="9" t="n">
        <f aca="false">pattern_user_labels!$R682</f>
        <v>3</v>
      </c>
      <c r="D682" s="9" t="n">
        <f aca="false">COUNTIF(pattern_user_labels!$B682:$J682, $B682)</f>
        <v>3</v>
      </c>
      <c r="E682" s="10" t="b">
        <f aca="false">$C682-$D682&lt;=1</f>
        <v>1</v>
      </c>
      <c r="F682" s="10" t="b">
        <f aca="false">$C682=$D682</f>
        <v>1</v>
      </c>
      <c r="G682" s="10" t="b">
        <f aca="false">D682&gt;=3</f>
        <v>1</v>
      </c>
      <c r="H682" s="10" t="b">
        <f aca="false">AND($E682,OR($B682="UNGRADABLE_QUALITY",$B682="UNGRADABLE_CONDITION"))</f>
        <v>0</v>
      </c>
      <c r="I682" s="10" t="str">
        <f aca="false">IF(AND($E682,NOT($H682)),$B682, "")</f>
        <v>NON_SPECIFIC</v>
      </c>
    </row>
    <row r="683" customFormat="false" ht="15.75" hidden="false" customHeight="false" outlineLevel="0" collapsed="false">
      <c r="A683" s="8" t="str">
        <f aca="false">pattern_user_labels!$A683</f>
        <v>a41444bb-89f4-4624-870f-877bf7b2e3c6</v>
      </c>
      <c r="B683" s="8" t="str">
        <f aca="false" t="array" ref="B683:B683">INDEX(pattern_user_labels!B683:J683,MATCH(MAX(COUNTIF(pattern_user_labels!B683:J683,pattern_user_labels!B683:J683)),COUNTIF(pattern_user_labels!B683:J683,pattern_user_labels!B683:J683),0))</f>
        <v>NON_SPECIFIC</v>
      </c>
      <c r="C683" s="9" t="n">
        <f aca="false">pattern_user_labels!$R683</f>
        <v>3</v>
      </c>
      <c r="D683" s="9" t="n">
        <f aca="false">COUNTIF(pattern_user_labels!$B683:$J683, $B683)</f>
        <v>2</v>
      </c>
      <c r="E683" s="10" t="b">
        <f aca="false">$C683-$D683&lt;=1</f>
        <v>1</v>
      </c>
      <c r="F683" s="10" t="b">
        <f aca="false">$C683=$D683</f>
        <v>0</v>
      </c>
      <c r="G683" s="10" t="b">
        <f aca="false">D683&gt;=3</f>
        <v>0</v>
      </c>
      <c r="H683" s="10" t="b">
        <f aca="false">AND($E683,OR($B683="UNGRADABLE_QUALITY",$B683="UNGRADABLE_CONDITION"))</f>
        <v>0</v>
      </c>
      <c r="I683" s="10" t="str">
        <f aca="false">IF(AND($E683,NOT($H683)),$B683, "")</f>
        <v>NON_SPECIFIC</v>
      </c>
    </row>
    <row r="684" customFormat="false" ht="15.75" hidden="false" customHeight="false" outlineLevel="0" collapsed="false">
      <c r="A684" s="8" t="str">
        <f aca="false">pattern_user_labels!$A684</f>
        <v>a455b705-2007-46e5-a72a-e7b922fc3eb8</v>
      </c>
      <c r="B684" s="8" t="str">
        <f aca="false" t="array" ref="B684:B684">INDEX(pattern_user_labels!B684:J684,MATCH(MAX(COUNTIF(pattern_user_labels!B684:J684,pattern_user_labels!B684:J684)),COUNTIF(pattern_user_labels!B684:J684,pattern_user_labels!B684:J684),0))</f>
        <v>LATE</v>
      </c>
      <c r="C684" s="9" t="n">
        <f aca="false">pattern_user_labels!$R684</f>
        <v>3</v>
      </c>
      <c r="D684" s="9" t="n">
        <f aca="false">COUNTIF(pattern_user_labels!$B684:$J684, $B684)</f>
        <v>1</v>
      </c>
      <c r="E684" s="10" t="b">
        <f aca="false">$C684-$D684&lt;=1</f>
        <v>0</v>
      </c>
      <c r="F684" s="10" t="b">
        <f aca="false">$C684=$D684</f>
        <v>0</v>
      </c>
      <c r="G684" s="10" t="b">
        <f aca="false">D684&gt;=3</f>
        <v>0</v>
      </c>
      <c r="H684" s="10" t="b">
        <f aca="false">AND($E684,OR($B684="UNGRADABLE_QUALITY",$B684="UNGRADABLE_CONDITION"))</f>
        <v>0</v>
      </c>
      <c r="I684" s="10" t="str">
        <f aca="false">IF(AND($E684,NOT($H684)),$B684, "")</f>
        <v/>
      </c>
    </row>
    <row r="685" customFormat="false" ht="15.75" hidden="false" customHeight="false" outlineLevel="0" collapsed="false">
      <c r="A685" s="8" t="str">
        <f aca="false">pattern_user_labels!$A685</f>
        <v>a470dd4b-0c4f-4d40-86f4-52d736129463</v>
      </c>
      <c r="B685" s="8" t="str">
        <f aca="false" t="array" ref="B685:B685">INDEX(pattern_user_labels!B685:J685,MATCH(MAX(COUNTIF(pattern_user_labels!B685:J685,pattern_user_labels!B685:J685)),COUNTIF(pattern_user_labels!B685:J685,pattern_user_labels!B685:J685),0))</f>
        <v>NORMAL</v>
      </c>
      <c r="C685" s="9" t="n">
        <f aca="false">pattern_user_labels!$R685</f>
        <v>3</v>
      </c>
      <c r="D685" s="9" t="n">
        <f aca="false">COUNTIF(pattern_user_labels!$B685:$J685, $B685)</f>
        <v>2</v>
      </c>
      <c r="E685" s="10" t="b">
        <f aca="false">$C685-$D685&lt;=1</f>
        <v>1</v>
      </c>
      <c r="F685" s="10" t="b">
        <f aca="false">$C685=$D685</f>
        <v>0</v>
      </c>
      <c r="G685" s="10" t="b">
        <f aca="false">D685&gt;=3</f>
        <v>0</v>
      </c>
      <c r="H685" s="10" t="b">
        <f aca="false">AND($E685,OR($B685="UNGRADABLE_QUALITY",$B685="UNGRADABLE_CONDITION"))</f>
        <v>0</v>
      </c>
      <c r="I685" s="10" t="str">
        <f aca="false">IF(AND($E685,NOT($H685)),$B685, "")</f>
        <v>NORMAL</v>
      </c>
    </row>
    <row r="686" customFormat="false" ht="15.75" hidden="false" customHeight="false" outlineLevel="0" collapsed="false">
      <c r="A686" s="8" t="str">
        <f aca="false">pattern_user_labels!$A686</f>
        <v>a4802735-179b-4d6a-93e7-91b7e418e88b</v>
      </c>
      <c r="B686" s="8" t="str">
        <f aca="false" t="array" ref="B686:B686">INDEX(pattern_user_labels!B686:J686,MATCH(MAX(COUNTIF(pattern_user_labels!B686:J686,pattern_user_labels!B686:J686)),COUNTIF(pattern_user_labels!B686:J686,pattern_user_labels!B686:J686),0))</f>
        <v>EARLY</v>
      </c>
      <c r="C686" s="9" t="n">
        <f aca="false">pattern_user_labels!$R686</f>
        <v>4</v>
      </c>
      <c r="D686" s="9" t="n">
        <f aca="false">COUNTIF(pattern_user_labels!$B686:$J686, $B686)</f>
        <v>4</v>
      </c>
      <c r="E686" s="10" t="b">
        <f aca="false">$C686-$D686&lt;=1</f>
        <v>1</v>
      </c>
      <c r="F686" s="10" t="b">
        <f aca="false">$C686=$D686</f>
        <v>1</v>
      </c>
      <c r="G686" s="10" t="b">
        <f aca="false">D686&gt;=3</f>
        <v>1</v>
      </c>
      <c r="H686" s="10" t="b">
        <f aca="false">AND($E686,OR($B686="UNGRADABLE_QUALITY",$B686="UNGRADABLE_CONDITION"))</f>
        <v>0</v>
      </c>
      <c r="I686" s="10" t="str">
        <f aca="false">IF(AND($E686,NOT($H686)),$B686, "")</f>
        <v>EARLY</v>
      </c>
    </row>
    <row r="687" customFormat="false" ht="15.75" hidden="false" customHeight="false" outlineLevel="0" collapsed="false">
      <c r="A687" s="8" t="str">
        <f aca="false">pattern_user_labels!$A687</f>
        <v>a4bc1800-7f81-4089-8424-92a2eb964176</v>
      </c>
      <c r="B687" s="8" t="str">
        <f aca="false" t="array" ref="B687:B687">INDEX(pattern_user_labels!B687:J687,MATCH(MAX(COUNTIF(pattern_user_labels!B687:J687,pattern_user_labels!B687:J687)),COUNTIF(pattern_user_labels!B687:J687,pattern_user_labels!B687:J687),0))</f>
        <v>NORMAL</v>
      </c>
      <c r="C687" s="9" t="n">
        <f aca="false">pattern_user_labels!$R687</f>
        <v>3</v>
      </c>
      <c r="D687" s="9" t="n">
        <f aca="false">COUNTIF(pattern_user_labels!$B687:$J687, $B687)</f>
        <v>2</v>
      </c>
      <c r="E687" s="10" t="b">
        <f aca="false">$C687-$D687&lt;=1</f>
        <v>1</v>
      </c>
      <c r="F687" s="10" t="b">
        <f aca="false">$C687=$D687</f>
        <v>0</v>
      </c>
      <c r="G687" s="10" t="b">
        <f aca="false">D687&gt;=3</f>
        <v>0</v>
      </c>
      <c r="H687" s="10" t="b">
        <f aca="false">AND($E687,OR($B687="UNGRADABLE_QUALITY",$B687="UNGRADABLE_CONDITION"))</f>
        <v>0</v>
      </c>
      <c r="I687" s="10" t="str">
        <f aca="false">IF(AND($E687,NOT($H687)),$B687, "")</f>
        <v>NORMAL</v>
      </c>
    </row>
    <row r="688" customFormat="false" ht="15.75" hidden="false" customHeight="false" outlineLevel="0" collapsed="false">
      <c r="A688" s="8" t="str">
        <f aca="false">pattern_user_labels!$A688</f>
        <v>a4d9e456-9f30-4f3b-a627-e150f58a3ece</v>
      </c>
      <c r="B688" s="8" t="str">
        <f aca="false" t="array" ref="B688:B688">INDEX(pattern_user_labels!B688:J688,MATCH(MAX(COUNTIF(pattern_user_labels!B688:J688,pattern_user_labels!B688:J688)),COUNTIF(pattern_user_labels!B688:J688,pattern_user_labels!B688:J688),0))</f>
        <v>NON_SPECIFIC</v>
      </c>
      <c r="C688" s="9" t="n">
        <f aca="false">pattern_user_labels!$R688</f>
        <v>3</v>
      </c>
      <c r="D688" s="9" t="n">
        <f aca="false">COUNTIF(pattern_user_labels!$B688:$J688, $B688)</f>
        <v>2</v>
      </c>
      <c r="E688" s="10" t="b">
        <f aca="false">$C688-$D688&lt;=1</f>
        <v>1</v>
      </c>
      <c r="F688" s="10" t="b">
        <f aca="false">$C688=$D688</f>
        <v>0</v>
      </c>
      <c r="G688" s="10" t="b">
        <f aca="false">D688&gt;=3</f>
        <v>0</v>
      </c>
      <c r="H688" s="10" t="b">
        <f aca="false">AND($E688,OR($B688="UNGRADABLE_QUALITY",$B688="UNGRADABLE_CONDITION"))</f>
        <v>0</v>
      </c>
      <c r="I688" s="10" t="str">
        <f aca="false">IF(AND($E688,NOT($H688)),$B688, "")</f>
        <v>NON_SPECIFIC</v>
      </c>
    </row>
    <row r="689" customFormat="false" ht="15.75" hidden="false" customHeight="false" outlineLevel="0" collapsed="false">
      <c r="A689" s="8" t="str">
        <f aca="false">pattern_user_labels!$A689</f>
        <v>a506d892-b12c-4840-b595-b296c6b1a61f</v>
      </c>
      <c r="B689" s="8" t="str">
        <f aca="false" t="array" ref="B689:B689">INDEX(pattern_user_labels!B689:J689,MATCH(MAX(COUNTIF(pattern_user_labels!B689:J689,pattern_user_labels!B689:J689)),COUNTIF(pattern_user_labels!B689:J689,pattern_user_labels!B689:J689),0))</f>
        <v>EARLY</v>
      </c>
      <c r="C689" s="9" t="n">
        <f aca="false">pattern_user_labels!$R689</f>
        <v>3</v>
      </c>
      <c r="D689" s="9" t="n">
        <f aca="false">COUNTIF(pattern_user_labels!$B689:$J689, $B689)</f>
        <v>3</v>
      </c>
      <c r="E689" s="10" t="b">
        <f aca="false">$C689-$D689&lt;=1</f>
        <v>1</v>
      </c>
      <c r="F689" s="10" t="b">
        <f aca="false">$C689=$D689</f>
        <v>1</v>
      </c>
      <c r="G689" s="10" t="b">
        <f aca="false">D689&gt;=3</f>
        <v>1</v>
      </c>
      <c r="H689" s="10" t="b">
        <f aca="false">AND($E689,OR($B689="UNGRADABLE_QUALITY",$B689="UNGRADABLE_CONDITION"))</f>
        <v>0</v>
      </c>
      <c r="I689" s="10" t="str">
        <f aca="false">IF(AND($E689,NOT($H689)),$B689, "")</f>
        <v>EARLY</v>
      </c>
    </row>
    <row r="690" customFormat="false" ht="15.75" hidden="false" customHeight="false" outlineLevel="0" collapsed="false">
      <c r="A690" s="8" t="str">
        <f aca="false">pattern_user_labels!$A690</f>
        <v>a5431832-5a5f-49f4-995d-a4d0b42a2b3a</v>
      </c>
      <c r="B690" s="8" t="str">
        <f aca="false" t="array" ref="B690:B690">INDEX(pattern_user_labels!B690:J690,MATCH(MAX(COUNTIF(pattern_user_labels!B690:J690,pattern_user_labels!B690:J690)),COUNTIF(pattern_user_labels!B690:J690,pattern_user_labels!B690:J690),0))</f>
        <v>NORMAL</v>
      </c>
      <c r="C690" s="9" t="n">
        <f aca="false">pattern_user_labels!$R690</f>
        <v>3</v>
      </c>
      <c r="D690" s="9" t="n">
        <f aca="false">COUNTIF(pattern_user_labels!$B690:$J690, $B690)</f>
        <v>2</v>
      </c>
      <c r="E690" s="10" t="b">
        <f aca="false">$C690-$D690&lt;=1</f>
        <v>1</v>
      </c>
      <c r="F690" s="10" t="b">
        <f aca="false">$C690=$D690</f>
        <v>0</v>
      </c>
      <c r="G690" s="10" t="b">
        <f aca="false">D690&gt;=3</f>
        <v>0</v>
      </c>
      <c r="H690" s="10" t="b">
        <f aca="false">AND($E690,OR($B690="UNGRADABLE_QUALITY",$B690="UNGRADABLE_CONDITION"))</f>
        <v>0</v>
      </c>
      <c r="I690" s="10" t="str">
        <f aca="false">IF(AND($E690,NOT($H690)),$B690, "")</f>
        <v>NORMAL</v>
      </c>
    </row>
    <row r="691" customFormat="false" ht="15.75" hidden="false" customHeight="false" outlineLevel="0" collapsed="false">
      <c r="A691" s="8" t="str">
        <f aca="false">pattern_user_labels!$A691</f>
        <v>a58064cc-9dee-457a-9bf2-db28ec22de50</v>
      </c>
      <c r="B691" s="8" t="str">
        <f aca="false" t="array" ref="B691:B691">INDEX(pattern_user_labels!B691:J691,MATCH(MAX(COUNTIF(pattern_user_labels!B691:J691,pattern_user_labels!B691:J691)),COUNTIF(pattern_user_labels!B691:J691,pattern_user_labels!B691:J691),0))</f>
        <v>NORMAL</v>
      </c>
      <c r="C691" s="9" t="n">
        <f aca="false">pattern_user_labels!$R691</f>
        <v>3</v>
      </c>
      <c r="D691" s="9" t="n">
        <f aca="false">COUNTIF(pattern_user_labels!$B691:$J691, $B691)</f>
        <v>2</v>
      </c>
      <c r="E691" s="10" t="b">
        <f aca="false">$C691-$D691&lt;=1</f>
        <v>1</v>
      </c>
      <c r="F691" s="10" t="b">
        <f aca="false">$C691=$D691</f>
        <v>0</v>
      </c>
      <c r="G691" s="10" t="b">
        <f aca="false">D691&gt;=3</f>
        <v>0</v>
      </c>
      <c r="H691" s="10" t="b">
        <f aca="false">AND($E691,OR($B691="UNGRADABLE_QUALITY",$B691="UNGRADABLE_CONDITION"))</f>
        <v>0</v>
      </c>
      <c r="I691" s="10" t="str">
        <f aca="false">IF(AND($E691,NOT($H691)),$B691, "")</f>
        <v>NORMAL</v>
      </c>
    </row>
    <row r="692" customFormat="false" ht="15.75" hidden="false" customHeight="false" outlineLevel="0" collapsed="false">
      <c r="A692" s="8" t="str">
        <f aca="false">pattern_user_labels!$A692</f>
        <v>a5ff10b3-8a7c-424a-b613-73f52051a982</v>
      </c>
      <c r="B692" s="8" t="str">
        <f aca="false" t="array" ref="B692:B692">INDEX(pattern_user_labels!B692:J692,MATCH(MAX(COUNTIF(pattern_user_labels!B692:J692,pattern_user_labels!B692:J692)),COUNTIF(pattern_user_labels!B692:J692,pattern_user_labels!B692:J692),0))</f>
        <v>NORMAL</v>
      </c>
      <c r="C692" s="9" t="n">
        <f aca="false">pattern_user_labels!$R692</f>
        <v>3</v>
      </c>
      <c r="D692" s="9" t="n">
        <f aca="false">COUNTIF(pattern_user_labels!$B692:$J692, $B692)</f>
        <v>2</v>
      </c>
      <c r="E692" s="10" t="b">
        <f aca="false">$C692-$D692&lt;=1</f>
        <v>1</v>
      </c>
      <c r="F692" s="10" t="b">
        <f aca="false">$C692=$D692</f>
        <v>0</v>
      </c>
      <c r="G692" s="10" t="b">
        <f aca="false">D692&gt;=3</f>
        <v>0</v>
      </c>
      <c r="H692" s="10" t="b">
        <f aca="false">AND($E692,OR($B692="UNGRADABLE_QUALITY",$B692="UNGRADABLE_CONDITION"))</f>
        <v>0</v>
      </c>
      <c r="I692" s="10" t="str">
        <f aca="false">IF(AND($E692,NOT($H692)),$B692, "")</f>
        <v>NORMAL</v>
      </c>
    </row>
    <row r="693" customFormat="false" ht="15.75" hidden="false" customHeight="false" outlineLevel="0" collapsed="false">
      <c r="A693" s="8" t="str">
        <f aca="false">pattern_user_labels!$A693</f>
        <v>a62a0dd7-2e32-43a4-943b-84b35ecfacfa</v>
      </c>
      <c r="B693" s="8" t="str">
        <f aca="false" t="array" ref="B693:B693">INDEX(pattern_user_labels!B693:J693,MATCH(MAX(COUNTIF(pattern_user_labels!B693:J693,pattern_user_labels!B693:J693)),COUNTIF(pattern_user_labels!B693:J693,pattern_user_labels!B693:J693),0))</f>
        <v>NORMAL</v>
      </c>
      <c r="C693" s="9" t="n">
        <f aca="false">pattern_user_labels!$R693</f>
        <v>3</v>
      </c>
      <c r="D693" s="9" t="n">
        <f aca="false">COUNTIF(pattern_user_labels!$B693:$J693, $B693)</f>
        <v>2</v>
      </c>
      <c r="E693" s="10" t="b">
        <f aca="false">$C693-$D693&lt;=1</f>
        <v>1</v>
      </c>
      <c r="F693" s="10" t="b">
        <f aca="false">$C693=$D693</f>
        <v>0</v>
      </c>
      <c r="G693" s="10" t="b">
        <f aca="false">D693&gt;=3</f>
        <v>0</v>
      </c>
      <c r="H693" s="10" t="b">
        <f aca="false">AND($E693,OR($B693="UNGRADABLE_QUALITY",$B693="UNGRADABLE_CONDITION"))</f>
        <v>0</v>
      </c>
      <c r="I693" s="10" t="str">
        <f aca="false">IF(AND($E693,NOT($H693)),$B693, "")</f>
        <v>NORMAL</v>
      </c>
    </row>
    <row r="694" customFormat="false" ht="15.75" hidden="false" customHeight="false" outlineLevel="0" collapsed="false">
      <c r="A694" s="8" t="str">
        <f aca="false">pattern_user_labels!$A694</f>
        <v>a62c1678-f4d4-40f9-ba1c-4289ba92feeb</v>
      </c>
      <c r="B694" s="8" t="str">
        <f aca="false" t="array" ref="B694:B694">INDEX(pattern_user_labels!B694:J694,MATCH(MAX(COUNTIF(pattern_user_labels!B694:J694,pattern_user_labels!B694:J694)),COUNTIF(pattern_user_labels!B694:J694,pattern_user_labels!B694:J694),0))</f>
        <v>EARLY</v>
      </c>
      <c r="C694" s="9" t="n">
        <f aca="false">pattern_user_labels!$R694</f>
        <v>3</v>
      </c>
      <c r="D694" s="9" t="n">
        <f aca="false">COUNTIF(pattern_user_labels!$B694:$J694, $B694)</f>
        <v>1</v>
      </c>
      <c r="E694" s="10" t="b">
        <f aca="false">$C694-$D694&lt;=1</f>
        <v>0</v>
      </c>
      <c r="F694" s="10" t="b">
        <f aca="false">$C694=$D694</f>
        <v>0</v>
      </c>
      <c r="G694" s="10" t="b">
        <f aca="false">D694&gt;=3</f>
        <v>0</v>
      </c>
      <c r="H694" s="10" t="b">
        <f aca="false">AND($E694,OR($B694="UNGRADABLE_QUALITY",$B694="UNGRADABLE_CONDITION"))</f>
        <v>0</v>
      </c>
      <c r="I694" s="10" t="str">
        <f aca="false">IF(AND($E694,NOT($H694)),$B694, "")</f>
        <v/>
      </c>
    </row>
    <row r="695" customFormat="false" ht="15.75" hidden="false" customHeight="false" outlineLevel="0" collapsed="false">
      <c r="A695" s="8" t="str">
        <f aca="false">pattern_user_labels!$A695</f>
        <v>a652fd8e-277d-4550-b068-68a941ddc6d3</v>
      </c>
      <c r="B695" s="8" t="str">
        <f aca="false" t="array" ref="B695:B695">INDEX(pattern_user_labels!B695:J695,MATCH(MAX(COUNTIF(pattern_user_labels!B695:J695,pattern_user_labels!B695:J695)),COUNTIF(pattern_user_labels!B695:J695,pattern_user_labels!B695:J695),0))</f>
        <v>NON_SPECIFIC</v>
      </c>
      <c r="C695" s="9" t="n">
        <f aca="false">pattern_user_labels!$R695</f>
        <v>3</v>
      </c>
      <c r="D695" s="9" t="n">
        <f aca="false">COUNTIF(pattern_user_labels!$B695:$J695, $B695)</f>
        <v>2</v>
      </c>
      <c r="E695" s="10" t="b">
        <f aca="false">$C695-$D695&lt;=1</f>
        <v>1</v>
      </c>
      <c r="F695" s="10" t="b">
        <f aca="false">$C695=$D695</f>
        <v>0</v>
      </c>
      <c r="G695" s="10" t="b">
        <f aca="false">D695&gt;=3</f>
        <v>0</v>
      </c>
      <c r="H695" s="10" t="b">
        <f aca="false">AND($E695,OR($B695="UNGRADABLE_QUALITY",$B695="UNGRADABLE_CONDITION"))</f>
        <v>0</v>
      </c>
      <c r="I695" s="10" t="str">
        <f aca="false">IF(AND($E695,NOT($H695)),$B695, "")</f>
        <v>NON_SPECIFIC</v>
      </c>
    </row>
    <row r="696" customFormat="false" ht="15.75" hidden="false" customHeight="false" outlineLevel="0" collapsed="false">
      <c r="A696" s="8" t="str">
        <f aca="false">pattern_user_labels!$A696</f>
        <v>a6548bf8-c38b-4587-acf8-60d370b16546</v>
      </c>
      <c r="B696" s="8" t="str">
        <f aca="false" t="array" ref="B696:B696">INDEX(pattern_user_labels!B696:J696,MATCH(MAX(COUNTIF(pattern_user_labels!B696:J696,pattern_user_labels!B696:J696)),COUNTIF(pattern_user_labels!B696:J696,pattern_user_labels!B696:J696),0))</f>
        <v>ACTIVE</v>
      </c>
      <c r="C696" s="9" t="n">
        <f aca="false">pattern_user_labels!$R696</f>
        <v>3</v>
      </c>
      <c r="D696" s="9" t="n">
        <f aca="false">COUNTIF(pattern_user_labels!$B696:$J696, $B696)</f>
        <v>3</v>
      </c>
      <c r="E696" s="10" t="b">
        <f aca="false">$C696-$D696&lt;=1</f>
        <v>1</v>
      </c>
      <c r="F696" s="10" t="b">
        <f aca="false">$C696=$D696</f>
        <v>1</v>
      </c>
      <c r="G696" s="10" t="b">
        <f aca="false">D696&gt;=3</f>
        <v>1</v>
      </c>
      <c r="H696" s="10" t="b">
        <f aca="false">AND($E696,OR($B696="UNGRADABLE_QUALITY",$B696="UNGRADABLE_CONDITION"))</f>
        <v>0</v>
      </c>
      <c r="I696" s="10" t="str">
        <f aca="false">IF(AND($E696,NOT($H696)),$B696, "")</f>
        <v>ACTIVE</v>
      </c>
    </row>
    <row r="697" customFormat="false" ht="15.75" hidden="false" customHeight="false" outlineLevel="0" collapsed="false">
      <c r="A697" s="8" t="str">
        <f aca="false">pattern_user_labels!$A697</f>
        <v>a723e701-ec85-42c5-a5ed-c31e4e76b487</v>
      </c>
      <c r="B697" s="8" t="str">
        <f aca="false" t="array" ref="B697:B697">INDEX(pattern_user_labels!B697:J697,MATCH(MAX(COUNTIF(pattern_user_labels!B697:J697,pattern_user_labels!B697:J697)),COUNTIF(pattern_user_labels!B697:J697,pattern_user_labels!B697:J697),0))</f>
        <v>ACTIVE</v>
      </c>
      <c r="C697" s="9" t="n">
        <f aca="false">pattern_user_labels!$R697</f>
        <v>4</v>
      </c>
      <c r="D697" s="9" t="n">
        <f aca="false">COUNTIF(pattern_user_labels!$B697:$J697, $B697)</f>
        <v>2</v>
      </c>
      <c r="E697" s="10" t="b">
        <f aca="false">$C697-$D697&lt;=1</f>
        <v>0</v>
      </c>
      <c r="F697" s="10" t="b">
        <f aca="false">$C697=$D697</f>
        <v>0</v>
      </c>
      <c r="G697" s="10" t="b">
        <f aca="false">D697&gt;=3</f>
        <v>0</v>
      </c>
      <c r="H697" s="10" t="b">
        <f aca="false">AND($E697,OR($B697="UNGRADABLE_QUALITY",$B697="UNGRADABLE_CONDITION"))</f>
        <v>0</v>
      </c>
      <c r="I697" s="10" t="str">
        <f aca="false">IF(AND($E697,NOT($H697)),$B697, "")</f>
        <v/>
      </c>
    </row>
    <row r="698" customFormat="false" ht="15.75" hidden="false" customHeight="false" outlineLevel="0" collapsed="false">
      <c r="A698" s="8" t="str">
        <f aca="false">pattern_user_labels!$A698</f>
        <v>a7347c2a-1132-4e8c-b6a0-99215a8de87e</v>
      </c>
      <c r="B698" s="8" t="str">
        <f aca="false" t="array" ref="B698:B698">INDEX(pattern_user_labels!B698:J698,MATCH(MAX(COUNTIF(pattern_user_labels!B698:J698,pattern_user_labels!B698:J698)),COUNTIF(pattern_user_labels!B698:J698,pattern_user_labels!B698:J698),0))</f>
        <v>NON_SPECIFIC</v>
      </c>
      <c r="C698" s="9" t="n">
        <f aca="false">pattern_user_labels!$R698</f>
        <v>3</v>
      </c>
      <c r="D698" s="9" t="n">
        <f aca="false">COUNTIF(pattern_user_labels!$B698:$J698, $B698)</f>
        <v>2</v>
      </c>
      <c r="E698" s="10" t="b">
        <f aca="false">$C698-$D698&lt;=1</f>
        <v>1</v>
      </c>
      <c r="F698" s="10" t="b">
        <f aca="false">$C698=$D698</f>
        <v>0</v>
      </c>
      <c r="G698" s="10" t="b">
        <f aca="false">D698&gt;=3</f>
        <v>0</v>
      </c>
      <c r="H698" s="10" t="b">
        <f aca="false">AND($E698,OR($B698="UNGRADABLE_QUALITY",$B698="UNGRADABLE_CONDITION"))</f>
        <v>0</v>
      </c>
      <c r="I698" s="10" t="str">
        <f aca="false">IF(AND($E698,NOT($H698)),$B698, "")</f>
        <v>NON_SPECIFIC</v>
      </c>
    </row>
    <row r="699" customFormat="false" ht="15.75" hidden="false" customHeight="false" outlineLevel="0" collapsed="false">
      <c r="A699" s="8" t="str">
        <f aca="false">pattern_user_labels!$A699</f>
        <v>a7883368-2594-4066-90a6-433a3fd3cc1d</v>
      </c>
      <c r="B699" s="8" t="str">
        <f aca="false" t="array" ref="B699:B699">INDEX(pattern_user_labels!B699:J699,MATCH(MAX(COUNTIF(pattern_user_labels!B699:J699,pattern_user_labels!B699:J699)),COUNTIF(pattern_user_labels!B699:J699,pattern_user_labels!B699:J699),0))</f>
        <v>ACTIVE</v>
      </c>
      <c r="C699" s="9" t="n">
        <f aca="false">pattern_user_labels!$R699</f>
        <v>3</v>
      </c>
      <c r="D699" s="9" t="n">
        <f aca="false">COUNTIF(pattern_user_labels!$B699:$J699, $B699)</f>
        <v>3</v>
      </c>
      <c r="E699" s="10" t="b">
        <f aca="false">$C699-$D699&lt;=1</f>
        <v>1</v>
      </c>
      <c r="F699" s="10" t="b">
        <f aca="false">$C699=$D699</f>
        <v>1</v>
      </c>
      <c r="G699" s="10" t="b">
        <f aca="false">D699&gt;=3</f>
        <v>1</v>
      </c>
      <c r="H699" s="10" t="b">
        <f aca="false">AND($E699,OR($B699="UNGRADABLE_QUALITY",$B699="UNGRADABLE_CONDITION"))</f>
        <v>0</v>
      </c>
      <c r="I699" s="10" t="str">
        <f aca="false">IF(AND($E699,NOT($H699)),$B699, "")</f>
        <v>ACTIVE</v>
      </c>
    </row>
    <row r="700" customFormat="false" ht="15.75" hidden="false" customHeight="false" outlineLevel="0" collapsed="false">
      <c r="A700" s="8" t="str">
        <f aca="false">pattern_user_labels!$A700</f>
        <v>a7f1201a-1a35-4d74-baca-e758a5a0f70d</v>
      </c>
      <c r="B700" s="8" t="str">
        <f aca="false" t="array" ref="B700:B700">INDEX(pattern_user_labels!B700:J700,MATCH(MAX(COUNTIF(pattern_user_labels!B700:J700,pattern_user_labels!B700:J700)),COUNTIF(pattern_user_labels!B700:J700,pattern_user_labels!B700:J700),0))</f>
        <v>LATE</v>
      </c>
      <c r="C700" s="9" t="n">
        <f aca="false">pattern_user_labels!$R700</f>
        <v>4</v>
      </c>
      <c r="D700" s="9" t="n">
        <f aca="false">COUNTIF(pattern_user_labels!$B700:$J700, $B700)</f>
        <v>4</v>
      </c>
      <c r="E700" s="10" t="b">
        <f aca="false">$C700-$D700&lt;=1</f>
        <v>1</v>
      </c>
      <c r="F700" s="10" t="b">
        <f aca="false">$C700=$D700</f>
        <v>1</v>
      </c>
      <c r="G700" s="10" t="b">
        <f aca="false">D700&gt;=3</f>
        <v>1</v>
      </c>
      <c r="H700" s="10" t="b">
        <f aca="false">AND($E700,OR($B700="UNGRADABLE_QUALITY",$B700="UNGRADABLE_CONDITION"))</f>
        <v>0</v>
      </c>
      <c r="I700" s="10" t="str">
        <f aca="false">IF(AND($E700,NOT($H700)),$B700, "")</f>
        <v>LATE</v>
      </c>
    </row>
    <row r="701" customFormat="false" ht="15.75" hidden="false" customHeight="false" outlineLevel="0" collapsed="false">
      <c r="A701" s="8" t="str">
        <f aca="false">pattern_user_labels!$A701</f>
        <v>a81a94e6-810c-4fa2-836a-72c0c69b1110</v>
      </c>
      <c r="B701" s="8" t="str">
        <f aca="false" t="array" ref="B701:B701">INDEX(pattern_user_labels!B701:J701,MATCH(MAX(COUNTIF(pattern_user_labels!B701:J701,pattern_user_labels!B701:J701)),COUNTIF(pattern_user_labels!B701:J701,pattern_user_labels!B701:J701),0))</f>
        <v>NORMAL</v>
      </c>
      <c r="C701" s="9" t="n">
        <f aca="false">pattern_user_labels!$R701</f>
        <v>3</v>
      </c>
      <c r="D701" s="9" t="n">
        <f aca="false">COUNTIF(pattern_user_labels!$B701:$J701, $B701)</f>
        <v>1</v>
      </c>
      <c r="E701" s="10" t="b">
        <f aca="false">$C701-$D701&lt;=1</f>
        <v>0</v>
      </c>
      <c r="F701" s="10" t="b">
        <f aca="false">$C701=$D701</f>
        <v>0</v>
      </c>
      <c r="G701" s="10" t="b">
        <f aca="false">D701&gt;=3</f>
        <v>0</v>
      </c>
      <c r="H701" s="10" t="b">
        <f aca="false">AND($E701,OR($B701="UNGRADABLE_QUALITY",$B701="UNGRADABLE_CONDITION"))</f>
        <v>0</v>
      </c>
      <c r="I701" s="10" t="str">
        <f aca="false">IF(AND($E701,NOT($H701)),$B701, "")</f>
        <v/>
      </c>
    </row>
    <row r="702" customFormat="false" ht="15.75" hidden="false" customHeight="false" outlineLevel="0" collapsed="false">
      <c r="A702" s="8" t="str">
        <f aca="false">pattern_user_labels!$A702</f>
        <v>a83df86f-91ae-41d0-9eaa-bcfb82371370</v>
      </c>
      <c r="B702" s="8" t="str">
        <f aca="false" t="array" ref="B702:B702">INDEX(pattern_user_labels!B702:J702,MATCH(MAX(COUNTIF(pattern_user_labels!B702:J702,pattern_user_labels!B702:J702)),COUNTIF(pattern_user_labels!B702:J702,pattern_user_labels!B702:J702),0))</f>
        <v>EARLY</v>
      </c>
      <c r="C702" s="9" t="n">
        <f aca="false">pattern_user_labels!$R702</f>
        <v>3</v>
      </c>
      <c r="D702" s="9" t="n">
        <f aca="false">COUNTIF(pattern_user_labels!$B702:$J702, $B702)</f>
        <v>2</v>
      </c>
      <c r="E702" s="10" t="b">
        <f aca="false">$C702-$D702&lt;=1</f>
        <v>1</v>
      </c>
      <c r="F702" s="10" t="b">
        <f aca="false">$C702=$D702</f>
        <v>0</v>
      </c>
      <c r="G702" s="10" t="b">
        <f aca="false">D702&gt;=3</f>
        <v>0</v>
      </c>
      <c r="H702" s="10" t="b">
        <f aca="false">AND($E702,OR($B702="UNGRADABLE_QUALITY",$B702="UNGRADABLE_CONDITION"))</f>
        <v>0</v>
      </c>
      <c r="I702" s="10" t="str">
        <f aca="false">IF(AND($E702,NOT($H702)),$B702, "")</f>
        <v>EARLY</v>
      </c>
    </row>
    <row r="703" customFormat="false" ht="15.75" hidden="false" customHeight="false" outlineLevel="0" collapsed="false">
      <c r="A703" s="8" t="str">
        <f aca="false">pattern_user_labels!$A703</f>
        <v>a8d4283d-600b-466a-b321-e9f29309d513</v>
      </c>
      <c r="B703" s="8" t="str">
        <f aca="false" t="array" ref="B703:B703">INDEX(pattern_user_labels!B703:J703,MATCH(MAX(COUNTIF(pattern_user_labels!B703:J703,pattern_user_labels!B703:J703)),COUNTIF(pattern_user_labels!B703:J703,pattern_user_labels!B703:J703),0))</f>
        <v>NON_SPECIFIC</v>
      </c>
      <c r="C703" s="9" t="n">
        <f aca="false">pattern_user_labels!$R703</f>
        <v>3</v>
      </c>
      <c r="D703" s="9" t="n">
        <f aca="false">COUNTIF(pattern_user_labels!$B703:$J703, $B703)</f>
        <v>2</v>
      </c>
      <c r="E703" s="10" t="b">
        <f aca="false">$C703-$D703&lt;=1</f>
        <v>1</v>
      </c>
      <c r="F703" s="10" t="b">
        <f aca="false">$C703=$D703</f>
        <v>0</v>
      </c>
      <c r="G703" s="10" t="b">
        <f aca="false">D703&gt;=3</f>
        <v>0</v>
      </c>
      <c r="H703" s="10" t="b">
        <f aca="false">AND($E703,OR($B703="UNGRADABLE_QUALITY",$B703="UNGRADABLE_CONDITION"))</f>
        <v>0</v>
      </c>
      <c r="I703" s="10" t="str">
        <f aca="false">IF(AND($E703,NOT($H703)),$B703, "")</f>
        <v>NON_SPECIFIC</v>
      </c>
    </row>
    <row r="704" customFormat="false" ht="15.75" hidden="false" customHeight="false" outlineLevel="0" collapsed="false">
      <c r="A704" s="8" t="str">
        <f aca="false">pattern_user_labels!$A704</f>
        <v>a9498e0e-4f98-469b-b78b-14319ff44c5d</v>
      </c>
      <c r="B704" s="8" t="str">
        <f aca="false" t="array" ref="B704:B704">INDEX(pattern_user_labels!B704:J704,MATCH(MAX(COUNTIF(pattern_user_labels!B704:J704,pattern_user_labels!B704:J704)),COUNTIF(pattern_user_labels!B704:J704,pattern_user_labels!B704:J704),0))</f>
        <v>EARLY</v>
      </c>
      <c r="C704" s="9" t="n">
        <f aca="false">pattern_user_labels!$R704</f>
        <v>3</v>
      </c>
      <c r="D704" s="9" t="n">
        <f aca="false">COUNTIF(pattern_user_labels!$B704:$J704, $B704)</f>
        <v>2</v>
      </c>
      <c r="E704" s="10" t="b">
        <f aca="false">$C704-$D704&lt;=1</f>
        <v>1</v>
      </c>
      <c r="F704" s="10" t="b">
        <f aca="false">$C704=$D704</f>
        <v>0</v>
      </c>
      <c r="G704" s="10" t="b">
        <f aca="false">D704&gt;=3</f>
        <v>0</v>
      </c>
      <c r="H704" s="10" t="b">
        <f aca="false">AND($E704,OR($B704="UNGRADABLE_QUALITY",$B704="UNGRADABLE_CONDITION"))</f>
        <v>0</v>
      </c>
      <c r="I704" s="10" t="str">
        <f aca="false">IF(AND($E704,NOT($H704)),$B704, "")</f>
        <v>EARLY</v>
      </c>
    </row>
    <row r="705" customFormat="false" ht="15.75" hidden="false" customHeight="false" outlineLevel="0" collapsed="false">
      <c r="A705" s="8" t="str">
        <f aca="false">pattern_user_labels!$A705</f>
        <v>aa5b6588-5e90-4b44-9302-370afff312be</v>
      </c>
      <c r="B705" s="8" t="str">
        <f aca="false" t="array" ref="B705:B705">INDEX(pattern_user_labels!B705:J705,MATCH(MAX(COUNTIF(pattern_user_labels!B705:J705,pattern_user_labels!B705:J705)),COUNTIF(pattern_user_labels!B705:J705,pattern_user_labels!B705:J705),0))</f>
        <v>UNGRADABLE_QUALITY</v>
      </c>
      <c r="C705" s="9" t="n">
        <f aca="false">pattern_user_labels!$R705</f>
        <v>3</v>
      </c>
      <c r="D705" s="9" t="n">
        <f aca="false">COUNTIF(pattern_user_labels!$B705:$J705, $B705)</f>
        <v>2</v>
      </c>
      <c r="E705" s="10" t="b">
        <f aca="false">$C705-$D705&lt;=1</f>
        <v>1</v>
      </c>
      <c r="F705" s="10" t="b">
        <f aca="false">$C705=$D705</f>
        <v>0</v>
      </c>
      <c r="G705" s="10" t="b">
        <f aca="false">D705&gt;=3</f>
        <v>0</v>
      </c>
      <c r="H705" s="10" t="b">
        <f aca="false">AND($E705,OR($B705="UNGRADABLE_QUALITY",$B705="UNGRADABLE_CONDITION"))</f>
        <v>1</v>
      </c>
      <c r="I705" s="10" t="str">
        <f aca="false">IF(AND($E705,NOT($H705)),$B705, "")</f>
        <v/>
      </c>
    </row>
    <row r="706" customFormat="false" ht="15.75" hidden="false" customHeight="false" outlineLevel="0" collapsed="false">
      <c r="A706" s="8" t="str">
        <f aca="false">pattern_user_labels!$A706</f>
        <v>aac868d0-268b-4b37-ad60-7e17103449dc</v>
      </c>
      <c r="B706" s="8" t="str">
        <f aca="false" t="array" ref="B706:B706">INDEX(pattern_user_labels!B706:J706,MATCH(MAX(COUNTIF(pattern_user_labels!B706:J706,pattern_user_labels!B706:J706)),COUNTIF(pattern_user_labels!B706:J706,pattern_user_labels!B706:J706),0))</f>
        <v>NON_SPECIFIC</v>
      </c>
      <c r="C706" s="9" t="n">
        <f aca="false">pattern_user_labels!$R706</f>
        <v>3</v>
      </c>
      <c r="D706" s="9" t="n">
        <f aca="false">COUNTIF(pattern_user_labels!$B706:$J706, $B706)</f>
        <v>2</v>
      </c>
      <c r="E706" s="10" t="b">
        <f aca="false">$C706-$D706&lt;=1</f>
        <v>1</v>
      </c>
      <c r="F706" s="10" t="b">
        <f aca="false">$C706=$D706</f>
        <v>0</v>
      </c>
      <c r="G706" s="10" t="b">
        <f aca="false">D706&gt;=3</f>
        <v>0</v>
      </c>
      <c r="H706" s="10" t="b">
        <f aca="false">AND($E706,OR($B706="UNGRADABLE_QUALITY",$B706="UNGRADABLE_CONDITION"))</f>
        <v>0</v>
      </c>
      <c r="I706" s="10" t="str">
        <f aca="false">IF(AND($E706,NOT($H706)),$B706, "")</f>
        <v>NON_SPECIFIC</v>
      </c>
    </row>
    <row r="707" customFormat="false" ht="15.75" hidden="false" customHeight="false" outlineLevel="0" collapsed="false">
      <c r="A707" s="8" t="str">
        <f aca="false">pattern_user_labels!$A707</f>
        <v>aad4349e-0ef2-47fc-8626-313a21154c3c</v>
      </c>
      <c r="B707" s="8" t="str">
        <f aca="false" t="array" ref="B707:B707">INDEX(pattern_user_labels!B707:J707,MATCH(MAX(COUNTIF(pattern_user_labels!B707:J707,pattern_user_labels!B707:J707)),COUNTIF(pattern_user_labels!B707:J707,pattern_user_labels!B707:J707),0))</f>
        <v>UNGRADABLE_QUALITY</v>
      </c>
      <c r="C707" s="9" t="n">
        <f aca="false">pattern_user_labels!$R707</f>
        <v>3</v>
      </c>
      <c r="D707" s="9" t="n">
        <f aca="false">COUNTIF(pattern_user_labels!$B707:$J707, $B707)</f>
        <v>3</v>
      </c>
      <c r="E707" s="10" t="b">
        <f aca="false">$C707-$D707&lt;=1</f>
        <v>1</v>
      </c>
      <c r="F707" s="10" t="b">
        <f aca="false">$C707=$D707</f>
        <v>1</v>
      </c>
      <c r="G707" s="10" t="b">
        <f aca="false">D707&gt;=3</f>
        <v>1</v>
      </c>
      <c r="H707" s="10" t="b">
        <f aca="false">AND($E707,OR($B707="UNGRADABLE_QUALITY",$B707="UNGRADABLE_CONDITION"))</f>
        <v>1</v>
      </c>
      <c r="I707" s="10" t="str">
        <f aca="false">IF(AND($E707,NOT($H707)),$B707, "")</f>
        <v/>
      </c>
    </row>
    <row r="708" customFormat="false" ht="15.75" hidden="false" customHeight="false" outlineLevel="0" collapsed="false">
      <c r="A708" s="8" t="str">
        <f aca="false">pattern_user_labels!$A708</f>
        <v>ab4dd614-fba3-4ba0-b41d-41a9386f92e9</v>
      </c>
      <c r="B708" s="8" t="str">
        <f aca="false" t="array" ref="B708:B708">INDEX(pattern_user_labels!B708:J708,MATCH(MAX(COUNTIF(pattern_user_labels!B708:J708,pattern_user_labels!B708:J708)),COUNTIF(pattern_user_labels!B708:J708,pattern_user_labels!B708:J708),0))</f>
        <v>NON_SPECIFIC</v>
      </c>
      <c r="C708" s="9" t="n">
        <f aca="false">pattern_user_labels!$R708</f>
        <v>3</v>
      </c>
      <c r="D708" s="9" t="n">
        <f aca="false">COUNTIF(pattern_user_labels!$B708:$J708, $B708)</f>
        <v>2</v>
      </c>
      <c r="E708" s="10" t="b">
        <f aca="false">$C708-$D708&lt;=1</f>
        <v>1</v>
      </c>
      <c r="F708" s="10" t="b">
        <f aca="false">$C708=$D708</f>
        <v>0</v>
      </c>
      <c r="G708" s="10" t="b">
        <f aca="false">D708&gt;=3</f>
        <v>0</v>
      </c>
      <c r="H708" s="10" t="b">
        <f aca="false">AND($E708,OR($B708="UNGRADABLE_QUALITY",$B708="UNGRADABLE_CONDITION"))</f>
        <v>0</v>
      </c>
      <c r="I708" s="10" t="str">
        <f aca="false">IF(AND($E708,NOT($H708)),$B708, "")</f>
        <v>NON_SPECIFIC</v>
      </c>
    </row>
    <row r="709" customFormat="false" ht="15.75" hidden="false" customHeight="false" outlineLevel="0" collapsed="false">
      <c r="A709" s="8" t="str">
        <f aca="false">pattern_user_labels!$A709</f>
        <v>ab6bb41a-3685-4aa8-a938-9867e8b17c91</v>
      </c>
      <c r="B709" s="8" t="str">
        <f aca="false" t="array" ref="B709:B709">INDEX(pattern_user_labels!B709:J709,MATCH(MAX(COUNTIF(pattern_user_labels!B709:J709,pattern_user_labels!B709:J709)),COUNTIF(pattern_user_labels!B709:J709,pattern_user_labels!B709:J709),0))</f>
        <v>NON_SPECIFIC</v>
      </c>
      <c r="C709" s="9" t="n">
        <f aca="false">pattern_user_labels!$R709</f>
        <v>3</v>
      </c>
      <c r="D709" s="9" t="n">
        <f aca="false">COUNTIF(pattern_user_labels!$B709:$J709, $B709)</f>
        <v>2</v>
      </c>
      <c r="E709" s="10" t="b">
        <f aca="false">$C709-$D709&lt;=1</f>
        <v>1</v>
      </c>
      <c r="F709" s="10" t="b">
        <f aca="false">$C709=$D709</f>
        <v>0</v>
      </c>
      <c r="G709" s="10" t="b">
        <f aca="false">D709&gt;=3</f>
        <v>0</v>
      </c>
      <c r="H709" s="10" t="b">
        <f aca="false">AND($E709,OR($B709="UNGRADABLE_QUALITY",$B709="UNGRADABLE_CONDITION"))</f>
        <v>0</v>
      </c>
      <c r="I709" s="10" t="str">
        <f aca="false">IF(AND($E709,NOT($H709)),$B709, "")</f>
        <v>NON_SPECIFIC</v>
      </c>
    </row>
    <row r="710" customFormat="false" ht="15.75" hidden="false" customHeight="false" outlineLevel="0" collapsed="false">
      <c r="A710" s="8" t="str">
        <f aca="false">pattern_user_labels!$A710</f>
        <v>ab7e851c-d1f1-4273-814d-76a96b3fe516</v>
      </c>
      <c r="B710" s="8" t="str">
        <f aca="false" t="array" ref="B710:B710">INDEX(pattern_user_labels!B710:J710,MATCH(MAX(COUNTIF(pattern_user_labels!B710:J710,pattern_user_labels!B710:J710)),COUNTIF(pattern_user_labels!B710:J710,pattern_user_labels!B710:J710),0))</f>
        <v>NORMAL</v>
      </c>
      <c r="C710" s="9" t="n">
        <f aca="false">pattern_user_labels!$R710</f>
        <v>3</v>
      </c>
      <c r="D710" s="9" t="n">
        <f aca="false">COUNTIF(pattern_user_labels!$B710:$J710, $B710)</f>
        <v>2</v>
      </c>
      <c r="E710" s="10" t="b">
        <f aca="false">$C710-$D710&lt;=1</f>
        <v>1</v>
      </c>
      <c r="F710" s="10" t="b">
        <f aca="false">$C710=$D710</f>
        <v>0</v>
      </c>
      <c r="G710" s="10" t="b">
        <f aca="false">D710&gt;=3</f>
        <v>0</v>
      </c>
      <c r="H710" s="10" t="b">
        <f aca="false">AND($E710,OR($B710="UNGRADABLE_QUALITY",$B710="UNGRADABLE_CONDITION"))</f>
        <v>0</v>
      </c>
      <c r="I710" s="10" t="str">
        <f aca="false">IF(AND($E710,NOT($H710)),$B710, "")</f>
        <v>NORMAL</v>
      </c>
    </row>
    <row r="711" customFormat="false" ht="15.75" hidden="false" customHeight="false" outlineLevel="0" collapsed="false">
      <c r="A711" s="8" t="str">
        <f aca="false">pattern_user_labels!$A711</f>
        <v>abde2aff-59bb-4d5c-9345-cb099ac55fc3</v>
      </c>
      <c r="B711" s="8" t="str">
        <f aca="false" t="array" ref="B711:B711">INDEX(pattern_user_labels!B711:J711,MATCH(MAX(COUNTIF(pattern_user_labels!B711:J711,pattern_user_labels!B711:J711)),COUNTIF(pattern_user_labels!B711:J711,pattern_user_labels!B711:J711),0))</f>
        <v>ACTIVE</v>
      </c>
      <c r="C711" s="9" t="n">
        <f aca="false">pattern_user_labels!$R711</f>
        <v>3</v>
      </c>
      <c r="D711" s="9" t="n">
        <f aca="false">COUNTIF(pattern_user_labels!$B711:$J711, $B711)</f>
        <v>3</v>
      </c>
      <c r="E711" s="10" t="b">
        <f aca="false">$C711-$D711&lt;=1</f>
        <v>1</v>
      </c>
      <c r="F711" s="10" t="b">
        <f aca="false">$C711=$D711</f>
        <v>1</v>
      </c>
      <c r="G711" s="10" t="b">
        <f aca="false">D711&gt;=3</f>
        <v>1</v>
      </c>
      <c r="H711" s="10" t="b">
        <f aca="false">AND($E711,OR($B711="UNGRADABLE_QUALITY",$B711="UNGRADABLE_CONDITION"))</f>
        <v>0</v>
      </c>
      <c r="I711" s="10" t="str">
        <f aca="false">IF(AND($E711,NOT($H711)),$B711, "")</f>
        <v>ACTIVE</v>
      </c>
    </row>
    <row r="712" customFormat="false" ht="15.75" hidden="false" customHeight="false" outlineLevel="0" collapsed="false">
      <c r="A712" s="8" t="str">
        <f aca="false">pattern_user_labels!$A712</f>
        <v>ac0f050c-878c-43e0-966b-bb2bbd896368</v>
      </c>
      <c r="B712" s="8" t="str">
        <f aca="false" t="array" ref="B712:B712">INDEX(pattern_user_labels!B712:J712,MATCH(MAX(COUNTIF(pattern_user_labels!B712:J712,pattern_user_labels!B712:J712)),COUNTIF(pattern_user_labels!B712:J712,pattern_user_labels!B712:J712),0))</f>
        <v>NON_SPECIFIC</v>
      </c>
      <c r="C712" s="9" t="n">
        <f aca="false">pattern_user_labels!$R712</f>
        <v>3</v>
      </c>
      <c r="D712" s="9" t="n">
        <f aca="false">COUNTIF(pattern_user_labels!$B712:$J712, $B712)</f>
        <v>2</v>
      </c>
      <c r="E712" s="10" t="b">
        <f aca="false">$C712-$D712&lt;=1</f>
        <v>1</v>
      </c>
      <c r="F712" s="10" t="b">
        <f aca="false">$C712=$D712</f>
        <v>0</v>
      </c>
      <c r="G712" s="10" t="b">
        <f aca="false">D712&gt;=3</f>
        <v>0</v>
      </c>
      <c r="H712" s="10" t="b">
        <f aca="false">AND($E712,OR($B712="UNGRADABLE_QUALITY",$B712="UNGRADABLE_CONDITION"))</f>
        <v>0</v>
      </c>
      <c r="I712" s="10" t="str">
        <f aca="false">IF(AND($E712,NOT($H712)),$B712, "")</f>
        <v>NON_SPECIFIC</v>
      </c>
    </row>
    <row r="713" customFormat="false" ht="15.75" hidden="false" customHeight="false" outlineLevel="0" collapsed="false">
      <c r="A713" s="8" t="str">
        <f aca="false">pattern_user_labels!$A713</f>
        <v>ac505041-59bc-4b18-8a17-da0b004f52d5</v>
      </c>
      <c r="B713" s="8" t="str">
        <f aca="false" t="array" ref="B713:B713">INDEX(pattern_user_labels!B713:J713,MATCH(MAX(COUNTIF(pattern_user_labels!B713:J713,pattern_user_labels!B713:J713)),COUNTIF(pattern_user_labels!B713:J713,pattern_user_labels!B713:J713),0))</f>
        <v>EARLY</v>
      </c>
      <c r="C713" s="9" t="n">
        <f aca="false">pattern_user_labels!$R713</f>
        <v>4</v>
      </c>
      <c r="D713" s="9" t="n">
        <f aca="false">COUNTIF(pattern_user_labels!$B713:$J713, $B713)</f>
        <v>4</v>
      </c>
      <c r="E713" s="10" t="b">
        <f aca="false">$C713-$D713&lt;=1</f>
        <v>1</v>
      </c>
      <c r="F713" s="10" t="b">
        <f aca="false">$C713=$D713</f>
        <v>1</v>
      </c>
      <c r="G713" s="10" t="b">
        <f aca="false">D713&gt;=3</f>
        <v>1</v>
      </c>
      <c r="H713" s="10" t="b">
        <f aca="false">AND($E713,OR($B713="UNGRADABLE_QUALITY",$B713="UNGRADABLE_CONDITION"))</f>
        <v>0</v>
      </c>
      <c r="I713" s="10" t="str">
        <f aca="false">IF(AND($E713,NOT($H713)),$B713, "")</f>
        <v>EARLY</v>
      </c>
    </row>
    <row r="714" customFormat="false" ht="15.75" hidden="false" customHeight="false" outlineLevel="0" collapsed="false">
      <c r="A714" s="8" t="str">
        <f aca="false">pattern_user_labels!$A714</f>
        <v>ac7bcf91-4b54-46e0-a68b-2e504260f10f</v>
      </c>
      <c r="B714" s="8" t="str">
        <f aca="false" t="array" ref="B714:B714">INDEX(pattern_user_labels!B714:J714,MATCH(MAX(COUNTIF(pattern_user_labels!B714:J714,pattern_user_labels!B714:J714)),COUNTIF(pattern_user_labels!B714:J714,pattern_user_labels!B714:J714),0))</f>
        <v>NON_SPECIFIC</v>
      </c>
      <c r="C714" s="9" t="n">
        <f aca="false">pattern_user_labels!$R714</f>
        <v>3</v>
      </c>
      <c r="D714" s="9" t="n">
        <f aca="false">COUNTIF(pattern_user_labels!$B714:$J714, $B714)</f>
        <v>2</v>
      </c>
      <c r="E714" s="10" t="b">
        <f aca="false">$C714-$D714&lt;=1</f>
        <v>1</v>
      </c>
      <c r="F714" s="10" t="b">
        <f aca="false">$C714=$D714</f>
        <v>0</v>
      </c>
      <c r="G714" s="10" t="b">
        <f aca="false">D714&gt;=3</f>
        <v>0</v>
      </c>
      <c r="H714" s="10" t="b">
        <f aca="false">AND($E714,OR($B714="UNGRADABLE_QUALITY",$B714="UNGRADABLE_CONDITION"))</f>
        <v>0</v>
      </c>
      <c r="I714" s="10" t="str">
        <f aca="false">IF(AND($E714,NOT($H714)),$B714, "")</f>
        <v>NON_SPECIFIC</v>
      </c>
    </row>
    <row r="715" customFormat="false" ht="15.75" hidden="false" customHeight="false" outlineLevel="0" collapsed="false">
      <c r="A715" s="8" t="str">
        <f aca="false">pattern_user_labels!$A715</f>
        <v>acd94e68-edc1-4b92-96b5-04c500b1a393</v>
      </c>
      <c r="B715" s="8" t="str">
        <f aca="false" t="array" ref="B715:B715">INDEX(pattern_user_labels!B715:J715,MATCH(MAX(COUNTIF(pattern_user_labels!B715:J715,pattern_user_labels!B715:J715)),COUNTIF(pattern_user_labels!B715:J715,pattern_user_labels!B715:J715),0))</f>
        <v>NORMAL</v>
      </c>
      <c r="C715" s="9" t="n">
        <f aca="false">pattern_user_labels!$R715</f>
        <v>3</v>
      </c>
      <c r="D715" s="9" t="n">
        <f aca="false">COUNTIF(pattern_user_labels!$B715:$J715, $B715)</f>
        <v>2</v>
      </c>
      <c r="E715" s="10" t="b">
        <f aca="false">$C715-$D715&lt;=1</f>
        <v>1</v>
      </c>
      <c r="F715" s="10" t="b">
        <f aca="false">$C715=$D715</f>
        <v>0</v>
      </c>
      <c r="G715" s="10" t="b">
        <f aca="false">D715&gt;=3</f>
        <v>0</v>
      </c>
      <c r="H715" s="10" t="b">
        <f aca="false">AND($E715,OR($B715="UNGRADABLE_QUALITY",$B715="UNGRADABLE_CONDITION"))</f>
        <v>0</v>
      </c>
      <c r="I715" s="10" t="str">
        <f aca="false">IF(AND($E715,NOT($H715)),$B715, "")</f>
        <v>NORMAL</v>
      </c>
    </row>
    <row r="716" customFormat="false" ht="15.75" hidden="false" customHeight="false" outlineLevel="0" collapsed="false">
      <c r="A716" s="8" t="str">
        <f aca="false">pattern_user_labels!$A716</f>
        <v>aced3fda-5847-4f51-b510-d29c0ca09e10</v>
      </c>
      <c r="B716" s="8" t="str">
        <f aca="false" t="array" ref="B716:B716">INDEX(pattern_user_labels!B716:J716,MATCH(MAX(COUNTIF(pattern_user_labels!B716:J716,pattern_user_labels!B716:J716)),COUNTIF(pattern_user_labels!B716:J716,pattern_user_labels!B716:J716),0))</f>
        <v>NORMAL</v>
      </c>
      <c r="C716" s="9" t="n">
        <f aca="false">pattern_user_labels!$R716</f>
        <v>3</v>
      </c>
      <c r="D716" s="9" t="n">
        <f aca="false">COUNTIF(pattern_user_labels!$B716:$J716, $B716)</f>
        <v>3</v>
      </c>
      <c r="E716" s="10" t="b">
        <f aca="false">$C716-$D716&lt;=1</f>
        <v>1</v>
      </c>
      <c r="F716" s="10" t="b">
        <f aca="false">$C716=$D716</f>
        <v>1</v>
      </c>
      <c r="G716" s="10" t="b">
        <f aca="false">D716&gt;=3</f>
        <v>1</v>
      </c>
      <c r="H716" s="10" t="b">
        <f aca="false">AND($E716,OR($B716="UNGRADABLE_QUALITY",$B716="UNGRADABLE_CONDITION"))</f>
        <v>0</v>
      </c>
      <c r="I716" s="10" t="str">
        <f aca="false">IF(AND($E716,NOT($H716)),$B716, "")</f>
        <v>NORMAL</v>
      </c>
    </row>
    <row r="717" customFormat="false" ht="15.75" hidden="false" customHeight="false" outlineLevel="0" collapsed="false">
      <c r="A717" s="8" t="str">
        <f aca="false">pattern_user_labels!$A717</f>
        <v>ad3ea4d8-36d4-4fe6-8cef-765bae4aa3b3</v>
      </c>
      <c r="B717" s="8" t="str">
        <f aca="false" t="array" ref="B717:B717">INDEX(pattern_user_labels!B717:J717,MATCH(MAX(COUNTIF(pattern_user_labels!B717:J717,pattern_user_labels!B717:J717)),COUNTIF(pattern_user_labels!B717:J717,pattern_user_labels!B717:J717),0))</f>
        <v>NORMAL</v>
      </c>
      <c r="C717" s="9" t="n">
        <f aca="false">pattern_user_labels!$R717</f>
        <v>3</v>
      </c>
      <c r="D717" s="9" t="n">
        <f aca="false">COUNTIF(pattern_user_labels!$B717:$J717, $B717)</f>
        <v>2</v>
      </c>
      <c r="E717" s="10" t="b">
        <f aca="false">$C717-$D717&lt;=1</f>
        <v>1</v>
      </c>
      <c r="F717" s="10" t="b">
        <f aca="false">$C717=$D717</f>
        <v>0</v>
      </c>
      <c r="G717" s="10" t="b">
        <f aca="false">D717&gt;=3</f>
        <v>0</v>
      </c>
      <c r="H717" s="10" t="b">
        <f aca="false">AND($E717,OR($B717="UNGRADABLE_QUALITY",$B717="UNGRADABLE_CONDITION"))</f>
        <v>0</v>
      </c>
      <c r="I717" s="10" t="str">
        <f aca="false">IF(AND($E717,NOT($H717)),$B717, "")</f>
        <v>NORMAL</v>
      </c>
    </row>
    <row r="718" customFormat="false" ht="15.75" hidden="false" customHeight="false" outlineLevel="0" collapsed="false">
      <c r="A718" s="8" t="str">
        <f aca="false">pattern_user_labels!$A718</f>
        <v>adeb790d-014c-4c61-84c7-ccd82df8a5f3</v>
      </c>
      <c r="B718" s="8" t="str">
        <f aca="false" t="array" ref="B718:B718">INDEX(pattern_user_labels!B718:J718,MATCH(MAX(COUNTIF(pattern_user_labels!B718:J718,pattern_user_labels!B718:J718)),COUNTIF(pattern_user_labels!B718:J718,pattern_user_labels!B718:J718),0))</f>
        <v>NON_SPECIFIC</v>
      </c>
      <c r="C718" s="9" t="n">
        <f aca="false">pattern_user_labels!$R718</f>
        <v>3</v>
      </c>
      <c r="D718" s="9" t="n">
        <f aca="false">COUNTIF(pattern_user_labels!$B718:$J718, $B718)</f>
        <v>2</v>
      </c>
      <c r="E718" s="10" t="b">
        <f aca="false">$C718-$D718&lt;=1</f>
        <v>1</v>
      </c>
      <c r="F718" s="10" t="b">
        <f aca="false">$C718=$D718</f>
        <v>0</v>
      </c>
      <c r="G718" s="10" t="b">
        <f aca="false">D718&gt;=3</f>
        <v>0</v>
      </c>
      <c r="H718" s="10" t="b">
        <f aca="false">AND($E718,OR($B718="UNGRADABLE_QUALITY",$B718="UNGRADABLE_CONDITION"))</f>
        <v>0</v>
      </c>
      <c r="I718" s="10" t="str">
        <f aca="false">IF(AND($E718,NOT($H718)),$B718, "")</f>
        <v>NON_SPECIFIC</v>
      </c>
    </row>
    <row r="719" customFormat="false" ht="15.75" hidden="false" customHeight="false" outlineLevel="0" collapsed="false">
      <c r="A719" s="8" t="str">
        <f aca="false">pattern_user_labels!$A719</f>
        <v>aed3a518-c96c-43d2-970a-9c601edfc952</v>
      </c>
      <c r="B719" s="8" t="str">
        <f aca="false" t="array" ref="B719:B719">INDEX(pattern_user_labels!B719:J719,MATCH(MAX(COUNTIF(pattern_user_labels!B719:J719,pattern_user_labels!B719:J719)),COUNTIF(pattern_user_labels!B719:J719,pattern_user_labels!B719:J719),0))</f>
        <v>NON_SPECIFIC</v>
      </c>
      <c r="C719" s="9" t="n">
        <f aca="false">pattern_user_labels!$R719</f>
        <v>3</v>
      </c>
      <c r="D719" s="9" t="n">
        <f aca="false">COUNTIF(pattern_user_labels!$B719:$J719, $B719)</f>
        <v>3</v>
      </c>
      <c r="E719" s="10" t="b">
        <f aca="false">$C719-$D719&lt;=1</f>
        <v>1</v>
      </c>
      <c r="F719" s="10" t="b">
        <f aca="false">$C719=$D719</f>
        <v>1</v>
      </c>
      <c r="G719" s="10" t="b">
        <f aca="false">D719&gt;=3</f>
        <v>1</v>
      </c>
      <c r="H719" s="10" t="b">
        <f aca="false">AND($E719,OR($B719="UNGRADABLE_QUALITY",$B719="UNGRADABLE_CONDITION"))</f>
        <v>0</v>
      </c>
      <c r="I719" s="10" t="str">
        <f aca="false">IF(AND($E719,NOT($H719)),$B719, "")</f>
        <v>NON_SPECIFIC</v>
      </c>
    </row>
    <row r="720" customFormat="false" ht="15.75" hidden="false" customHeight="false" outlineLevel="0" collapsed="false">
      <c r="A720" s="8" t="str">
        <f aca="false">pattern_user_labels!$A720</f>
        <v>af710d61-6785-41ae-8f93-510b693691e5</v>
      </c>
      <c r="B720" s="8" t="str">
        <f aca="false" t="array" ref="B720:B720">INDEX(pattern_user_labels!B720:J720,MATCH(MAX(COUNTIF(pattern_user_labels!B720:J720,pattern_user_labels!B720:J720)),COUNTIF(pattern_user_labels!B720:J720,pattern_user_labels!B720:J720),0))</f>
        <v>NORMAL</v>
      </c>
      <c r="C720" s="9" t="n">
        <f aca="false">pattern_user_labels!$R720</f>
        <v>3</v>
      </c>
      <c r="D720" s="9" t="n">
        <f aca="false">COUNTIF(pattern_user_labels!$B720:$J720, $B720)</f>
        <v>3</v>
      </c>
      <c r="E720" s="10" t="b">
        <f aca="false">$C720-$D720&lt;=1</f>
        <v>1</v>
      </c>
      <c r="F720" s="10" t="b">
        <f aca="false">$C720=$D720</f>
        <v>1</v>
      </c>
      <c r="G720" s="10" t="b">
        <f aca="false">D720&gt;=3</f>
        <v>1</v>
      </c>
      <c r="H720" s="10" t="b">
        <f aca="false">AND($E720,OR($B720="UNGRADABLE_QUALITY",$B720="UNGRADABLE_CONDITION"))</f>
        <v>0</v>
      </c>
      <c r="I720" s="10" t="str">
        <f aca="false">IF(AND($E720,NOT($H720)),$B720, "")</f>
        <v>NORMAL</v>
      </c>
    </row>
    <row r="721" customFormat="false" ht="15.75" hidden="false" customHeight="false" outlineLevel="0" collapsed="false">
      <c r="A721" s="8" t="str">
        <f aca="false">pattern_user_labels!$A721</f>
        <v>af95d12f-1305-46ba-b208-a6521fdfa19a</v>
      </c>
      <c r="B721" s="8" t="str">
        <f aca="false" t="array" ref="B721:B721">INDEX(pattern_user_labels!B721:J721,MATCH(MAX(COUNTIF(pattern_user_labels!B721:J721,pattern_user_labels!B721:J721)),COUNTIF(pattern_user_labels!B721:J721,pattern_user_labels!B721:J721),0))</f>
        <v>NORMAL</v>
      </c>
      <c r="C721" s="9" t="n">
        <f aca="false">pattern_user_labels!$R721</f>
        <v>3</v>
      </c>
      <c r="D721" s="9" t="n">
        <f aca="false">COUNTIF(pattern_user_labels!$B721:$J721, $B721)</f>
        <v>2</v>
      </c>
      <c r="E721" s="10" t="b">
        <f aca="false">$C721-$D721&lt;=1</f>
        <v>1</v>
      </c>
      <c r="F721" s="10" t="b">
        <f aca="false">$C721=$D721</f>
        <v>0</v>
      </c>
      <c r="G721" s="10" t="b">
        <f aca="false">D721&gt;=3</f>
        <v>0</v>
      </c>
      <c r="H721" s="10" t="b">
        <f aca="false">AND($E721,OR($B721="UNGRADABLE_QUALITY",$B721="UNGRADABLE_CONDITION"))</f>
        <v>0</v>
      </c>
      <c r="I721" s="10" t="str">
        <f aca="false">IF(AND($E721,NOT($H721)),$B721, "")</f>
        <v>NORMAL</v>
      </c>
    </row>
    <row r="722" customFormat="false" ht="15.75" hidden="false" customHeight="false" outlineLevel="0" collapsed="false">
      <c r="A722" s="8" t="str">
        <f aca="false">pattern_user_labels!$A722</f>
        <v>afd51d3c-3db5-47ec-85c3-86918a4716e4</v>
      </c>
      <c r="B722" s="8" t="str">
        <f aca="false" t="array" ref="B722:B722">INDEX(pattern_user_labels!B722:J722,MATCH(MAX(COUNTIF(pattern_user_labels!B722:J722,pattern_user_labels!B722:J722)),COUNTIF(pattern_user_labels!B722:J722,pattern_user_labels!B722:J722),0))</f>
        <v>NON_SPECIFIC</v>
      </c>
      <c r="C722" s="9" t="n">
        <f aca="false">pattern_user_labels!$R722</f>
        <v>3</v>
      </c>
      <c r="D722" s="9" t="n">
        <f aca="false">COUNTIF(pattern_user_labels!$B722:$J722, $B722)</f>
        <v>2</v>
      </c>
      <c r="E722" s="10" t="b">
        <f aca="false">$C722-$D722&lt;=1</f>
        <v>1</v>
      </c>
      <c r="F722" s="10" t="b">
        <f aca="false">$C722=$D722</f>
        <v>0</v>
      </c>
      <c r="G722" s="10" t="b">
        <f aca="false">D722&gt;=3</f>
        <v>0</v>
      </c>
      <c r="H722" s="10" t="b">
        <f aca="false">AND($E722,OR($B722="UNGRADABLE_QUALITY",$B722="UNGRADABLE_CONDITION"))</f>
        <v>0</v>
      </c>
      <c r="I722" s="10" t="str">
        <f aca="false">IF(AND($E722,NOT($H722)),$B722, "")</f>
        <v>NON_SPECIFIC</v>
      </c>
    </row>
    <row r="723" customFormat="false" ht="15.75" hidden="false" customHeight="false" outlineLevel="0" collapsed="false">
      <c r="A723" s="8" t="str">
        <f aca="false">pattern_user_labels!$A723</f>
        <v>afdf52a5-2213-4f1f-bcc8-08fbec8c289e</v>
      </c>
      <c r="B723" s="8" t="str">
        <f aca="false" t="array" ref="B723:B723">INDEX(pattern_user_labels!B723:J723,MATCH(MAX(COUNTIF(pattern_user_labels!B723:J723,pattern_user_labels!B723:J723)),COUNTIF(pattern_user_labels!B723:J723,pattern_user_labels!B723:J723),0))</f>
        <v>UNGRADABLE_QUALITY</v>
      </c>
      <c r="C723" s="9" t="n">
        <f aca="false">pattern_user_labels!$R723</f>
        <v>3</v>
      </c>
      <c r="D723" s="9" t="n">
        <f aca="false">COUNTIF(pattern_user_labels!$B723:$J723, $B723)</f>
        <v>2</v>
      </c>
      <c r="E723" s="10" t="b">
        <f aca="false">$C723-$D723&lt;=1</f>
        <v>1</v>
      </c>
      <c r="F723" s="10" t="b">
        <f aca="false">$C723=$D723</f>
        <v>0</v>
      </c>
      <c r="G723" s="10" t="b">
        <f aca="false">D723&gt;=3</f>
        <v>0</v>
      </c>
      <c r="H723" s="10" t="b">
        <f aca="false">AND($E723,OR($B723="UNGRADABLE_QUALITY",$B723="UNGRADABLE_CONDITION"))</f>
        <v>1</v>
      </c>
      <c r="I723" s="10" t="str">
        <f aca="false">IF(AND($E723,NOT($H723)),$B723, "")</f>
        <v/>
      </c>
    </row>
    <row r="724" customFormat="false" ht="15.75" hidden="false" customHeight="false" outlineLevel="0" collapsed="false">
      <c r="A724" s="8" t="str">
        <f aca="false">pattern_user_labels!$A724</f>
        <v>aff34ca6-267a-4759-8d92-7587e1455d2e</v>
      </c>
      <c r="B724" s="8" t="str">
        <f aca="false" t="array" ref="B724:B724">INDEX(pattern_user_labels!B724:J724,MATCH(MAX(COUNTIF(pattern_user_labels!B724:J724,pattern_user_labels!B724:J724)),COUNTIF(pattern_user_labels!B724:J724,pattern_user_labels!B724:J724),0))</f>
        <v>NON_SPECIFIC</v>
      </c>
      <c r="C724" s="9" t="n">
        <f aca="false">pattern_user_labels!$R724</f>
        <v>4</v>
      </c>
      <c r="D724" s="9" t="n">
        <f aca="false">COUNTIF(pattern_user_labels!$B724:$J724, $B724)</f>
        <v>3</v>
      </c>
      <c r="E724" s="10" t="b">
        <f aca="false">$C724-$D724&lt;=1</f>
        <v>1</v>
      </c>
      <c r="F724" s="10" t="b">
        <f aca="false">$C724=$D724</f>
        <v>0</v>
      </c>
      <c r="G724" s="10" t="b">
        <f aca="false">D724&gt;=3</f>
        <v>1</v>
      </c>
      <c r="H724" s="10" t="b">
        <f aca="false">AND($E724,OR($B724="UNGRADABLE_QUALITY",$B724="UNGRADABLE_CONDITION"))</f>
        <v>0</v>
      </c>
      <c r="I724" s="10" t="str">
        <f aca="false">IF(AND($E724,NOT($H724)),$B724, "")</f>
        <v>NON_SPECIFIC</v>
      </c>
    </row>
    <row r="725" customFormat="false" ht="15.75" hidden="false" customHeight="false" outlineLevel="0" collapsed="false">
      <c r="A725" s="8" t="str">
        <f aca="false">pattern_user_labels!$A725</f>
        <v>b06f7b8a-6c55-4b5c-9102-51a061cff606</v>
      </c>
      <c r="B725" s="8" t="str">
        <f aca="false" t="array" ref="B725:B725">INDEX(pattern_user_labels!B725:J725,MATCH(MAX(COUNTIF(pattern_user_labels!B725:J725,pattern_user_labels!B725:J725)),COUNTIF(pattern_user_labels!B725:J725,pattern_user_labels!B725:J725),0))</f>
        <v>NORMAL</v>
      </c>
      <c r="C725" s="9" t="n">
        <f aca="false">pattern_user_labels!$R725</f>
        <v>3</v>
      </c>
      <c r="D725" s="9" t="n">
        <f aca="false">COUNTIF(pattern_user_labels!$B725:$J725, $B725)</f>
        <v>3</v>
      </c>
      <c r="E725" s="10" t="b">
        <f aca="false">$C725-$D725&lt;=1</f>
        <v>1</v>
      </c>
      <c r="F725" s="10" t="b">
        <f aca="false">$C725=$D725</f>
        <v>1</v>
      </c>
      <c r="G725" s="10" t="b">
        <f aca="false">D725&gt;=3</f>
        <v>1</v>
      </c>
      <c r="H725" s="10" t="b">
        <f aca="false">AND($E725,OR($B725="UNGRADABLE_QUALITY",$B725="UNGRADABLE_CONDITION"))</f>
        <v>0</v>
      </c>
      <c r="I725" s="10" t="str">
        <f aca="false">IF(AND($E725,NOT($H725)),$B725, "")</f>
        <v>NORMAL</v>
      </c>
    </row>
    <row r="726" customFormat="false" ht="15.75" hidden="false" customHeight="false" outlineLevel="0" collapsed="false">
      <c r="A726" s="8" t="str">
        <f aca="false">pattern_user_labels!$A726</f>
        <v>b08fe2c1-53bc-43b7-9855-5fcf5d5fdac7</v>
      </c>
      <c r="B726" s="8" t="str">
        <f aca="false" t="array" ref="B726:B726">INDEX(pattern_user_labels!B726:J726,MATCH(MAX(COUNTIF(pattern_user_labels!B726:J726,pattern_user_labels!B726:J726)),COUNTIF(pattern_user_labels!B726:J726,pattern_user_labels!B726:J726),0))</f>
        <v>NON_SPECIFIC</v>
      </c>
      <c r="C726" s="9" t="n">
        <f aca="false">pattern_user_labels!$R726</f>
        <v>3</v>
      </c>
      <c r="D726" s="9" t="n">
        <f aca="false">COUNTIF(pattern_user_labels!$B726:$J726, $B726)</f>
        <v>1</v>
      </c>
      <c r="E726" s="10" t="b">
        <f aca="false">$C726-$D726&lt;=1</f>
        <v>0</v>
      </c>
      <c r="F726" s="10" t="b">
        <f aca="false">$C726=$D726</f>
        <v>0</v>
      </c>
      <c r="G726" s="10" t="b">
        <f aca="false">D726&gt;=3</f>
        <v>0</v>
      </c>
      <c r="H726" s="10" t="b">
        <f aca="false">AND($E726,OR($B726="UNGRADABLE_QUALITY",$B726="UNGRADABLE_CONDITION"))</f>
        <v>0</v>
      </c>
      <c r="I726" s="10" t="str">
        <f aca="false">IF(AND($E726,NOT($H726)),$B726, "")</f>
        <v/>
      </c>
    </row>
    <row r="727" customFormat="false" ht="15.75" hidden="false" customHeight="false" outlineLevel="0" collapsed="false">
      <c r="A727" s="8" t="str">
        <f aca="false">pattern_user_labels!$A727</f>
        <v>b0bf1c2d-ce18-4044-85fa-39b984dc1488</v>
      </c>
      <c r="B727" s="8" t="str">
        <f aca="false" t="array" ref="B727:B727">INDEX(pattern_user_labels!B727:J727,MATCH(MAX(COUNTIF(pattern_user_labels!B727:J727,pattern_user_labels!B727:J727)),COUNTIF(pattern_user_labels!B727:J727,pattern_user_labels!B727:J727),0))</f>
        <v>NORMAL</v>
      </c>
      <c r="C727" s="9" t="n">
        <f aca="false">pattern_user_labels!$R727</f>
        <v>3</v>
      </c>
      <c r="D727" s="9" t="n">
        <f aca="false">COUNTIF(pattern_user_labels!$B727:$J727, $B727)</f>
        <v>2</v>
      </c>
      <c r="E727" s="10" t="b">
        <f aca="false">$C727-$D727&lt;=1</f>
        <v>1</v>
      </c>
      <c r="F727" s="10" t="b">
        <f aca="false">$C727=$D727</f>
        <v>0</v>
      </c>
      <c r="G727" s="10" t="b">
        <f aca="false">D727&gt;=3</f>
        <v>0</v>
      </c>
      <c r="H727" s="10" t="b">
        <f aca="false">AND($E727,OR($B727="UNGRADABLE_QUALITY",$B727="UNGRADABLE_CONDITION"))</f>
        <v>0</v>
      </c>
      <c r="I727" s="10" t="str">
        <f aca="false">IF(AND($E727,NOT($H727)),$B727, "")</f>
        <v>NORMAL</v>
      </c>
    </row>
    <row r="728" customFormat="false" ht="15.75" hidden="false" customHeight="false" outlineLevel="0" collapsed="false">
      <c r="A728" s="8" t="str">
        <f aca="false">pattern_user_labels!$A728</f>
        <v>b0eb32e3-2b8c-4e38-b12e-c418a8b93e85</v>
      </c>
      <c r="B728" s="8" t="str">
        <f aca="false" t="array" ref="B728:B728">INDEX(pattern_user_labels!B728:J728,MATCH(MAX(COUNTIF(pattern_user_labels!B728:J728,pattern_user_labels!B728:J728)),COUNTIF(pattern_user_labels!B728:J728,pattern_user_labels!B728:J728),0))</f>
        <v>UNGRADABLE_QUALITY</v>
      </c>
      <c r="C728" s="9" t="n">
        <f aca="false">pattern_user_labels!$R728</f>
        <v>3</v>
      </c>
      <c r="D728" s="9" t="n">
        <f aca="false">COUNTIF(pattern_user_labels!$B728:$J728, $B728)</f>
        <v>3</v>
      </c>
      <c r="E728" s="10" t="b">
        <f aca="false">$C728-$D728&lt;=1</f>
        <v>1</v>
      </c>
      <c r="F728" s="10" t="b">
        <f aca="false">$C728=$D728</f>
        <v>1</v>
      </c>
      <c r="G728" s="10" t="b">
        <f aca="false">D728&gt;=3</f>
        <v>1</v>
      </c>
      <c r="H728" s="10" t="b">
        <f aca="false">AND($E728,OR($B728="UNGRADABLE_QUALITY",$B728="UNGRADABLE_CONDITION"))</f>
        <v>1</v>
      </c>
      <c r="I728" s="10" t="str">
        <f aca="false">IF(AND($E728,NOT($H728)),$B728, "")</f>
        <v/>
      </c>
    </row>
    <row r="729" customFormat="false" ht="15.75" hidden="false" customHeight="false" outlineLevel="0" collapsed="false">
      <c r="A729" s="8" t="str">
        <f aca="false">pattern_user_labels!$A729</f>
        <v>b12429ea-0140-4189-be62-a0fd9c78f0d3</v>
      </c>
      <c r="B729" s="8" t="str">
        <f aca="false" t="array" ref="B729:B729">INDEX(pattern_user_labels!B729:J729,MATCH(MAX(COUNTIF(pattern_user_labels!B729:J729,pattern_user_labels!B729:J729)),COUNTIF(pattern_user_labels!B729:J729,pattern_user_labels!B729:J729),0))</f>
        <v>ACTIVE</v>
      </c>
      <c r="C729" s="9" t="n">
        <f aca="false">pattern_user_labels!$R729</f>
        <v>3</v>
      </c>
      <c r="D729" s="9" t="n">
        <f aca="false">COUNTIF(pattern_user_labels!$B729:$J729, $B729)</f>
        <v>2</v>
      </c>
      <c r="E729" s="10" t="b">
        <f aca="false">$C729-$D729&lt;=1</f>
        <v>1</v>
      </c>
      <c r="F729" s="10" t="b">
        <f aca="false">$C729=$D729</f>
        <v>0</v>
      </c>
      <c r="G729" s="10" t="b">
        <f aca="false">D729&gt;=3</f>
        <v>0</v>
      </c>
      <c r="H729" s="10" t="b">
        <f aca="false">AND($E729,OR($B729="UNGRADABLE_QUALITY",$B729="UNGRADABLE_CONDITION"))</f>
        <v>0</v>
      </c>
      <c r="I729" s="10" t="str">
        <f aca="false">IF(AND($E729,NOT($H729)),$B729, "")</f>
        <v>ACTIVE</v>
      </c>
    </row>
    <row r="730" customFormat="false" ht="15.75" hidden="false" customHeight="false" outlineLevel="0" collapsed="false">
      <c r="A730" s="8" t="str">
        <f aca="false">pattern_user_labels!$A730</f>
        <v>b14e7a07-bcec-4b51-b41d-e90414d28244</v>
      </c>
      <c r="B730" s="8" t="str">
        <f aca="false" t="array" ref="B730:B730">INDEX(pattern_user_labels!B730:J730,MATCH(MAX(COUNTIF(pattern_user_labels!B730:J730,pattern_user_labels!B730:J730)),COUNTIF(pattern_user_labels!B730:J730,pattern_user_labels!B730:J730),0))</f>
        <v>NON_SPECIFIC</v>
      </c>
      <c r="C730" s="9" t="n">
        <f aca="false">pattern_user_labels!$R730</f>
        <v>3</v>
      </c>
      <c r="D730" s="9" t="n">
        <f aca="false">COUNTIF(pattern_user_labels!$B730:$J730, $B730)</f>
        <v>3</v>
      </c>
      <c r="E730" s="10" t="b">
        <f aca="false">$C730-$D730&lt;=1</f>
        <v>1</v>
      </c>
      <c r="F730" s="10" t="b">
        <f aca="false">$C730=$D730</f>
        <v>1</v>
      </c>
      <c r="G730" s="10" t="b">
        <f aca="false">D730&gt;=3</f>
        <v>1</v>
      </c>
      <c r="H730" s="10" t="b">
        <f aca="false">AND($E730,OR($B730="UNGRADABLE_QUALITY",$B730="UNGRADABLE_CONDITION"))</f>
        <v>0</v>
      </c>
      <c r="I730" s="10" t="str">
        <f aca="false">IF(AND($E730,NOT($H730)),$B730, "")</f>
        <v>NON_SPECIFIC</v>
      </c>
    </row>
    <row r="731" customFormat="false" ht="15.75" hidden="false" customHeight="false" outlineLevel="0" collapsed="false">
      <c r="A731" s="8" t="str">
        <f aca="false">pattern_user_labels!$A731</f>
        <v>b18fcd29-0c31-44f6-a32b-8ba1ca884315</v>
      </c>
      <c r="B731" s="8" t="str">
        <f aca="false" t="array" ref="B731:B731">INDEX(pattern_user_labels!B731:J731,MATCH(MAX(COUNTIF(pattern_user_labels!B731:J731,pattern_user_labels!B731:J731)),COUNTIF(pattern_user_labels!B731:J731,pattern_user_labels!B731:J731),0))</f>
        <v>EARLY</v>
      </c>
      <c r="C731" s="9" t="n">
        <f aca="false">pattern_user_labels!$R731</f>
        <v>3</v>
      </c>
      <c r="D731" s="9" t="n">
        <f aca="false">COUNTIF(pattern_user_labels!$B731:$J731, $B731)</f>
        <v>2</v>
      </c>
      <c r="E731" s="10" t="b">
        <f aca="false">$C731-$D731&lt;=1</f>
        <v>1</v>
      </c>
      <c r="F731" s="10" t="b">
        <f aca="false">$C731=$D731</f>
        <v>0</v>
      </c>
      <c r="G731" s="10" t="b">
        <f aca="false">D731&gt;=3</f>
        <v>0</v>
      </c>
      <c r="H731" s="10" t="b">
        <f aca="false">AND($E731,OR($B731="UNGRADABLE_QUALITY",$B731="UNGRADABLE_CONDITION"))</f>
        <v>0</v>
      </c>
      <c r="I731" s="10" t="str">
        <f aca="false">IF(AND($E731,NOT($H731)),$B731, "")</f>
        <v>EARLY</v>
      </c>
    </row>
    <row r="732" customFormat="false" ht="15.75" hidden="false" customHeight="false" outlineLevel="0" collapsed="false">
      <c r="A732" s="8" t="str">
        <f aca="false">pattern_user_labels!$A732</f>
        <v>b1fcc39d-27ff-420a-86c3-7b03c2756127</v>
      </c>
      <c r="B732" s="8" t="str">
        <f aca="false" t="array" ref="B732:B732">INDEX(pattern_user_labels!B732:J732,MATCH(MAX(COUNTIF(pattern_user_labels!B732:J732,pattern_user_labels!B732:J732)),COUNTIF(pattern_user_labels!B732:J732,pattern_user_labels!B732:J732),0))</f>
        <v>ACTIVE</v>
      </c>
      <c r="C732" s="9" t="n">
        <f aca="false">pattern_user_labels!$R732</f>
        <v>3</v>
      </c>
      <c r="D732" s="9" t="n">
        <f aca="false">COUNTIF(pattern_user_labels!$B732:$J732, $B732)</f>
        <v>1</v>
      </c>
      <c r="E732" s="10" t="b">
        <f aca="false">$C732-$D732&lt;=1</f>
        <v>0</v>
      </c>
      <c r="F732" s="10" t="b">
        <f aca="false">$C732=$D732</f>
        <v>0</v>
      </c>
      <c r="G732" s="10" t="b">
        <f aca="false">D732&gt;=3</f>
        <v>0</v>
      </c>
      <c r="H732" s="10" t="b">
        <f aca="false">AND($E732,OR($B732="UNGRADABLE_QUALITY",$B732="UNGRADABLE_CONDITION"))</f>
        <v>0</v>
      </c>
      <c r="I732" s="10" t="str">
        <f aca="false">IF(AND($E732,NOT($H732)),$B732, "")</f>
        <v/>
      </c>
    </row>
    <row r="733" customFormat="false" ht="15.75" hidden="false" customHeight="false" outlineLevel="0" collapsed="false">
      <c r="A733" s="8" t="str">
        <f aca="false">pattern_user_labels!$A733</f>
        <v>b21db63a-613a-4a86-b0c2-27c8e29229c3</v>
      </c>
      <c r="B733" s="8" t="str">
        <f aca="false" t="array" ref="B733:B733">INDEX(pattern_user_labels!B733:J733,MATCH(MAX(COUNTIF(pattern_user_labels!B733:J733,pattern_user_labels!B733:J733)),COUNTIF(pattern_user_labels!B733:J733,pattern_user_labels!B733:J733),0))</f>
        <v>NON_SPECIFIC</v>
      </c>
      <c r="C733" s="9" t="n">
        <f aca="false">pattern_user_labels!$R733</f>
        <v>3</v>
      </c>
      <c r="D733" s="9" t="n">
        <f aca="false">COUNTIF(pattern_user_labels!$B733:$J733, $B733)</f>
        <v>2</v>
      </c>
      <c r="E733" s="10" t="b">
        <f aca="false">$C733-$D733&lt;=1</f>
        <v>1</v>
      </c>
      <c r="F733" s="10" t="b">
        <f aca="false">$C733=$D733</f>
        <v>0</v>
      </c>
      <c r="G733" s="10" t="b">
        <f aca="false">D733&gt;=3</f>
        <v>0</v>
      </c>
      <c r="H733" s="10" t="b">
        <f aca="false">AND($E733,OR($B733="UNGRADABLE_QUALITY",$B733="UNGRADABLE_CONDITION"))</f>
        <v>0</v>
      </c>
      <c r="I733" s="10" t="str">
        <f aca="false">IF(AND($E733,NOT($H733)),$B733, "")</f>
        <v>NON_SPECIFIC</v>
      </c>
    </row>
    <row r="734" customFormat="false" ht="15.75" hidden="false" customHeight="false" outlineLevel="0" collapsed="false">
      <c r="A734" s="8" t="str">
        <f aca="false">pattern_user_labels!$A734</f>
        <v>b22c2366-7f3e-4afc-8ef7-e6078c314ad8</v>
      </c>
      <c r="B734" s="8" t="str">
        <f aca="false" t="array" ref="B734:B734">INDEX(pattern_user_labels!B734:J734,MATCH(MAX(COUNTIF(pattern_user_labels!B734:J734,pattern_user_labels!B734:J734)),COUNTIF(pattern_user_labels!B734:J734,pattern_user_labels!B734:J734),0))</f>
        <v>EARLY</v>
      </c>
      <c r="C734" s="9" t="n">
        <f aca="false">pattern_user_labels!$R734</f>
        <v>3</v>
      </c>
      <c r="D734" s="9" t="n">
        <f aca="false">COUNTIF(pattern_user_labels!$B734:$J734, $B734)</f>
        <v>2</v>
      </c>
      <c r="E734" s="10" t="b">
        <f aca="false">$C734-$D734&lt;=1</f>
        <v>1</v>
      </c>
      <c r="F734" s="10" t="b">
        <f aca="false">$C734=$D734</f>
        <v>0</v>
      </c>
      <c r="G734" s="10" t="b">
        <f aca="false">D734&gt;=3</f>
        <v>0</v>
      </c>
      <c r="H734" s="10" t="b">
        <f aca="false">AND($E734,OR($B734="UNGRADABLE_QUALITY",$B734="UNGRADABLE_CONDITION"))</f>
        <v>0</v>
      </c>
      <c r="I734" s="10" t="str">
        <f aca="false">IF(AND($E734,NOT($H734)),$B734, "")</f>
        <v>EARLY</v>
      </c>
    </row>
    <row r="735" customFormat="false" ht="15.75" hidden="false" customHeight="false" outlineLevel="0" collapsed="false">
      <c r="A735" s="8" t="str">
        <f aca="false">pattern_user_labels!$A735</f>
        <v>b27e3a18-6175-496a-be81-c8f229351ee7</v>
      </c>
      <c r="B735" s="8" t="str">
        <f aca="false" t="array" ref="B735:B735">INDEX(pattern_user_labels!B735:J735,MATCH(MAX(COUNTIF(pattern_user_labels!B735:J735,pattern_user_labels!B735:J735)),COUNTIF(pattern_user_labels!B735:J735,pattern_user_labels!B735:J735),0))</f>
        <v>NON_SPECIFIC</v>
      </c>
      <c r="C735" s="9" t="n">
        <f aca="false">pattern_user_labels!$R735</f>
        <v>3</v>
      </c>
      <c r="D735" s="9" t="n">
        <f aca="false">COUNTIF(pattern_user_labels!$B735:$J735, $B735)</f>
        <v>3</v>
      </c>
      <c r="E735" s="10" t="b">
        <f aca="false">$C735-$D735&lt;=1</f>
        <v>1</v>
      </c>
      <c r="F735" s="10" t="b">
        <f aca="false">$C735=$D735</f>
        <v>1</v>
      </c>
      <c r="G735" s="10" t="b">
        <f aca="false">D735&gt;=3</f>
        <v>1</v>
      </c>
      <c r="H735" s="10" t="b">
        <f aca="false">AND($E735,OR($B735="UNGRADABLE_QUALITY",$B735="UNGRADABLE_CONDITION"))</f>
        <v>0</v>
      </c>
      <c r="I735" s="10" t="str">
        <f aca="false">IF(AND($E735,NOT($H735)),$B735, "")</f>
        <v>NON_SPECIFIC</v>
      </c>
    </row>
    <row r="736" customFormat="false" ht="15.75" hidden="false" customHeight="false" outlineLevel="0" collapsed="false">
      <c r="A736" s="8" t="str">
        <f aca="false">pattern_user_labels!$A736</f>
        <v>b2cdab17-beae-4255-9918-a99c6548f19a</v>
      </c>
      <c r="B736" s="8" t="str">
        <f aca="false" t="array" ref="B736:B736">INDEX(pattern_user_labels!B736:J736,MATCH(MAX(COUNTIF(pattern_user_labels!B736:J736,pattern_user_labels!B736:J736)),COUNTIF(pattern_user_labels!B736:J736,pattern_user_labels!B736:J736),0))</f>
        <v>EARLY</v>
      </c>
      <c r="C736" s="9" t="n">
        <f aca="false">pattern_user_labels!$R736</f>
        <v>3</v>
      </c>
      <c r="D736" s="9" t="n">
        <f aca="false">COUNTIF(pattern_user_labels!$B736:$J736, $B736)</f>
        <v>3</v>
      </c>
      <c r="E736" s="10" t="b">
        <f aca="false">$C736-$D736&lt;=1</f>
        <v>1</v>
      </c>
      <c r="F736" s="10" t="b">
        <f aca="false">$C736=$D736</f>
        <v>1</v>
      </c>
      <c r="G736" s="10" t="b">
        <f aca="false">D736&gt;=3</f>
        <v>1</v>
      </c>
      <c r="H736" s="10" t="b">
        <f aca="false">AND($E736,OR($B736="UNGRADABLE_QUALITY",$B736="UNGRADABLE_CONDITION"))</f>
        <v>0</v>
      </c>
      <c r="I736" s="10" t="str">
        <f aca="false">IF(AND($E736,NOT($H736)),$B736, "")</f>
        <v>EARLY</v>
      </c>
    </row>
    <row r="737" customFormat="false" ht="15.75" hidden="false" customHeight="false" outlineLevel="0" collapsed="false">
      <c r="A737" s="8" t="str">
        <f aca="false">pattern_user_labels!$A737</f>
        <v>b2e98d2f-3878-4bef-a1fc-708073ba8ae4</v>
      </c>
      <c r="B737" s="8" t="str">
        <f aca="false" t="array" ref="B737:B737">INDEX(pattern_user_labels!B737:J737,MATCH(MAX(COUNTIF(pattern_user_labels!B737:J737,pattern_user_labels!B737:J737)),COUNTIF(pattern_user_labels!B737:J737,pattern_user_labels!B737:J737),0))</f>
        <v>EARLY</v>
      </c>
      <c r="C737" s="9" t="n">
        <f aca="false">pattern_user_labels!$R737</f>
        <v>3</v>
      </c>
      <c r="D737" s="9" t="n">
        <f aca="false">COUNTIF(pattern_user_labels!$B737:$J737, $B737)</f>
        <v>2</v>
      </c>
      <c r="E737" s="10" t="b">
        <f aca="false">$C737-$D737&lt;=1</f>
        <v>1</v>
      </c>
      <c r="F737" s="10" t="b">
        <f aca="false">$C737=$D737</f>
        <v>0</v>
      </c>
      <c r="G737" s="10" t="b">
        <f aca="false">D737&gt;=3</f>
        <v>0</v>
      </c>
      <c r="H737" s="10" t="b">
        <f aca="false">AND($E737,OR($B737="UNGRADABLE_QUALITY",$B737="UNGRADABLE_CONDITION"))</f>
        <v>0</v>
      </c>
      <c r="I737" s="10" t="str">
        <f aca="false">IF(AND($E737,NOT($H737)),$B737, "")</f>
        <v>EARLY</v>
      </c>
    </row>
    <row r="738" customFormat="false" ht="15.75" hidden="false" customHeight="false" outlineLevel="0" collapsed="false">
      <c r="A738" s="8" t="str">
        <f aca="false">pattern_user_labels!$A738</f>
        <v>b36838fe-8221-422c-865d-1aa020035777</v>
      </c>
      <c r="B738" s="8" t="str">
        <f aca="false" t="array" ref="B738:B738">INDEX(pattern_user_labels!B738:J738,MATCH(MAX(COUNTIF(pattern_user_labels!B738:J738,pattern_user_labels!B738:J738)),COUNTIF(pattern_user_labels!B738:J738,pattern_user_labels!B738:J738),0))</f>
        <v>NON_SPECIFIC</v>
      </c>
      <c r="C738" s="9" t="n">
        <f aca="false">pattern_user_labels!$R738</f>
        <v>3</v>
      </c>
      <c r="D738" s="9" t="n">
        <f aca="false">COUNTIF(pattern_user_labels!$B738:$J738, $B738)</f>
        <v>2</v>
      </c>
      <c r="E738" s="10" t="b">
        <f aca="false">$C738-$D738&lt;=1</f>
        <v>1</v>
      </c>
      <c r="F738" s="10" t="b">
        <f aca="false">$C738=$D738</f>
        <v>0</v>
      </c>
      <c r="G738" s="10" t="b">
        <f aca="false">D738&gt;=3</f>
        <v>0</v>
      </c>
      <c r="H738" s="10" t="b">
        <f aca="false">AND($E738,OR($B738="UNGRADABLE_QUALITY",$B738="UNGRADABLE_CONDITION"))</f>
        <v>0</v>
      </c>
      <c r="I738" s="10" t="str">
        <f aca="false">IF(AND($E738,NOT($H738)),$B738, "")</f>
        <v>NON_SPECIFIC</v>
      </c>
    </row>
    <row r="739" customFormat="false" ht="15.75" hidden="false" customHeight="false" outlineLevel="0" collapsed="false">
      <c r="A739" s="8" t="str">
        <f aca="false">pattern_user_labels!$A739</f>
        <v>b37488ea-2be5-41e0-ac74-6f8ab983b9c5</v>
      </c>
      <c r="B739" s="8" t="str">
        <f aca="false" t="array" ref="B739:B739">INDEX(pattern_user_labels!B739:J739,MATCH(MAX(COUNTIF(pattern_user_labels!B739:J739,pattern_user_labels!B739:J739)),COUNTIF(pattern_user_labels!B739:J739,pattern_user_labels!B739:J739),0))</f>
        <v>NON_SPECIFIC</v>
      </c>
      <c r="C739" s="9" t="n">
        <f aca="false">pattern_user_labels!$R739</f>
        <v>3</v>
      </c>
      <c r="D739" s="9" t="n">
        <f aca="false">COUNTIF(pattern_user_labels!$B739:$J739, $B739)</f>
        <v>2</v>
      </c>
      <c r="E739" s="10" t="b">
        <f aca="false">$C739-$D739&lt;=1</f>
        <v>1</v>
      </c>
      <c r="F739" s="10" t="b">
        <f aca="false">$C739=$D739</f>
        <v>0</v>
      </c>
      <c r="G739" s="10" t="b">
        <f aca="false">D739&gt;=3</f>
        <v>0</v>
      </c>
      <c r="H739" s="10" t="b">
        <f aca="false">AND($E739,OR($B739="UNGRADABLE_QUALITY",$B739="UNGRADABLE_CONDITION"))</f>
        <v>0</v>
      </c>
      <c r="I739" s="10" t="str">
        <f aca="false">IF(AND($E739,NOT($H739)),$B739, "")</f>
        <v>NON_SPECIFIC</v>
      </c>
    </row>
    <row r="740" customFormat="false" ht="15.75" hidden="false" customHeight="false" outlineLevel="0" collapsed="false">
      <c r="A740" s="8" t="str">
        <f aca="false">pattern_user_labels!$A740</f>
        <v>b3805df0-5282-4d87-a325-c40a67a88fd1</v>
      </c>
      <c r="B740" s="8" t="str">
        <f aca="false" t="array" ref="B740:B740">INDEX(pattern_user_labels!B740:J740,MATCH(MAX(COUNTIF(pattern_user_labels!B740:J740,pattern_user_labels!B740:J740)),COUNTIF(pattern_user_labels!B740:J740,pattern_user_labels!B740:J740),0))</f>
        <v>NORMAL</v>
      </c>
      <c r="C740" s="9" t="n">
        <f aca="false">pattern_user_labels!$R740</f>
        <v>3</v>
      </c>
      <c r="D740" s="9" t="n">
        <f aca="false">COUNTIF(pattern_user_labels!$B740:$J740, $B740)</f>
        <v>3</v>
      </c>
      <c r="E740" s="10" t="b">
        <f aca="false">$C740-$D740&lt;=1</f>
        <v>1</v>
      </c>
      <c r="F740" s="10" t="b">
        <f aca="false">$C740=$D740</f>
        <v>1</v>
      </c>
      <c r="G740" s="10" t="b">
        <f aca="false">D740&gt;=3</f>
        <v>1</v>
      </c>
      <c r="H740" s="10" t="b">
        <f aca="false">AND($E740,OR($B740="UNGRADABLE_QUALITY",$B740="UNGRADABLE_CONDITION"))</f>
        <v>0</v>
      </c>
      <c r="I740" s="10" t="str">
        <f aca="false">IF(AND($E740,NOT($H740)),$B740, "")</f>
        <v>NORMAL</v>
      </c>
    </row>
    <row r="741" customFormat="false" ht="15.75" hidden="false" customHeight="false" outlineLevel="0" collapsed="false">
      <c r="A741" s="8" t="str">
        <f aca="false">pattern_user_labels!$A741</f>
        <v>b46e5033-0b00-473e-a2e4-da6bd1fbf7ad</v>
      </c>
      <c r="B741" s="8" t="str">
        <f aca="false" t="array" ref="B741:B741">INDEX(pattern_user_labels!B741:J741,MATCH(MAX(COUNTIF(pattern_user_labels!B741:J741,pattern_user_labels!B741:J741)),COUNTIF(pattern_user_labels!B741:J741,pattern_user_labels!B741:J741),0))</f>
        <v>LATE</v>
      </c>
      <c r="C741" s="9" t="n">
        <f aca="false">pattern_user_labels!$R741</f>
        <v>3</v>
      </c>
      <c r="D741" s="9" t="n">
        <f aca="false">COUNTIF(pattern_user_labels!$B741:$J741, $B741)</f>
        <v>3</v>
      </c>
      <c r="E741" s="10" t="b">
        <f aca="false">$C741-$D741&lt;=1</f>
        <v>1</v>
      </c>
      <c r="F741" s="10" t="b">
        <f aca="false">$C741=$D741</f>
        <v>1</v>
      </c>
      <c r="G741" s="10" t="b">
        <f aca="false">D741&gt;=3</f>
        <v>1</v>
      </c>
      <c r="H741" s="10" t="b">
        <f aca="false">AND($E741,OR($B741="UNGRADABLE_QUALITY",$B741="UNGRADABLE_CONDITION"))</f>
        <v>0</v>
      </c>
      <c r="I741" s="10" t="str">
        <f aca="false">IF(AND($E741,NOT($H741)),$B741, "")</f>
        <v>LATE</v>
      </c>
    </row>
    <row r="742" customFormat="false" ht="15.75" hidden="false" customHeight="false" outlineLevel="0" collapsed="false">
      <c r="A742" s="8" t="str">
        <f aca="false">pattern_user_labels!$A742</f>
        <v>b4e82f26-0655-4c0c-9047-a921ae0967b8</v>
      </c>
      <c r="B742" s="8" t="str">
        <f aca="false" t="array" ref="B742:B742">INDEX(pattern_user_labels!B742:J742,MATCH(MAX(COUNTIF(pattern_user_labels!B742:J742,pattern_user_labels!B742:J742)),COUNTIF(pattern_user_labels!B742:J742,pattern_user_labels!B742:J742),0))</f>
        <v>NON_SPECIFIC</v>
      </c>
      <c r="C742" s="9" t="n">
        <f aca="false">pattern_user_labels!$R742</f>
        <v>3</v>
      </c>
      <c r="D742" s="9" t="n">
        <f aca="false">COUNTIF(pattern_user_labels!$B742:$J742, $B742)</f>
        <v>1</v>
      </c>
      <c r="E742" s="10" t="b">
        <f aca="false">$C742-$D742&lt;=1</f>
        <v>0</v>
      </c>
      <c r="F742" s="10" t="b">
        <f aca="false">$C742=$D742</f>
        <v>0</v>
      </c>
      <c r="G742" s="10" t="b">
        <f aca="false">D742&gt;=3</f>
        <v>0</v>
      </c>
      <c r="H742" s="10" t="b">
        <f aca="false">AND($E742,OR($B742="UNGRADABLE_QUALITY",$B742="UNGRADABLE_CONDITION"))</f>
        <v>0</v>
      </c>
      <c r="I742" s="10" t="str">
        <f aca="false">IF(AND($E742,NOT($H742)),$B742, "")</f>
        <v/>
      </c>
    </row>
    <row r="743" customFormat="false" ht="15.75" hidden="false" customHeight="false" outlineLevel="0" collapsed="false">
      <c r="A743" s="8" t="str">
        <f aca="false">pattern_user_labels!$A743</f>
        <v>b5100b18-1d77-46cc-973d-97bf56dea5ef</v>
      </c>
      <c r="B743" s="8" t="str">
        <f aca="false" t="array" ref="B743:B743">INDEX(pattern_user_labels!B743:J743,MATCH(MAX(COUNTIF(pattern_user_labels!B743:J743,pattern_user_labels!B743:J743)),COUNTIF(pattern_user_labels!B743:J743,pattern_user_labels!B743:J743),0))</f>
        <v>EARLY</v>
      </c>
      <c r="C743" s="9" t="n">
        <f aca="false">pattern_user_labels!$R743</f>
        <v>3</v>
      </c>
      <c r="D743" s="9" t="n">
        <f aca="false">COUNTIF(pattern_user_labels!$B743:$J743, $B743)</f>
        <v>2</v>
      </c>
      <c r="E743" s="10" t="b">
        <f aca="false">$C743-$D743&lt;=1</f>
        <v>1</v>
      </c>
      <c r="F743" s="10" t="b">
        <f aca="false">$C743=$D743</f>
        <v>0</v>
      </c>
      <c r="G743" s="10" t="b">
        <f aca="false">D743&gt;=3</f>
        <v>0</v>
      </c>
      <c r="H743" s="10" t="b">
        <f aca="false">AND($E743,OR($B743="UNGRADABLE_QUALITY",$B743="UNGRADABLE_CONDITION"))</f>
        <v>0</v>
      </c>
      <c r="I743" s="10" t="str">
        <f aca="false">IF(AND($E743,NOT($H743)),$B743, "")</f>
        <v>EARLY</v>
      </c>
    </row>
    <row r="744" customFormat="false" ht="15.75" hidden="false" customHeight="false" outlineLevel="0" collapsed="false">
      <c r="A744" s="8" t="str">
        <f aca="false">pattern_user_labels!$A744</f>
        <v>b53827b9-dde6-46ca-bd69-62666ae4fcc9</v>
      </c>
      <c r="B744" s="8" t="str">
        <f aca="false" t="array" ref="B744:B744">INDEX(pattern_user_labels!B744:J744,MATCH(MAX(COUNTIF(pattern_user_labels!B744:J744,pattern_user_labels!B744:J744)),COUNTIF(pattern_user_labels!B744:J744,pattern_user_labels!B744:J744),0))</f>
        <v>LATE</v>
      </c>
      <c r="C744" s="9" t="n">
        <f aca="false">pattern_user_labels!$R744</f>
        <v>3</v>
      </c>
      <c r="D744" s="9" t="n">
        <f aca="false">COUNTIF(pattern_user_labels!$B744:$J744, $B744)</f>
        <v>3</v>
      </c>
      <c r="E744" s="10" t="b">
        <f aca="false">$C744-$D744&lt;=1</f>
        <v>1</v>
      </c>
      <c r="F744" s="10" t="b">
        <f aca="false">$C744=$D744</f>
        <v>1</v>
      </c>
      <c r="G744" s="10" t="b">
        <f aca="false">D744&gt;=3</f>
        <v>1</v>
      </c>
      <c r="H744" s="10" t="b">
        <f aca="false">AND($E744,OR($B744="UNGRADABLE_QUALITY",$B744="UNGRADABLE_CONDITION"))</f>
        <v>0</v>
      </c>
      <c r="I744" s="10" t="str">
        <f aca="false">IF(AND($E744,NOT($H744)),$B744, "")</f>
        <v>LATE</v>
      </c>
    </row>
    <row r="745" customFormat="false" ht="15.75" hidden="false" customHeight="false" outlineLevel="0" collapsed="false">
      <c r="A745" s="8" t="str">
        <f aca="false">pattern_user_labels!$A745</f>
        <v>b595999b-0b72-4afc-895d-6f7bc7895ce9</v>
      </c>
      <c r="B745" s="8" t="str">
        <f aca="false" t="array" ref="B745:B745">INDEX(pattern_user_labels!B745:J745,MATCH(MAX(COUNTIF(pattern_user_labels!B745:J745,pattern_user_labels!B745:J745)),COUNTIF(pattern_user_labels!B745:J745,pattern_user_labels!B745:J745),0))</f>
        <v>NON_SPECIFIC</v>
      </c>
      <c r="C745" s="9" t="n">
        <f aca="false">pattern_user_labels!$R745</f>
        <v>3</v>
      </c>
      <c r="D745" s="9" t="n">
        <f aca="false">COUNTIF(pattern_user_labels!$B745:$J745, $B745)</f>
        <v>2</v>
      </c>
      <c r="E745" s="10" t="b">
        <f aca="false">$C745-$D745&lt;=1</f>
        <v>1</v>
      </c>
      <c r="F745" s="10" t="b">
        <f aca="false">$C745=$D745</f>
        <v>0</v>
      </c>
      <c r="G745" s="10" t="b">
        <f aca="false">D745&gt;=3</f>
        <v>0</v>
      </c>
      <c r="H745" s="10" t="b">
        <f aca="false">AND($E745,OR($B745="UNGRADABLE_QUALITY",$B745="UNGRADABLE_CONDITION"))</f>
        <v>0</v>
      </c>
      <c r="I745" s="10" t="str">
        <f aca="false">IF(AND($E745,NOT($H745)),$B745, "")</f>
        <v>NON_SPECIFIC</v>
      </c>
    </row>
    <row r="746" customFormat="false" ht="15.75" hidden="false" customHeight="false" outlineLevel="0" collapsed="false">
      <c r="A746" s="8" t="str">
        <f aca="false">pattern_user_labels!$A746</f>
        <v>b5c1ebd9-9427-4a7d-a0f4-9db31f22938c</v>
      </c>
      <c r="B746" s="8" t="str">
        <f aca="false" t="array" ref="B746:B746">INDEX(pattern_user_labels!B746:J746,MATCH(MAX(COUNTIF(pattern_user_labels!B746:J746,pattern_user_labels!B746:J746)),COUNTIF(pattern_user_labels!B746:J746,pattern_user_labels!B746:J746),0))</f>
        <v>NON_SPECIFIC</v>
      </c>
      <c r="C746" s="9" t="n">
        <f aca="false">pattern_user_labels!$R746</f>
        <v>4</v>
      </c>
      <c r="D746" s="9" t="n">
        <f aca="false">COUNTIF(pattern_user_labels!$B746:$J746, $B746)</f>
        <v>2</v>
      </c>
      <c r="E746" s="10" t="b">
        <f aca="false">$C746-$D746&lt;=1</f>
        <v>0</v>
      </c>
      <c r="F746" s="10" t="b">
        <f aca="false">$C746=$D746</f>
        <v>0</v>
      </c>
      <c r="G746" s="10" t="b">
        <f aca="false">D746&gt;=3</f>
        <v>0</v>
      </c>
      <c r="H746" s="10" t="b">
        <f aca="false">AND($E746,OR($B746="UNGRADABLE_QUALITY",$B746="UNGRADABLE_CONDITION"))</f>
        <v>0</v>
      </c>
      <c r="I746" s="10" t="str">
        <f aca="false">IF(AND($E746,NOT($H746)),$B746, "")</f>
        <v/>
      </c>
    </row>
    <row r="747" customFormat="false" ht="15.75" hidden="false" customHeight="false" outlineLevel="0" collapsed="false">
      <c r="A747" s="8" t="str">
        <f aca="false">pattern_user_labels!$A747</f>
        <v>b5de13d5-7628-4463-890f-816ae995005b</v>
      </c>
      <c r="B747" s="8" t="str">
        <f aca="false" t="array" ref="B747:B747">INDEX(pattern_user_labels!B747:J747,MATCH(MAX(COUNTIF(pattern_user_labels!B747:J747,pattern_user_labels!B747:J747)),COUNTIF(pattern_user_labels!B747:J747,pattern_user_labels!B747:J747),0))</f>
        <v>NORMAL</v>
      </c>
      <c r="C747" s="9" t="n">
        <f aca="false">pattern_user_labels!$R747</f>
        <v>3</v>
      </c>
      <c r="D747" s="9" t="n">
        <f aca="false">COUNTIF(pattern_user_labels!$B747:$J747, $B747)</f>
        <v>2</v>
      </c>
      <c r="E747" s="10" t="b">
        <f aca="false">$C747-$D747&lt;=1</f>
        <v>1</v>
      </c>
      <c r="F747" s="10" t="b">
        <f aca="false">$C747=$D747</f>
        <v>0</v>
      </c>
      <c r="G747" s="10" t="b">
        <f aca="false">D747&gt;=3</f>
        <v>0</v>
      </c>
      <c r="H747" s="10" t="b">
        <f aca="false">AND($E747,OR($B747="UNGRADABLE_QUALITY",$B747="UNGRADABLE_CONDITION"))</f>
        <v>0</v>
      </c>
      <c r="I747" s="10" t="str">
        <f aca="false">IF(AND($E747,NOT($H747)),$B747, "")</f>
        <v>NORMAL</v>
      </c>
    </row>
    <row r="748" customFormat="false" ht="15.75" hidden="false" customHeight="false" outlineLevel="0" collapsed="false">
      <c r="A748" s="8" t="str">
        <f aca="false">pattern_user_labels!$A748</f>
        <v>b66f29dc-415a-4cf0-95f5-8a8ce238c191</v>
      </c>
      <c r="B748" s="8" t="str">
        <f aca="false" t="array" ref="B748:B748">INDEX(pattern_user_labels!B748:J748,MATCH(MAX(COUNTIF(pattern_user_labels!B748:J748,pattern_user_labels!B748:J748)),COUNTIF(pattern_user_labels!B748:J748,pattern_user_labels!B748:J748),0))</f>
        <v>EARLY</v>
      </c>
      <c r="C748" s="9" t="n">
        <f aca="false">pattern_user_labels!$R748</f>
        <v>3</v>
      </c>
      <c r="D748" s="9" t="n">
        <f aca="false">COUNTIF(pattern_user_labels!$B748:$J748, $B748)</f>
        <v>3</v>
      </c>
      <c r="E748" s="10" t="b">
        <f aca="false">$C748-$D748&lt;=1</f>
        <v>1</v>
      </c>
      <c r="F748" s="10" t="b">
        <f aca="false">$C748=$D748</f>
        <v>1</v>
      </c>
      <c r="G748" s="10" t="b">
        <f aca="false">D748&gt;=3</f>
        <v>1</v>
      </c>
      <c r="H748" s="10" t="b">
        <f aca="false">AND($E748,OR($B748="UNGRADABLE_QUALITY",$B748="UNGRADABLE_CONDITION"))</f>
        <v>0</v>
      </c>
      <c r="I748" s="10" t="str">
        <f aca="false">IF(AND($E748,NOT($H748)),$B748, "")</f>
        <v>EARLY</v>
      </c>
    </row>
    <row r="749" customFormat="false" ht="15.75" hidden="false" customHeight="false" outlineLevel="0" collapsed="false">
      <c r="A749" s="8" t="str">
        <f aca="false">pattern_user_labels!$A749</f>
        <v>b698dce5-aa77-41b1-b16c-6b67bb9bc433</v>
      </c>
      <c r="B749" s="8" t="str">
        <f aca="false" t="array" ref="B749:B749">INDEX(pattern_user_labels!B749:J749,MATCH(MAX(COUNTIF(pattern_user_labels!B749:J749,pattern_user_labels!B749:J749)),COUNTIF(pattern_user_labels!B749:J749,pattern_user_labels!B749:J749),0))</f>
        <v>NORMAL</v>
      </c>
      <c r="C749" s="9" t="n">
        <f aca="false">pattern_user_labels!$R749</f>
        <v>3</v>
      </c>
      <c r="D749" s="9" t="n">
        <f aca="false">COUNTIF(pattern_user_labels!$B749:$J749, $B749)</f>
        <v>2</v>
      </c>
      <c r="E749" s="10" t="b">
        <f aca="false">$C749-$D749&lt;=1</f>
        <v>1</v>
      </c>
      <c r="F749" s="10" t="b">
        <f aca="false">$C749=$D749</f>
        <v>0</v>
      </c>
      <c r="G749" s="10" t="b">
        <f aca="false">D749&gt;=3</f>
        <v>0</v>
      </c>
      <c r="H749" s="10" t="b">
        <f aca="false">AND($E749,OR($B749="UNGRADABLE_QUALITY",$B749="UNGRADABLE_CONDITION"))</f>
        <v>0</v>
      </c>
      <c r="I749" s="10" t="str">
        <f aca="false">IF(AND($E749,NOT($H749)),$B749, "")</f>
        <v>NORMAL</v>
      </c>
    </row>
    <row r="750" customFormat="false" ht="15.75" hidden="false" customHeight="false" outlineLevel="0" collapsed="false">
      <c r="A750" s="8" t="str">
        <f aca="false">pattern_user_labels!$A750</f>
        <v>b6a3c14a-11b2-46c5-b61e-51bfdd387d1a</v>
      </c>
      <c r="B750" s="8" t="str">
        <f aca="false" t="array" ref="B750:B750">INDEX(pattern_user_labels!B750:J750,MATCH(MAX(COUNTIF(pattern_user_labels!B750:J750,pattern_user_labels!B750:J750)),COUNTIF(pattern_user_labels!B750:J750,pattern_user_labels!B750:J750),0))</f>
        <v>NON_SPECIFIC</v>
      </c>
      <c r="C750" s="9" t="n">
        <f aca="false">pattern_user_labels!$R750</f>
        <v>3</v>
      </c>
      <c r="D750" s="9" t="n">
        <f aca="false">COUNTIF(pattern_user_labels!$B750:$J750, $B750)</f>
        <v>1</v>
      </c>
      <c r="E750" s="10" t="b">
        <f aca="false">$C750-$D750&lt;=1</f>
        <v>0</v>
      </c>
      <c r="F750" s="10" t="b">
        <f aca="false">$C750=$D750</f>
        <v>0</v>
      </c>
      <c r="G750" s="10" t="b">
        <f aca="false">D750&gt;=3</f>
        <v>0</v>
      </c>
      <c r="H750" s="10" t="b">
        <f aca="false">AND($E750,OR($B750="UNGRADABLE_QUALITY",$B750="UNGRADABLE_CONDITION"))</f>
        <v>0</v>
      </c>
      <c r="I750" s="10" t="str">
        <f aca="false">IF(AND($E750,NOT($H750)),$B750, "")</f>
        <v/>
      </c>
    </row>
    <row r="751" customFormat="false" ht="15.75" hidden="false" customHeight="false" outlineLevel="0" collapsed="false">
      <c r="A751" s="8" t="str">
        <f aca="false">pattern_user_labels!$A751</f>
        <v>b6a75f8a-e8eb-4f80-9036-9eb11121f269</v>
      </c>
      <c r="B751" s="8" t="str">
        <f aca="false" t="array" ref="B751:B751">INDEX(pattern_user_labels!B751:J751,MATCH(MAX(COUNTIF(pattern_user_labels!B751:J751,pattern_user_labels!B751:J751)),COUNTIF(pattern_user_labels!B751:J751,pattern_user_labels!B751:J751),0))</f>
        <v>NON_SPECIFIC</v>
      </c>
      <c r="C751" s="9" t="n">
        <f aca="false">pattern_user_labels!$R751</f>
        <v>3</v>
      </c>
      <c r="D751" s="9" t="n">
        <f aca="false">COUNTIF(pattern_user_labels!$B751:$J751, $B751)</f>
        <v>2</v>
      </c>
      <c r="E751" s="10" t="b">
        <f aca="false">$C751-$D751&lt;=1</f>
        <v>1</v>
      </c>
      <c r="F751" s="10" t="b">
        <f aca="false">$C751=$D751</f>
        <v>0</v>
      </c>
      <c r="G751" s="10" t="b">
        <f aca="false">D751&gt;=3</f>
        <v>0</v>
      </c>
      <c r="H751" s="10" t="b">
        <f aca="false">AND($E751,OR($B751="UNGRADABLE_QUALITY",$B751="UNGRADABLE_CONDITION"))</f>
        <v>0</v>
      </c>
      <c r="I751" s="10" t="str">
        <f aca="false">IF(AND($E751,NOT($H751)),$B751, "")</f>
        <v>NON_SPECIFIC</v>
      </c>
    </row>
    <row r="752" customFormat="false" ht="15.75" hidden="false" customHeight="false" outlineLevel="0" collapsed="false">
      <c r="A752" s="8" t="str">
        <f aca="false">pattern_user_labels!$A752</f>
        <v>b6af56bf-3987-437c-8243-b9b85f53457e</v>
      </c>
      <c r="B752" s="8" t="str">
        <f aca="false" t="array" ref="B752:B752">INDEX(pattern_user_labels!B752:J752,MATCH(MAX(COUNTIF(pattern_user_labels!B752:J752,pattern_user_labels!B752:J752)),COUNTIF(pattern_user_labels!B752:J752,pattern_user_labels!B752:J752),0))</f>
        <v>ACTIVE</v>
      </c>
      <c r="C752" s="9" t="n">
        <f aca="false">pattern_user_labels!$R752</f>
        <v>3</v>
      </c>
      <c r="D752" s="9" t="n">
        <f aca="false">COUNTIF(pattern_user_labels!$B752:$J752, $B752)</f>
        <v>2</v>
      </c>
      <c r="E752" s="10" t="b">
        <f aca="false">$C752-$D752&lt;=1</f>
        <v>1</v>
      </c>
      <c r="F752" s="10" t="b">
        <f aca="false">$C752=$D752</f>
        <v>0</v>
      </c>
      <c r="G752" s="10" t="b">
        <f aca="false">D752&gt;=3</f>
        <v>0</v>
      </c>
      <c r="H752" s="10" t="b">
        <f aca="false">AND($E752,OR($B752="UNGRADABLE_QUALITY",$B752="UNGRADABLE_CONDITION"))</f>
        <v>0</v>
      </c>
      <c r="I752" s="10" t="str">
        <f aca="false">IF(AND($E752,NOT($H752)),$B752, "")</f>
        <v>ACTIVE</v>
      </c>
    </row>
    <row r="753" customFormat="false" ht="15.75" hidden="false" customHeight="false" outlineLevel="0" collapsed="false">
      <c r="A753" s="8" t="str">
        <f aca="false">pattern_user_labels!$A753</f>
        <v>b6afe59d-fbfb-431e-8123-4dc486317747</v>
      </c>
      <c r="B753" s="8" t="str">
        <f aca="false" t="array" ref="B753:B753">INDEX(pattern_user_labels!B753:J753,MATCH(MAX(COUNTIF(pattern_user_labels!B753:J753,pattern_user_labels!B753:J753)),COUNTIF(pattern_user_labels!B753:J753,pattern_user_labels!B753:J753),0))</f>
        <v>NORMAL</v>
      </c>
      <c r="C753" s="9" t="n">
        <f aca="false">pattern_user_labels!$R753</f>
        <v>3</v>
      </c>
      <c r="D753" s="9" t="n">
        <f aca="false">COUNTIF(pattern_user_labels!$B753:$J753, $B753)</f>
        <v>3</v>
      </c>
      <c r="E753" s="10" t="b">
        <f aca="false">$C753-$D753&lt;=1</f>
        <v>1</v>
      </c>
      <c r="F753" s="10" t="b">
        <f aca="false">$C753=$D753</f>
        <v>1</v>
      </c>
      <c r="G753" s="10" t="b">
        <f aca="false">D753&gt;=3</f>
        <v>1</v>
      </c>
      <c r="H753" s="10" t="b">
        <f aca="false">AND($E753,OR($B753="UNGRADABLE_QUALITY",$B753="UNGRADABLE_CONDITION"))</f>
        <v>0</v>
      </c>
      <c r="I753" s="10" t="str">
        <f aca="false">IF(AND($E753,NOT($H753)),$B753, "")</f>
        <v>NORMAL</v>
      </c>
    </row>
    <row r="754" customFormat="false" ht="15.75" hidden="false" customHeight="false" outlineLevel="0" collapsed="false">
      <c r="A754" s="8" t="str">
        <f aca="false">pattern_user_labels!$A754</f>
        <v>b8637e22-6f28-4218-bf0f-42df79440d04</v>
      </c>
      <c r="B754" s="8" t="str">
        <f aca="false" t="array" ref="B754:B754">INDEX(pattern_user_labels!B754:J754,MATCH(MAX(COUNTIF(pattern_user_labels!B754:J754,pattern_user_labels!B754:J754)),COUNTIF(pattern_user_labels!B754:J754,pattern_user_labels!B754:J754),0))</f>
        <v>ACTIVE</v>
      </c>
      <c r="C754" s="9" t="n">
        <f aca="false">pattern_user_labels!$R754</f>
        <v>4</v>
      </c>
      <c r="D754" s="9" t="n">
        <f aca="false">COUNTIF(pattern_user_labels!$B754:$J754, $B754)</f>
        <v>2</v>
      </c>
      <c r="E754" s="10" t="b">
        <f aca="false">$C754-$D754&lt;=1</f>
        <v>0</v>
      </c>
      <c r="F754" s="10" t="b">
        <f aca="false">$C754=$D754</f>
        <v>0</v>
      </c>
      <c r="G754" s="10" t="b">
        <f aca="false">D754&gt;=3</f>
        <v>0</v>
      </c>
      <c r="H754" s="10" t="b">
        <f aca="false">AND($E754,OR($B754="UNGRADABLE_QUALITY",$B754="UNGRADABLE_CONDITION"))</f>
        <v>0</v>
      </c>
      <c r="I754" s="10" t="str">
        <f aca="false">IF(AND($E754,NOT($H754)),$B754, "")</f>
        <v/>
      </c>
    </row>
    <row r="755" customFormat="false" ht="15.75" hidden="false" customHeight="false" outlineLevel="0" collapsed="false">
      <c r="A755" s="8" t="str">
        <f aca="false">pattern_user_labels!$A755</f>
        <v>b8a06ed9-023f-4b5b-a9b8-44d365fdfb01</v>
      </c>
      <c r="B755" s="8" t="str">
        <f aca="false" t="array" ref="B755:B755">INDEX(pattern_user_labels!B755:J755,MATCH(MAX(COUNTIF(pattern_user_labels!B755:J755,pattern_user_labels!B755:J755)),COUNTIF(pattern_user_labels!B755:J755,pattern_user_labels!B755:J755),0))</f>
        <v>LATE</v>
      </c>
      <c r="C755" s="9" t="n">
        <f aca="false">pattern_user_labels!$R755</f>
        <v>3</v>
      </c>
      <c r="D755" s="9" t="n">
        <f aca="false">COUNTIF(pattern_user_labels!$B755:$J755, $B755)</f>
        <v>2</v>
      </c>
      <c r="E755" s="10" t="b">
        <f aca="false">$C755-$D755&lt;=1</f>
        <v>1</v>
      </c>
      <c r="F755" s="10" t="b">
        <f aca="false">$C755=$D755</f>
        <v>0</v>
      </c>
      <c r="G755" s="10" t="b">
        <f aca="false">D755&gt;=3</f>
        <v>0</v>
      </c>
      <c r="H755" s="10" t="b">
        <f aca="false">AND($E755,OR($B755="UNGRADABLE_QUALITY",$B755="UNGRADABLE_CONDITION"))</f>
        <v>0</v>
      </c>
      <c r="I755" s="10" t="str">
        <f aca="false">IF(AND($E755,NOT($H755)),$B755, "")</f>
        <v>LATE</v>
      </c>
    </row>
    <row r="756" customFormat="false" ht="15.75" hidden="false" customHeight="false" outlineLevel="0" collapsed="false">
      <c r="A756" s="8" t="str">
        <f aca="false">pattern_user_labels!$A756</f>
        <v>b8c476b8-c7ba-46bd-8f05-e640629cac71</v>
      </c>
      <c r="B756" s="8" t="str">
        <f aca="false" t="array" ref="B756:B756">INDEX(pattern_user_labels!B756:J756,MATCH(MAX(COUNTIF(pattern_user_labels!B756:J756,pattern_user_labels!B756:J756)),COUNTIF(pattern_user_labels!B756:J756,pattern_user_labels!B756:J756),0))</f>
        <v>NON_SPECIFIC</v>
      </c>
      <c r="C756" s="9" t="n">
        <f aca="false">pattern_user_labels!$R756</f>
        <v>3</v>
      </c>
      <c r="D756" s="9" t="n">
        <f aca="false">COUNTIF(pattern_user_labels!$B756:$J756, $B756)</f>
        <v>3</v>
      </c>
      <c r="E756" s="10" t="b">
        <f aca="false">$C756-$D756&lt;=1</f>
        <v>1</v>
      </c>
      <c r="F756" s="10" t="b">
        <f aca="false">$C756=$D756</f>
        <v>1</v>
      </c>
      <c r="G756" s="10" t="b">
        <f aca="false">D756&gt;=3</f>
        <v>1</v>
      </c>
      <c r="H756" s="10" t="b">
        <f aca="false">AND($E756,OR($B756="UNGRADABLE_QUALITY",$B756="UNGRADABLE_CONDITION"))</f>
        <v>0</v>
      </c>
      <c r="I756" s="10" t="str">
        <f aca="false">IF(AND($E756,NOT($H756)),$B756, "")</f>
        <v>NON_SPECIFIC</v>
      </c>
    </row>
    <row r="757" customFormat="false" ht="15.75" hidden="false" customHeight="false" outlineLevel="0" collapsed="false">
      <c r="A757" s="8" t="str">
        <f aca="false">pattern_user_labels!$A757</f>
        <v>b8fe37ac-4ba9-463f-999b-1c8e50b9977a</v>
      </c>
      <c r="B757" s="8" t="str">
        <f aca="false" t="array" ref="B757:B757">INDEX(pattern_user_labels!B757:J757,MATCH(MAX(COUNTIF(pattern_user_labels!B757:J757,pattern_user_labels!B757:J757)),COUNTIF(pattern_user_labels!B757:J757,pattern_user_labels!B757:J757),0))</f>
        <v>LATE</v>
      </c>
      <c r="C757" s="9" t="n">
        <f aca="false">pattern_user_labels!$R757</f>
        <v>3</v>
      </c>
      <c r="D757" s="9" t="n">
        <f aca="false">COUNTIF(pattern_user_labels!$B757:$J757, $B757)</f>
        <v>2</v>
      </c>
      <c r="E757" s="10" t="b">
        <f aca="false">$C757-$D757&lt;=1</f>
        <v>1</v>
      </c>
      <c r="F757" s="10" t="b">
        <f aca="false">$C757=$D757</f>
        <v>0</v>
      </c>
      <c r="G757" s="10" t="b">
        <f aca="false">D757&gt;=3</f>
        <v>0</v>
      </c>
      <c r="H757" s="10" t="b">
        <f aca="false">AND($E757,OR($B757="UNGRADABLE_QUALITY",$B757="UNGRADABLE_CONDITION"))</f>
        <v>0</v>
      </c>
      <c r="I757" s="10" t="str">
        <f aca="false">IF(AND($E757,NOT($H757)),$B757, "")</f>
        <v>LATE</v>
      </c>
    </row>
    <row r="758" customFormat="false" ht="15.75" hidden="false" customHeight="false" outlineLevel="0" collapsed="false">
      <c r="A758" s="8" t="str">
        <f aca="false">pattern_user_labels!$A758</f>
        <v>b9bfb4a0-87b9-4419-8ada-08a5bbe236c8</v>
      </c>
      <c r="B758" s="8" t="str">
        <f aca="false" t="array" ref="B758:B758">INDEX(pattern_user_labels!B758:J758,MATCH(MAX(COUNTIF(pattern_user_labels!B758:J758,pattern_user_labels!B758:J758)),COUNTIF(pattern_user_labels!B758:J758,pattern_user_labels!B758:J758),0))</f>
        <v>NON_SPECIFIC</v>
      </c>
      <c r="C758" s="9" t="n">
        <f aca="false">pattern_user_labels!$R758</f>
        <v>3</v>
      </c>
      <c r="D758" s="9" t="n">
        <f aca="false">COUNTIF(pattern_user_labels!$B758:$J758, $B758)</f>
        <v>2</v>
      </c>
      <c r="E758" s="10" t="b">
        <f aca="false">$C758-$D758&lt;=1</f>
        <v>1</v>
      </c>
      <c r="F758" s="10" t="b">
        <f aca="false">$C758=$D758</f>
        <v>0</v>
      </c>
      <c r="G758" s="10" t="b">
        <f aca="false">D758&gt;=3</f>
        <v>0</v>
      </c>
      <c r="H758" s="10" t="b">
        <f aca="false">AND($E758,OR($B758="UNGRADABLE_QUALITY",$B758="UNGRADABLE_CONDITION"))</f>
        <v>0</v>
      </c>
      <c r="I758" s="10" t="str">
        <f aca="false">IF(AND($E758,NOT($H758)),$B758, "")</f>
        <v>NON_SPECIFIC</v>
      </c>
    </row>
    <row r="759" customFormat="false" ht="15.75" hidden="false" customHeight="false" outlineLevel="0" collapsed="false">
      <c r="A759" s="8" t="str">
        <f aca="false">pattern_user_labels!$A759</f>
        <v>b9f16999-6f4e-412e-ac39-3edd2c9e9f37</v>
      </c>
      <c r="B759" s="8" t="str">
        <f aca="false" t="array" ref="B759:B759">INDEX(pattern_user_labels!B759:J759,MATCH(MAX(COUNTIF(pattern_user_labels!B759:J759,pattern_user_labels!B759:J759)),COUNTIF(pattern_user_labels!B759:J759,pattern_user_labels!B759:J759),0))</f>
        <v>EARLY</v>
      </c>
      <c r="C759" s="9" t="n">
        <f aca="false">pattern_user_labels!$R759</f>
        <v>4</v>
      </c>
      <c r="D759" s="9" t="n">
        <f aca="false">COUNTIF(pattern_user_labels!$B759:$J759, $B759)</f>
        <v>3</v>
      </c>
      <c r="E759" s="10" t="b">
        <f aca="false">$C759-$D759&lt;=1</f>
        <v>1</v>
      </c>
      <c r="F759" s="10" t="b">
        <f aca="false">$C759=$D759</f>
        <v>0</v>
      </c>
      <c r="G759" s="10" t="b">
        <f aca="false">D759&gt;=3</f>
        <v>1</v>
      </c>
      <c r="H759" s="10" t="b">
        <f aca="false">AND($E759,OR($B759="UNGRADABLE_QUALITY",$B759="UNGRADABLE_CONDITION"))</f>
        <v>0</v>
      </c>
      <c r="I759" s="10" t="str">
        <f aca="false">IF(AND($E759,NOT($H759)),$B759, "")</f>
        <v>EARLY</v>
      </c>
    </row>
    <row r="760" customFormat="false" ht="15.75" hidden="false" customHeight="false" outlineLevel="0" collapsed="false">
      <c r="A760" s="8" t="str">
        <f aca="false">pattern_user_labels!$A760</f>
        <v>ba29657e-39be-4044-abc2-c57376d90c89</v>
      </c>
      <c r="B760" s="8" t="str">
        <f aca="false" t="array" ref="B760:B760">INDEX(pattern_user_labels!B760:J760,MATCH(MAX(COUNTIF(pattern_user_labels!B760:J760,pattern_user_labels!B760:J760)),COUNTIF(pattern_user_labels!B760:J760,pattern_user_labels!B760:J760),0))</f>
        <v>EARLY</v>
      </c>
      <c r="C760" s="9" t="n">
        <f aca="false">pattern_user_labels!$R760</f>
        <v>3</v>
      </c>
      <c r="D760" s="9" t="n">
        <f aca="false">COUNTIF(pattern_user_labels!$B760:$J760, $B760)</f>
        <v>3</v>
      </c>
      <c r="E760" s="10" t="b">
        <f aca="false">$C760-$D760&lt;=1</f>
        <v>1</v>
      </c>
      <c r="F760" s="10" t="b">
        <f aca="false">$C760=$D760</f>
        <v>1</v>
      </c>
      <c r="G760" s="10" t="b">
        <f aca="false">D760&gt;=3</f>
        <v>1</v>
      </c>
      <c r="H760" s="10" t="b">
        <f aca="false">AND($E760,OR($B760="UNGRADABLE_QUALITY",$B760="UNGRADABLE_CONDITION"))</f>
        <v>0</v>
      </c>
      <c r="I760" s="10" t="str">
        <f aca="false">IF(AND($E760,NOT($H760)),$B760, "")</f>
        <v>EARLY</v>
      </c>
    </row>
    <row r="761" customFormat="false" ht="15.75" hidden="false" customHeight="false" outlineLevel="0" collapsed="false">
      <c r="A761" s="8" t="str">
        <f aca="false">pattern_user_labels!$A761</f>
        <v>bacd5e6c-4074-44e2-a9c2-13c4454a1c9d</v>
      </c>
      <c r="B761" s="8" t="str">
        <f aca="false" t="array" ref="B761:B761">INDEX(pattern_user_labels!B761:J761,MATCH(MAX(COUNTIF(pattern_user_labels!B761:J761,pattern_user_labels!B761:J761)),COUNTIF(pattern_user_labels!B761:J761,pattern_user_labels!B761:J761),0))</f>
        <v>NON_SPECIFIC</v>
      </c>
      <c r="C761" s="9" t="n">
        <f aca="false">pattern_user_labels!$R761</f>
        <v>3</v>
      </c>
      <c r="D761" s="9" t="n">
        <f aca="false">COUNTIF(pattern_user_labels!$B761:$J761, $B761)</f>
        <v>3</v>
      </c>
      <c r="E761" s="10" t="b">
        <f aca="false">$C761-$D761&lt;=1</f>
        <v>1</v>
      </c>
      <c r="F761" s="10" t="b">
        <f aca="false">$C761=$D761</f>
        <v>1</v>
      </c>
      <c r="G761" s="10" t="b">
        <f aca="false">D761&gt;=3</f>
        <v>1</v>
      </c>
      <c r="H761" s="10" t="b">
        <f aca="false">AND($E761,OR($B761="UNGRADABLE_QUALITY",$B761="UNGRADABLE_CONDITION"))</f>
        <v>0</v>
      </c>
      <c r="I761" s="10" t="str">
        <f aca="false">IF(AND($E761,NOT($H761)),$B761, "")</f>
        <v>NON_SPECIFIC</v>
      </c>
    </row>
    <row r="762" customFormat="false" ht="15.75" hidden="false" customHeight="false" outlineLevel="0" collapsed="false">
      <c r="A762" s="8" t="str">
        <f aca="false">pattern_user_labels!$A762</f>
        <v>bafe17b4-e389-42ea-abb5-af46d0636c2a</v>
      </c>
      <c r="B762" s="8" t="str">
        <f aca="false" t="array" ref="B762:B762">INDEX(pattern_user_labels!B762:J762,MATCH(MAX(COUNTIF(pattern_user_labels!B762:J762,pattern_user_labels!B762:J762)),COUNTIF(pattern_user_labels!B762:J762,pattern_user_labels!B762:J762),0))</f>
        <v>NORMAL</v>
      </c>
      <c r="C762" s="9" t="n">
        <f aca="false">pattern_user_labels!$R762</f>
        <v>3</v>
      </c>
      <c r="D762" s="9" t="n">
        <f aca="false">COUNTIF(pattern_user_labels!$B762:$J762, $B762)</f>
        <v>2</v>
      </c>
      <c r="E762" s="10" t="b">
        <f aca="false">$C762-$D762&lt;=1</f>
        <v>1</v>
      </c>
      <c r="F762" s="10" t="b">
        <f aca="false">$C762=$D762</f>
        <v>0</v>
      </c>
      <c r="G762" s="10" t="b">
        <f aca="false">D762&gt;=3</f>
        <v>0</v>
      </c>
      <c r="H762" s="10" t="b">
        <f aca="false">AND($E762,OR($B762="UNGRADABLE_QUALITY",$B762="UNGRADABLE_CONDITION"))</f>
        <v>0</v>
      </c>
      <c r="I762" s="10" t="str">
        <f aca="false">IF(AND($E762,NOT($H762)),$B762, "")</f>
        <v>NORMAL</v>
      </c>
    </row>
    <row r="763" customFormat="false" ht="15.75" hidden="false" customHeight="false" outlineLevel="0" collapsed="false">
      <c r="A763" s="8" t="str">
        <f aca="false">pattern_user_labels!$A763</f>
        <v>baff4cab-2301-43f8-9237-cc194513fd7d</v>
      </c>
      <c r="B763" s="8" t="str">
        <f aca="false" t="array" ref="B763:B763">INDEX(pattern_user_labels!B763:J763,MATCH(MAX(COUNTIF(pattern_user_labels!B763:J763,pattern_user_labels!B763:J763)),COUNTIF(pattern_user_labels!B763:J763,pattern_user_labels!B763:J763),0))</f>
        <v>ACTIVE</v>
      </c>
      <c r="C763" s="9" t="n">
        <f aca="false">pattern_user_labels!$R763</f>
        <v>3</v>
      </c>
      <c r="D763" s="9" t="n">
        <f aca="false">COUNTIF(pattern_user_labels!$B763:$J763, $B763)</f>
        <v>2</v>
      </c>
      <c r="E763" s="10" t="b">
        <f aca="false">$C763-$D763&lt;=1</f>
        <v>1</v>
      </c>
      <c r="F763" s="10" t="b">
        <f aca="false">$C763=$D763</f>
        <v>0</v>
      </c>
      <c r="G763" s="10" t="b">
        <f aca="false">D763&gt;=3</f>
        <v>0</v>
      </c>
      <c r="H763" s="10" t="b">
        <f aca="false">AND($E763,OR($B763="UNGRADABLE_QUALITY",$B763="UNGRADABLE_CONDITION"))</f>
        <v>0</v>
      </c>
      <c r="I763" s="10" t="str">
        <f aca="false">IF(AND($E763,NOT($H763)),$B763, "")</f>
        <v>ACTIVE</v>
      </c>
    </row>
    <row r="764" customFormat="false" ht="15.75" hidden="false" customHeight="false" outlineLevel="0" collapsed="false">
      <c r="A764" s="8" t="str">
        <f aca="false">pattern_user_labels!$A764</f>
        <v>bb1628cf-6115-4e8d-a824-df19aa11a638</v>
      </c>
      <c r="B764" s="8" t="str">
        <f aca="false" t="array" ref="B764:B764">INDEX(pattern_user_labels!B764:J764,MATCH(MAX(COUNTIF(pattern_user_labels!B764:J764,pattern_user_labels!B764:J764)),COUNTIF(pattern_user_labels!B764:J764,pattern_user_labels!B764:J764),0))</f>
        <v>NORMAL</v>
      </c>
      <c r="C764" s="9" t="n">
        <f aca="false">pattern_user_labels!$R764</f>
        <v>3</v>
      </c>
      <c r="D764" s="9" t="n">
        <f aca="false">COUNTIF(pattern_user_labels!$B764:$J764, $B764)</f>
        <v>1</v>
      </c>
      <c r="E764" s="10" t="b">
        <f aca="false">$C764-$D764&lt;=1</f>
        <v>0</v>
      </c>
      <c r="F764" s="10" t="b">
        <f aca="false">$C764=$D764</f>
        <v>0</v>
      </c>
      <c r="G764" s="10" t="b">
        <f aca="false">D764&gt;=3</f>
        <v>0</v>
      </c>
      <c r="H764" s="10" t="b">
        <f aca="false">AND($E764,OR($B764="UNGRADABLE_QUALITY",$B764="UNGRADABLE_CONDITION"))</f>
        <v>0</v>
      </c>
      <c r="I764" s="10" t="str">
        <f aca="false">IF(AND($E764,NOT($H764)),$B764, "")</f>
        <v/>
      </c>
    </row>
    <row r="765" customFormat="false" ht="15.75" hidden="false" customHeight="false" outlineLevel="0" collapsed="false">
      <c r="A765" s="8" t="str">
        <f aca="false">pattern_user_labels!$A765</f>
        <v>bb20ac3e-058e-4bfa-b311-39af6115eec1</v>
      </c>
      <c r="B765" s="8" t="str">
        <f aca="false" t="array" ref="B765:B765">INDEX(pattern_user_labels!B765:J765,MATCH(MAX(COUNTIF(pattern_user_labels!B765:J765,pattern_user_labels!B765:J765)),COUNTIF(pattern_user_labels!B765:J765,pattern_user_labels!B765:J765),0))</f>
        <v>LATE</v>
      </c>
      <c r="C765" s="9" t="n">
        <f aca="false">pattern_user_labels!$R765</f>
        <v>3</v>
      </c>
      <c r="D765" s="9" t="n">
        <f aca="false">COUNTIF(pattern_user_labels!$B765:$J765, $B765)</f>
        <v>3</v>
      </c>
      <c r="E765" s="10" t="b">
        <f aca="false">$C765-$D765&lt;=1</f>
        <v>1</v>
      </c>
      <c r="F765" s="10" t="b">
        <f aca="false">$C765=$D765</f>
        <v>1</v>
      </c>
      <c r="G765" s="10" t="b">
        <f aca="false">D765&gt;=3</f>
        <v>1</v>
      </c>
      <c r="H765" s="10" t="b">
        <f aca="false">AND($E765,OR($B765="UNGRADABLE_QUALITY",$B765="UNGRADABLE_CONDITION"))</f>
        <v>0</v>
      </c>
      <c r="I765" s="10" t="str">
        <f aca="false">IF(AND($E765,NOT($H765)),$B765, "")</f>
        <v>LATE</v>
      </c>
    </row>
    <row r="766" customFormat="false" ht="15.75" hidden="false" customHeight="false" outlineLevel="0" collapsed="false">
      <c r="A766" s="8" t="str">
        <f aca="false">pattern_user_labels!$A766</f>
        <v>bb485e2c-3e2a-4254-885e-0b7578ecb0f8</v>
      </c>
      <c r="B766" s="8" t="str">
        <f aca="false" t="array" ref="B766:B766">INDEX(pattern_user_labels!B766:J766,MATCH(MAX(COUNTIF(pattern_user_labels!B766:J766,pattern_user_labels!B766:J766)),COUNTIF(pattern_user_labels!B766:J766,pattern_user_labels!B766:J766),0))</f>
        <v>NON_SPECIFIC</v>
      </c>
      <c r="C766" s="9" t="n">
        <f aca="false">pattern_user_labels!$R766</f>
        <v>3</v>
      </c>
      <c r="D766" s="9" t="n">
        <f aca="false">COUNTIF(pattern_user_labels!$B766:$J766, $B766)</f>
        <v>2</v>
      </c>
      <c r="E766" s="10" t="b">
        <f aca="false">$C766-$D766&lt;=1</f>
        <v>1</v>
      </c>
      <c r="F766" s="10" t="b">
        <f aca="false">$C766=$D766</f>
        <v>0</v>
      </c>
      <c r="G766" s="10" t="b">
        <f aca="false">D766&gt;=3</f>
        <v>0</v>
      </c>
      <c r="H766" s="10" t="b">
        <f aca="false">AND($E766,OR($B766="UNGRADABLE_QUALITY",$B766="UNGRADABLE_CONDITION"))</f>
        <v>0</v>
      </c>
      <c r="I766" s="10" t="str">
        <f aca="false">IF(AND($E766,NOT($H766)),$B766, "")</f>
        <v>NON_SPECIFIC</v>
      </c>
    </row>
    <row r="767" customFormat="false" ht="15.75" hidden="false" customHeight="false" outlineLevel="0" collapsed="false">
      <c r="A767" s="8" t="str">
        <f aca="false">pattern_user_labels!$A767</f>
        <v>bb58dd6d-3433-4907-9e05-9268dc70a093</v>
      </c>
      <c r="B767" s="8" t="str">
        <f aca="false" t="array" ref="B767:B767">INDEX(pattern_user_labels!B767:J767,MATCH(MAX(COUNTIF(pattern_user_labels!B767:J767,pattern_user_labels!B767:J767)),COUNTIF(pattern_user_labels!B767:J767,pattern_user_labels!B767:J767),0))</f>
        <v>UNGRADABLE_QUALITY</v>
      </c>
      <c r="C767" s="9" t="n">
        <f aca="false">pattern_user_labels!$R767</f>
        <v>3</v>
      </c>
      <c r="D767" s="9" t="n">
        <f aca="false">COUNTIF(pattern_user_labels!$B767:$J767, $B767)</f>
        <v>1</v>
      </c>
      <c r="E767" s="10" t="b">
        <f aca="false">$C767-$D767&lt;=1</f>
        <v>0</v>
      </c>
      <c r="F767" s="10" t="b">
        <f aca="false">$C767=$D767</f>
        <v>0</v>
      </c>
      <c r="G767" s="10" t="b">
        <f aca="false">D767&gt;=3</f>
        <v>0</v>
      </c>
      <c r="H767" s="10" t="b">
        <f aca="false">AND($E767,OR($B767="UNGRADABLE_QUALITY",$B767="UNGRADABLE_CONDITION"))</f>
        <v>0</v>
      </c>
      <c r="I767" s="10" t="str">
        <f aca="false">IF(AND($E767,NOT($H767)),$B767, "")</f>
        <v/>
      </c>
    </row>
    <row r="768" customFormat="false" ht="15.75" hidden="false" customHeight="false" outlineLevel="0" collapsed="false">
      <c r="A768" s="8" t="str">
        <f aca="false">pattern_user_labels!$A768</f>
        <v>bb596229-1b52-4925-b85c-3f17e12dbc29</v>
      </c>
      <c r="B768" s="8" t="str">
        <f aca="false" t="array" ref="B768:B768">INDEX(pattern_user_labels!B768:J768,MATCH(MAX(COUNTIF(pattern_user_labels!B768:J768,pattern_user_labels!B768:J768)),COUNTIF(pattern_user_labels!B768:J768,pattern_user_labels!B768:J768),0))</f>
        <v>LATE</v>
      </c>
      <c r="C768" s="9" t="n">
        <f aca="false">pattern_user_labels!$R768</f>
        <v>3</v>
      </c>
      <c r="D768" s="9" t="n">
        <f aca="false">COUNTIF(pattern_user_labels!$B768:$J768, $B768)</f>
        <v>2</v>
      </c>
      <c r="E768" s="10" t="b">
        <f aca="false">$C768-$D768&lt;=1</f>
        <v>1</v>
      </c>
      <c r="F768" s="10" t="b">
        <f aca="false">$C768=$D768</f>
        <v>0</v>
      </c>
      <c r="G768" s="10" t="b">
        <f aca="false">D768&gt;=3</f>
        <v>0</v>
      </c>
      <c r="H768" s="10" t="b">
        <f aca="false">AND($E768,OR($B768="UNGRADABLE_QUALITY",$B768="UNGRADABLE_CONDITION"))</f>
        <v>0</v>
      </c>
      <c r="I768" s="10" t="str">
        <f aca="false">IF(AND($E768,NOT($H768)),$B768, "")</f>
        <v>LATE</v>
      </c>
    </row>
    <row r="769" customFormat="false" ht="15.75" hidden="false" customHeight="false" outlineLevel="0" collapsed="false">
      <c r="A769" s="8" t="str">
        <f aca="false">pattern_user_labels!$A769</f>
        <v>bb923060-8c62-43a2-84fe-d5f9477264f7</v>
      </c>
      <c r="B769" s="8" t="str">
        <f aca="false" t="array" ref="B769:B769">INDEX(pattern_user_labels!B769:J769,MATCH(MAX(COUNTIF(pattern_user_labels!B769:J769,pattern_user_labels!B769:J769)),COUNTIF(pattern_user_labels!B769:J769,pattern_user_labels!B769:J769),0))</f>
        <v>ACTIVE</v>
      </c>
      <c r="C769" s="9" t="n">
        <f aca="false">pattern_user_labels!$R769</f>
        <v>3</v>
      </c>
      <c r="D769" s="9" t="n">
        <f aca="false">COUNTIF(pattern_user_labels!$B769:$J769, $B769)</f>
        <v>3</v>
      </c>
      <c r="E769" s="10" t="b">
        <f aca="false">$C769-$D769&lt;=1</f>
        <v>1</v>
      </c>
      <c r="F769" s="10" t="b">
        <f aca="false">$C769=$D769</f>
        <v>1</v>
      </c>
      <c r="G769" s="10" t="b">
        <f aca="false">D769&gt;=3</f>
        <v>1</v>
      </c>
      <c r="H769" s="10" t="b">
        <f aca="false">AND($E769,OR($B769="UNGRADABLE_QUALITY",$B769="UNGRADABLE_CONDITION"))</f>
        <v>0</v>
      </c>
      <c r="I769" s="10" t="str">
        <f aca="false">IF(AND($E769,NOT($H769)),$B769, "")</f>
        <v>ACTIVE</v>
      </c>
    </row>
    <row r="770" customFormat="false" ht="15.75" hidden="false" customHeight="false" outlineLevel="0" collapsed="false">
      <c r="A770" s="8" t="str">
        <f aca="false">pattern_user_labels!$A770</f>
        <v>bba795b4-d30e-484d-bfc5-6dcefdabb0be</v>
      </c>
      <c r="B770" s="8" t="str">
        <f aca="false" t="array" ref="B770:B770">INDEX(pattern_user_labels!B770:J770,MATCH(MAX(COUNTIF(pattern_user_labels!B770:J770,pattern_user_labels!B770:J770)),COUNTIF(pattern_user_labels!B770:J770,pattern_user_labels!B770:J770),0))</f>
        <v>NORMAL</v>
      </c>
      <c r="C770" s="9" t="n">
        <f aca="false">pattern_user_labels!$R770</f>
        <v>4</v>
      </c>
      <c r="D770" s="9" t="n">
        <f aca="false">COUNTIF(pattern_user_labels!$B770:$J770, $B770)</f>
        <v>3</v>
      </c>
      <c r="E770" s="10" t="b">
        <f aca="false">$C770-$D770&lt;=1</f>
        <v>1</v>
      </c>
      <c r="F770" s="10" t="b">
        <f aca="false">$C770=$D770</f>
        <v>0</v>
      </c>
      <c r="G770" s="10" t="b">
        <f aca="false">D770&gt;=3</f>
        <v>1</v>
      </c>
      <c r="H770" s="10" t="b">
        <f aca="false">AND($E770,OR($B770="UNGRADABLE_QUALITY",$B770="UNGRADABLE_CONDITION"))</f>
        <v>0</v>
      </c>
      <c r="I770" s="10" t="str">
        <f aca="false">IF(AND($E770,NOT($H770)),$B770, "")</f>
        <v>NORMAL</v>
      </c>
    </row>
    <row r="771" customFormat="false" ht="15.75" hidden="false" customHeight="false" outlineLevel="0" collapsed="false">
      <c r="A771" s="8" t="str">
        <f aca="false">pattern_user_labels!$A771</f>
        <v>bbafda7f-bf83-48c1-8a02-bbd57be1d9b2</v>
      </c>
      <c r="B771" s="8" t="str">
        <f aca="false" t="array" ref="B771:B771">INDEX(pattern_user_labels!B771:J771,MATCH(MAX(COUNTIF(pattern_user_labels!B771:J771,pattern_user_labels!B771:J771)),COUNTIF(pattern_user_labels!B771:J771,pattern_user_labels!B771:J771),0))</f>
        <v>NORMAL</v>
      </c>
      <c r="C771" s="9" t="n">
        <f aca="false">pattern_user_labels!$R771</f>
        <v>3</v>
      </c>
      <c r="D771" s="9" t="n">
        <f aca="false">COUNTIF(pattern_user_labels!$B771:$J771, $B771)</f>
        <v>2</v>
      </c>
      <c r="E771" s="10" t="b">
        <f aca="false">$C771-$D771&lt;=1</f>
        <v>1</v>
      </c>
      <c r="F771" s="10" t="b">
        <f aca="false">$C771=$D771</f>
        <v>0</v>
      </c>
      <c r="G771" s="10" t="b">
        <f aca="false">D771&gt;=3</f>
        <v>0</v>
      </c>
      <c r="H771" s="10" t="b">
        <f aca="false">AND($E771,OR($B771="UNGRADABLE_QUALITY",$B771="UNGRADABLE_CONDITION"))</f>
        <v>0</v>
      </c>
      <c r="I771" s="10" t="str">
        <f aca="false">IF(AND($E771,NOT($H771)),$B771, "")</f>
        <v>NORMAL</v>
      </c>
    </row>
    <row r="772" customFormat="false" ht="15.75" hidden="false" customHeight="false" outlineLevel="0" collapsed="false">
      <c r="A772" s="8" t="str">
        <f aca="false">pattern_user_labels!$A772</f>
        <v>bbd68c3e-e059-4d3f-b158-853a5e8545c2</v>
      </c>
      <c r="B772" s="8" t="str">
        <f aca="false" t="array" ref="B772:B772">INDEX(pattern_user_labels!B772:J772,MATCH(MAX(COUNTIF(pattern_user_labels!B772:J772,pattern_user_labels!B772:J772)),COUNTIF(pattern_user_labels!B772:J772,pattern_user_labels!B772:J772),0))</f>
        <v>NORMAL</v>
      </c>
      <c r="C772" s="9" t="n">
        <f aca="false">pattern_user_labels!$R772</f>
        <v>3</v>
      </c>
      <c r="D772" s="9" t="n">
        <f aca="false">COUNTIF(pattern_user_labels!$B772:$J772, $B772)</f>
        <v>3</v>
      </c>
      <c r="E772" s="10" t="b">
        <f aca="false">$C772-$D772&lt;=1</f>
        <v>1</v>
      </c>
      <c r="F772" s="10" t="b">
        <f aca="false">$C772=$D772</f>
        <v>1</v>
      </c>
      <c r="G772" s="10" t="b">
        <f aca="false">D772&gt;=3</f>
        <v>1</v>
      </c>
      <c r="H772" s="10" t="b">
        <f aca="false">AND($E772,OR($B772="UNGRADABLE_QUALITY",$B772="UNGRADABLE_CONDITION"))</f>
        <v>0</v>
      </c>
      <c r="I772" s="10" t="str">
        <f aca="false">IF(AND($E772,NOT($H772)),$B772, "")</f>
        <v>NORMAL</v>
      </c>
    </row>
    <row r="773" customFormat="false" ht="15.75" hidden="false" customHeight="false" outlineLevel="0" collapsed="false">
      <c r="A773" s="8" t="str">
        <f aca="false">pattern_user_labels!$A773</f>
        <v>bc1ced5d-cdbd-4b2f-adcd-8a3fd59a7ddc</v>
      </c>
      <c r="B773" s="8" t="str">
        <f aca="false" t="array" ref="B773:B773">INDEX(pattern_user_labels!B773:J773,MATCH(MAX(COUNTIF(pattern_user_labels!B773:J773,pattern_user_labels!B773:J773)),COUNTIF(pattern_user_labels!B773:J773,pattern_user_labels!B773:J773),0))</f>
        <v>NORMAL</v>
      </c>
      <c r="C773" s="9" t="n">
        <f aca="false">pattern_user_labels!$R773</f>
        <v>3</v>
      </c>
      <c r="D773" s="9" t="n">
        <f aca="false">COUNTIF(pattern_user_labels!$B773:$J773, $B773)</f>
        <v>1</v>
      </c>
      <c r="E773" s="10" t="b">
        <f aca="false">$C773-$D773&lt;=1</f>
        <v>0</v>
      </c>
      <c r="F773" s="10" t="b">
        <f aca="false">$C773=$D773</f>
        <v>0</v>
      </c>
      <c r="G773" s="10" t="b">
        <f aca="false">D773&gt;=3</f>
        <v>0</v>
      </c>
      <c r="H773" s="10" t="b">
        <f aca="false">AND($E773,OR($B773="UNGRADABLE_QUALITY",$B773="UNGRADABLE_CONDITION"))</f>
        <v>0</v>
      </c>
      <c r="I773" s="10" t="str">
        <f aca="false">IF(AND($E773,NOT($H773)),$B773, "")</f>
        <v/>
      </c>
    </row>
    <row r="774" customFormat="false" ht="15.75" hidden="false" customHeight="false" outlineLevel="0" collapsed="false">
      <c r="A774" s="8" t="str">
        <f aca="false">pattern_user_labels!$A774</f>
        <v>bc418d8f-fa17-4c6d-bbcf-681443765ac6</v>
      </c>
      <c r="B774" s="8" t="str">
        <f aca="false" t="array" ref="B774:B774">INDEX(pattern_user_labels!B774:J774,MATCH(MAX(COUNTIF(pattern_user_labels!B774:J774,pattern_user_labels!B774:J774)),COUNTIF(pattern_user_labels!B774:J774,pattern_user_labels!B774:J774),0))</f>
        <v>NORMAL</v>
      </c>
      <c r="C774" s="9" t="n">
        <f aca="false">pattern_user_labels!$R774</f>
        <v>3</v>
      </c>
      <c r="D774" s="9" t="n">
        <f aca="false">COUNTIF(pattern_user_labels!$B774:$J774, $B774)</f>
        <v>3</v>
      </c>
      <c r="E774" s="10" t="b">
        <f aca="false">$C774-$D774&lt;=1</f>
        <v>1</v>
      </c>
      <c r="F774" s="10" t="b">
        <f aca="false">$C774=$D774</f>
        <v>1</v>
      </c>
      <c r="G774" s="10" t="b">
        <f aca="false">D774&gt;=3</f>
        <v>1</v>
      </c>
      <c r="H774" s="10" t="b">
        <f aca="false">AND($E774,OR($B774="UNGRADABLE_QUALITY",$B774="UNGRADABLE_CONDITION"))</f>
        <v>0</v>
      </c>
      <c r="I774" s="10" t="str">
        <f aca="false">IF(AND($E774,NOT($H774)),$B774, "")</f>
        <v>NORMAL</v>
      </c>
    </row>
    <row r="775" customFormat="false" ht="15.75" hidden="false" customHeight="false" outlineLevel="0" collapsed="false">
      <c r="A775" s="8" t="str">
        <f aca="false">pattern_user_labels!$A775</f>
        <v>bc6a8e44-368b-408a-9886-44694e959f06</v>
      </c>
      <c r="B775" s="8" t="str">
        <f aca="false" t="array" ref="B775:B775">INDEX(pattern_user_labels!B775:J775,MATCH(MAX(COUNTIF(pattern_user_labels!B775:J775,pattern_user_labels!B775:J775)),COUNTIF(pattern_user_labels!B775:J775,pattern_user_labels!B775:J775),0))</f>
        <v>NORMAL</v>
      </c>
      <c r="C775" s="9" t="n">
        <f aca="false">pattern_user_labels!$R775</f>
        <v>3</v>
      </c>
      <c r="D775" s="9" t="n">
        <f aca="false">COUNTIF(pattern_user_labels!$B775:$J775, $B775)</f>
        <v>2</v>
      </c>
      <c r="E775" s="10" t="b">
        <f aca="false">$C775-$D775&lt;=1</f>
        <v>1</v>
      </c>
      <c r="F775" s="10" t="b">
        <f aca="false">$C775=$D775</f>
        <v>0</v>
      </c>
      <c r="G775" s="10" t="b">
        <f aca="false">D775&gt;=3</f>
        <v>0</v>
      </c>
      <c r="H775" s="10" t="b">
        <f aca="false">AND($E775,OR($B775="UNGRADABLE_QUALITY",$B775="UNGRADABLE_CONDITION"))</f>
        <v>0</v>
      </c>
      <c r="I775" s="10" t="str">
        <f aca="false">IF(AND($E775,NOT($H775)),$B775, "")</f>
        <v>NORMAL</v>
      </c>
    </row>
    <row r="776" customFormat="false" ht="15.75" hidden="false" customHeight="false" outlineLevel="0" collapsed="false">
      <c r="A776" s="8" t="str">
        <f aca="false">pattern_user_labels!$A776</f>
        <v>bc8315ec-e377-449f-9626-512ad4f4b4cb</v>
      </c>
      <c r="B776" s="8" t="str">
        <f aca="false" t="array" ref="B776:B776">INDEX(pattern_user_labels!B776:J776,MATCH(MAX(COUNTIF(pattern_user_labels!B776:J776,pattern_user_labels!B776:J776)),COUNTIF(pattern_user_labels!B776:J776,pattern_user_labels!B776:J776),0))</f>
        <v>NON_SPECIFIC</v>
      </c>
      <c r="C776" s="9" t="n">
        <f aca="false">pattern_user_labels!$R776</f>
        <v>3</v>
      </c>
      <c r="D776" s="9" t="n">
        <f aca="false">COUNTIF(pattern_user_labels!$B776:$J776, $B776)</f>
        <v>2</v>
      </c>
      <c r="E776" s="10" t="b">
        <f aca="false">$C776-$D776&lt;=1</f>
        <v>1</v>
      </c>
      <c r="F776" s="10" t="b">
        <f aca="false">$C776=$D776</f>
        <v>0</v>
      </c>
      <c r="G776" s="10" t="b">
        <f aca="false">D776&gt;=3</f>
        <v>0</v>
      </c>
      <c r="H776" s="10" t="b">
        <f aca="false">AND($E776,OR($B776="UNGRADABLE_QUALITY",$B776="UNGRADABLE_CONDITION"))</f>
        <v>0</v>
      </c>
      <c r="I776" s="10" t="str">
        <f aca="false">IF(AND($E776,NOT($H776)),$B776, "")</f>
        <v>NON_SPECIFIC</v>
      </c>
    </row>
    <row r="777" customFormat="false" ht="15.75" hidden="false" customHeight="false" outlineLevel="0" collapsed="false">
      <c r="A777" s="8" t="str">
        <f aca="false">pattern_user_labels!$A777</f>
        <v>bc8e3278-f1ac-4dad-b5bb-61842336c35c</v>
      </c>
      <c r="B777" s="8" t="str">
        <f aca="false" t="array" ref="B777:B777">INDEX(pattern_user_labels!B777:J777,MATCH(MAX(COUNTIF(pattern_user_labels!B777:J777,pattern_user_labels!B777:J777)),COUNTIF(pattern_user_labels!B777:J777,pattern_user_labels!B777:J777),0))</f>
        <v>NON_SPECIFIC</v>
      </c>
      <c r="C777" s="9" t="n">
        <f aca="false">pattern_user_labels!$R777</f>
        <v>3</v>
      </c>
      <c r="D777" s="9" t="n">
        <f aca="false">COUNTIF(pattern_user_labels!$B777:$J777, $B777)</f>
        <v>2</v>
      </c>
      <c r="E777" s="10" t="b">
        <f aca="false">$C777-$D777&lt;=1</f>
        <v>1</v>
      </c>
      <c r="F777" s="10" t="b">
        <f aca="false">$C777=$D777</f>
        <v>0</v>
      </c>
      <c r="G777" s="10" t="b">
        <f aca="false">D777&gt;=3</f>
        <v>0</v>
      </c>
      <c r="H777" s="10" t="b">
        <f aca="false">AND($E777,OR($B777="UNGRADABLE_QUALITY",$B777="UNGRADABLE_CONDITION"))</f>
        <v>0</v>
      </c>
      <c r="I777" s="10" t="str">
        <f aca="false">IF(AND($E777,NOT($H777)),$B777, "")</f>
        <v>NON_SPECIFIC</v>
      </c>
    </row>
    <row r="778" customFormat="false" ht="15.75" hidden="false" customHeight="false" outlineLevel="0" collapsed="false">
      <c r="A778" s="8" t="str">
        <f aca="false">pattern_user_labels!$A778</f>
        <v>bcf8dbf5-df5c-4f11-91ce-4e22082c1de7</v>
      </c>
      <c r="B778" s="8" t="str">
        <f aca="false" t="array" ref="B778:B778">INDEX(pattern_user_labels!B778:J778,MATCH(MAX(COUNTIF(pattern_user_labels!B778:J778,pattern_user_labels!B778:J778)),COUNTIF(pattern_user_labels!B778:J778,pattern_user_labels!B778:J778),0))</f>
        <v>NON_SPECIFIC</v>
      </c>
      <c r="C778" s="9" t="n">
        <f aca="false">pattern_user_labels!$R778</f>
        <v>3</v>
      </c>
      <c r="D778" s="9" t="n">
        <f aca="false">COUNTIF(pattern_user_labels!$B778:$J778, $B778)</f>
        <v>3</v>
      </c>
      <c r="E778" s="10" t="b">
        <f aca="false">$C778-$D778&lt;=1</f>
        <v>1</v>
      </c>
      <c r="F778" s="10" t="b">
        <f aca="false">$C778=$D778</f>
        <v>1</v>
      </c>
      <c r="G778" s="10" t="b">
        <f aca="false">D778&gt;=3</f>
        <v>1</v>
      </c>
      <c r="H778" s="10" t="b">
        <f aca="false">AND($E778,OR($B778="UNGRADABLE_QUALITY",$B778="UNGRADABLE_CONDITION"))</f>
        <v>0</v>
      </c>
      <c r="I778" s="10" t="str">
        <f aca="false">IF(AND($E778,NOT($H778)),$B778, "")</f>
        <v>NON_SPECIFIC</v>
      </c>
    </row>
    <row r="779" customFormat="false" ht="15.75" hidden="false" customHeight="false" outlineLevel="0" collapsed="false">
      <c r="A779" s="8" t="str">
        <f aca="false">pattern_user_labels!$A779</f>
        <v>bd266d02-633a-4cb4-86c9-2bbc3d53030a</v>
      </c>
      <c r="B779" s="8" t="str">
        <f aca="false" t="array" ref="B779:B779">INDEX(pattern_user_labels!B779:J779,MATCH(MAX(COUNTIF(pattern_user_labels!B779:J779,pattern_user_labels!B779:J779)),COUNTIF(pattern_user_labels!B779:J779,pattern_user_labels!B779:J779),0))</f>
        <v>NON_SPECIFIC</v>
      </c>
      <c r="C779" s="9" t="n">
        <f aca="false">pattern_user_labels!$R779</f>
        <v>3</v>
      </c>
      <c r="D779" s="9" t="n">
        <f aca="false">COUNTIF(pattern_user_labels!$B779:$J779, $B779)</f>
        <v>2</v>
      </c>
      <c r="E779" s="10" t="b">
        <f aca="false">$C779-$D779&lt;=1</f>
        <v>1</v>
      </c>
      <c r="F779" s="10" t="b">
        <f aca="false">$C779=$D779</f>
        <v>0</v>
      </c>
      <c r="G779" s="10" t="b">
        <f aca="false">D779&gt;=3</f>
        <v>0</v>
      </c>
      <c r="H779" s="10" t="b">
        <f aca="false">AND($E779,OR($B779="UNGRADABLE_QUALITY",$B779="UNGRADABLE_CONDITION"))</f>
        <v>0</v>
      </c>
      <c r="I779" s="10" t="str">
        <f aca="false">IF(AND($E779,NOT($H779)),$B779, "")</f>
        <v>NON_SPECIFIC</v>
      </c>
    </row>
    <row r="780" customFormat="false" ht="15.75" hidden="false" customHeight="false" outlineLevel="0" collapsed="false">
      <c r="A780" s="8" t="str">
        <f aca="false">pattern_user_labels!$A780</f>
        <v>bd66623b-e1e2-419b-bb36-148d704601e5</v>
      </c>
      <c r="B780" s="8" t="str">
        <f aca="false" t="array" ref="B780:B780">INDEX(pattern_user_labels!B780:J780,MATCH(MAX(COUNTIF(pattern_user_labels!B780:J780,pattern_user_labels!B780:J780)),COUNTIF(pattern_user_labels!B780:J780,pattern_user_labels!B780:J780),0))</f>
        <v>EARLY</v>
      </c>
      <c r="C780" s="9" t="n">
        <f aca="false">pattern_user_labels!$R780</f>
        <v>3</v>
      </c>
      <c r="D780" s="9" t="n">
        <f aca="false">COUNTIF(pattern_user_labels!$B780:$J780, $B780)</f>
        <v>2</v>
      </c>
      <c r="E780" s="10" t="b">
        <f aca="false">$C780-$D780&lt;=1</f>
        <v>1</v>
      </c>
      <c r="F780" s="10" t="b">
        <f aca="false">$C780=$D780</f>
        <v>0</v>
      </c>
      <c r="G780" s="10" t="b">
        <f aca="false">D780&gt;=3</f>
        <v>0</v>
      </c>
      <c r="H780" s="10" t="b">
        <f aca="false">AND($E780,OR($B780="UNGRADABLE_QUALITY",$B780="UNGRADABLE_CONDITION"))</f>
        <v>0</v>
      </c>
      <c r="I780" s="10" t="str">
        <f aca="false">IF(AND($E780,NOT($H780)),$B780, "")</f>
        <v>EARLY</v>
      </c>
    </row>
    <row r="781" customFormat="false" ht="15.75" hidden="false" customHeight="false" outlineLevel="0" collapsed="false">
      <c r="A781" s="8" t="str">
        <f aca="false">pattern_user_labels!$A781</f>
        <v>be0eeb61-508b-49e7-a199-ab2869fb6500</v>
      </c>
      <c r="B781" s="8" t="str">
        <f aca="false" t="array" ref="B781:B781">INDEX(pattern_user_labels!B781:J781,MATCH(MAX(COUNTIF(pattern_user_labels!B781:J781,pattern_user_labels!B781:J781)),COUNTIF(pattern_user_labels!B781:J781,pattern_user_labels!B781:J781),0))</f>
        <v>EARLY</v>
      </c>
      <c r="C781" s="9" t="n">
        <f aca="false">pattern_user_labels!$R781</f>
        <v>3</v>
      </c>
      <c r="D781" s="9" t="n">
        <f aca="false">COUNTIF(pattern_user_labels!$B781:$J781, $B781)</f>
        <v>1</v>
      </c>
      <c r="E781" s="10" t="b">
        <f aca="false">$C781-$D781&lt;=1</f>
        <v>0</v>
      </c>
      <c r="F781" s="10" t="b">
        <f aca="false">$C781=$D781</f>
        <v>0</v>
      </c>
      <c r="G781" s="10" t="b">
        <f aca="false">D781&gt;=3</f>
        <v>0</v>
      </c>
      <c r="H781" s="10" t="b">
        <f aca="false">AND($E781,OR($B781="UNGRADABLE_QUALITY",$B781="UNGRADABLE_CONDITION"))</f>
        <v>0</v>
      </c>
      <c r="I781" s="10" t="str">
        <f aca="false">IF(AND($E781,NOT($H781)),$B781, "")</f>
        <v/>
      </c>
    </row>
    <row r="782" customFormat="false" ht="15.75" hidden="false" customHeight="false" outlineLevel="0" collapsed="false">
      <c r="A782" s="8" t="str">
        <f aca="false">pattern_user_labels!$A782</f>
        <v>be884ace-24e8-4560-a2ed-a8c8e4afaf12</v>
      </c>
      <c r="B782" s="8" t="str">
        <f aca="false" t="array" ref="B782:B782">INDEX(pattern_user_labels!B782:J782,MATCH(MAX(COUNTIF(pattern_user_labels!B782:J782,pattern_user_labels!B782:J782)),COUNTIF(pattern_user_labels!B782:J782,pattern_user_labels!B782:J782),0))</f>
        <v>NORMAL</v>
      </c>
      <c r="C782" s="9" t="n">
        <f aca="false">pattern_user_labels!$R782</f>
        <v>3</v>
      </c>
      <c r="D782" s="9" t="n">
        <f aca="false">COUNTIF(pattern_user_labels!$B782:$J782, $B782)</f>
        <v>3</v>
      </c>
      <c r="E782" s="10" t="b">
        <f aca="false">$C782-$D782&lt;=1</f>
        <v>1</v>
      </c>
      <c r="F782" s="10" t="b">
        <f aca="false">$C782=$D782</f>
        <v>1</v>
      </c>
      <c r="G782" s="10" t="b">
        <f aca="false">D782&gt;=3</f>
        <v>1</v>
      </c>
      <c r="H782" s="10" t="b">
        <f aca="false">AND($E782,OR($B782="UNGRADABLE_QUALITY",$B782="UNGRADABLE_CONDITION"))</f>
        <v>0</v>
      </c>
      <c r="I782" s="10" t="str">
        <f aca="false">IF(AND($E782,NOT($H782)),$B782, "")</f>
        <v>NORMAL</v>
      </c>
    </row>
    <row r="783" customFormat="false" ht="15.75" hidden="false" customHeight="false" outlineLevel="0" collapsed="false">
      <c r="A783" s="8" t="str">
        <f aca="false">pattern_user_labels!$A783</f>
        <v>bf280d90-dcb7-4df0-a763-85829973e078</v>
      </c>
      <c r="B783" s="8" t="str">
        <f aca="false" t="array" ref="B783:B783">INDEX(pattern_user_labels!B783:J783,MATCH(MAX(COUNTIF(pattern_user_labels!B783:J783,pattern_user_labels!B783:J783)),COUNTIF(pattern_user_labels!B783:J783,pattern_user_labels!B783:J783),0))</f>
        <v>NON_SPECIFIC</v>
      </c>
      <c r="C783" s="9" t="n">
        <f aca="false">pattern_user_labels!$R783</f>
        <v>3</v>
      </c>
      <c r="D783" s="9" t="n">
        <f aca="false">COUNTIF(pattern_user_labels!$B783:$J783, $B783)</f>
        <v>3</v>
      </c>
      <c r="E783" s="10" t="b">
        <f aca="false">$C783-$D783&lt;=1</f>
        <v>1</v>
      </c>
      <c r="F783" s="10" t="b">
        <f aca="false">$C783=$D783</f>
        <v>1</v>
      </c>
      <c r="G783" s="10" t="b">
        <f aca="false">D783&gt;=3</f>
        <v>1</v>
      </c>
      <c r="H783" s="10" t="b">
        <f aca="false">AND($E783,OR($B783="UNGRADABLE_QUALITY",$B783="UNGRADABLE_CONDITION"))</f>
        <v>0</v>
      </c>
      <c r="I783" s="10" t="str">
        <f aca="false">IF(AND($E783,NOT($H783)),$B783, "")</f>
        <v>NON_SPECIFIC</v>
      </c>
    </row>
    <row r="784" customFormat="false" ht="15.75" hidden="false" customHeight="false" outlineLevel="0" collapsed="false">
      <c r="A784" s="8" t="str">
        <f aca="false">pattern_user_labels!$A784</f>
        <v>bf3d487f-69f0-4125-9c98-3cdfcc54a788</v>
      </c>
      <c r="B784" s="8" t="str">
        <f aca="false" t="array" ref="B784:B784">INDEX(pattern_user_labels!B784:J784,MATCH(MAX(COUNTIF(pattern_user_labels!B784:J784,pattern_user_labels!B784:J784)),COUNTIF(pattern_user_labels!B784:J784,pattern_user_labels!B784:J784),0))</f>
        <v>ACTIVE</v>
      </c>
      <c r="C784" s="9" t="n">
        <f aca="false">pattern_user_labels!$R784</f>
        <v>3</v>
      </c>
      <c r="D784" s="9" t="n">
        <f aca="false">COUNTIF(pattern_user_labels!$B784:$J784, $B784)</f>
        <v>3</v>
      </c>
      <c r="E784" s="10" t="b">
        <f aca="false">$C784-$D784&lt;=1</f>
        <v>1</v>
      </c>
      <c r="F784" s="10" t="b">
        <f aca="false">$C784=$D784</f>
        <v>1</v>
      </c>
      <c r="G784" s="10" t="b">
        <f aca="false">D784&gt;=3</f>
        <v>1</v>
      </c>
      <c r="H784" s="10" t="b">
        <f aca="false">AND($E784,OR($B784="UNGRADABLE_QUALITY",$B784="UNGRADABLE_CONDITION"))</f>
        <v>0</v>
      </c>
      <c r="I784" s="10" t="str">
        <f aca="false">IF(AND($E784,NOT($H784)),$B784, "")</f>
        <v>ACTIVE</v>
      </c>
    </row>
    <row r="785" customFormat="false" ht="15.75" hidden="false" customHeight="false" outlineLevel="0" collapsed="false">
      <c r="A785" s="8" t="str">
        <f aca="false">pattern_user_labels!$A785</f>
        <v>bf81955c-c3ad-4471-8f2f-68cc586d7ab5</v>
      </c>
      <c r="B785" s="8" t="str">
        <f aca="false" t="array" ref="B785:B785">INDEX(pattern_user_labels!B785:J785,MATCH(MAX(COUNTIF(pattern_user_labels!B785:J785,pattern_user_labels!B785:J785)),COUNTIF(pattern_user_labels!B785:J785,pattern_user_labels!B785:J785),0))</f>
        <v>NON_SPECIFIC</v>
      </c>
      <c r="C785" s="9" t="n">
        <f aca="false">pattern_user_labels!$R785</f>
        <v>3</v>
      </c>
      <c r="D785" s="9" t="n">
        <f aca="false">COUNTIF(pattern_user_labels!$B785:$J785, $B785)</f>
        <v>2</v>
      </c>
      <c r="E785" s="10" t="b">
        <f aca="false">$C785-$D785&lt;=1</f>
        <v>1</v>
      </c>
      <c r="F785" s="10" t="b">
        <f aca="false">$C785=$D785</f>
        <v>0</v>
      </c>
      <c r="G785" s="10" t="b">
        <f aca="false">D785&gt;=3</f>
        <v>0</v>
      </c>
      <c r="H785" s="10" t="b">
        <f aca="false">AND($E785,OR($B785="UNGRADABLE_QUALITY",$B785="UNGRADABLE_CONDITION"))</f>
        <v>0</v>
      </c>
      <c r="I785" s="10" t="str">
        <f aca="false">IF(AND($E785,NOT($H785)),$B785, "")</f>
        <v>NON_SPECIFIC</v>
      </c>
    </row>
    <row r="786" customFormat="false" ht="15.75" hidden="false" customHeight="false" outlineLevel="0" collapsed="false">
      <c r="A786" s="8" t="str">
        <f aca="false">pattern_user_labels!$A786</f>
        <v>bf8c2815-c33d-4586-9d42-86ad385b2cc2</v>
      </c>
      <c r="B786" s="8" t="str">
        <f aca="false" t="array" ref="B786:B786">INDEX(pattern_user_labels!B786:J786,MATCH(MAX(COUNTIF(pattern_user_labels!B786:J786,pattern_user_labels!B786:J786)),COUNTIF(pattern_user_labels!B786:J786,pattern_user_labels!B786:J786),0))</f>
        <v>NON_SPECIFIC</v>
      </c>
      <c r="C786" s="9" t="n">
        <f aca="false">pattern_user_labels!$R786</f>
        <v>3</v>
      </c>
      <c r="D786" s="9" t="n">
        <f aca="false">COUNTIF(pattern_user_labels!$B786:$J786, $B786)</f>
        <v>2</v>
      </c>
      <c r="E786" s="10" t="b">
        <f aca="false">$C786-$D786&lt;=1</f>
        <v>1</v>
      </c>
      <c r="F786" s="10" t="b">
        <f aca="false">$C786=$D786</f>
        <v>0</v>
      </c>
      <c r="G786" s="10" t="b">
        <f aca="false">D786&gt;=3</f>
        <v>0</v>
      </c>
      <c r="H786" s="10" t="b">
        <f aca="false">AND($E786,OR($B786="UNGRADABLE_QUALITY",$B786="UNGRADABLE_CONDITION"))</f>
        <v>0</v>
      </c>
      <c r="I786" s="10" t="str">
        <f aca="false">IF(AND($E786,NOT($H786)),$B786, "")</f>
        <v>NON_SPECIFIC</v>
      </c>
    </row>
    <row r="787" customFormat="false" ht="15.75" hidden="false" customHeight="false" outlineLevel="0" collapsed="false">
      <c r="A787" s="8" t="str">
        <f aca="false">pattern_user_labels!$A787</f>
        <v>bfb4e512-44c1-401d-aecd-c1cf8771e335</v>
      </c>
      <c r="B787" s="8" t="str">
        <f aca="false" t="array" ref="B787:B787">INDEX(pattern_user_labels!B787:J787,MATCH(MAX(COUNTIF(pattern_user_labels!B787:J787,pattern_user_labels!B787:J787)),COUNTIF(pattern_user_labels!B787:J787,pattern_user_labels!B787:J787),0))</f>
        <v>NON_SPECIFIC</v>
      </c>
      <c r="C787" s="9" t="n">
        <f aca="false">pattern_user_labels!$R787</f>
        <v>3</v>
      </c>
      <c r="D787" s="9" t="n">
        <f aca="false">COUNTIF(pattern_user_labels!$B787:$J787, $B787)</f>
        <v>2</v>
      </c>
      <c r="E787" s="10" t="b">
        <f aca="false">$C787-$D787&lt;=1</f>
        <v>1</v>
      </c>
      <c r="F787" s="10" t="b">
        <f aca="false">$C787=$D787</f>
        <v>0</v>
      </c>
      <c r="G787" s="10" t="b">
        <f aca="false">D787&gt;=3</f>
        <v>0</v>
      </c>
      <c r="H787" s="10" t="b">
        <f aca="false">AND($E787,OR($B787="UNGRADABLE_QUALITY",$B787="UNGRADABLE_CONDITION"))</f>
        <v>0</v>
      </c>
      <c r="I787" s="10" t="str">
        <f aca="false">IF(AND($E787,NOT($H787)),$B787, "")</f>
        <v>NON_SPECIFIC</v>
      </c>
    </row>
    <row r="788" customFormat="false" ht="15.75" hidden="false" customHeight="false" outlineLevel="0" collapsed="false">
      <c r="A788" s="8" t="str">
        <f aca="false">pattern_user_labels!$A788</f>
        <v>bfb5799c-0632-4a80-8869-490e8b47b403</v>
      </c>
      <c r="B788" s="8" t="str">
        <f aca="false" t="array" ref="B788:B788">INDEX(pattern_user_labels!B788:J788,MATCH(MAX(COUNTIF(pattern_user_labels!B788:J788,pattern_user_labels!B788:J788)),COUNTIF(pattern_user_labels!B788:J788,pattern_user_labels!B788:J788),0))</f>
        <v>ACTIVE</v>
      </c>
      <c r="C788" s="9" t="n">
        <f aca="false">pattern_user_labels!$R788</f>
        <v>3</v>
      </c>
      <c r="D788" s="9" t="n">
        <f aca="false">COUNTIF(pattern_user_labels!$B788:$J788, $B788)</f>
        <v>2</v>
      </c>
      <c r="E788" s="10" t="b">
        <f aca="false">$C788-$D788&lt;=1</f>
        <v>1</v>
      </c>
      <c r="F788" s="10" t="b">
        <f aca="false">$C788=$D788</f>
        <v>0</v>
      </c>
      <c r="G788" s="10" t="b">
        <f aca="false">D788&gt;=3</f>
        <v>0</v>
      </c>
      <c r="H788" s="10" t="b">
        <f aca="false">AND($E788,OR($B788="UNGRADABLE_QUALITY",$B788="UNGRADABLE_CONDITION"))</f>
        <v>0</v>
      </c>
      <c r="I788" s="10" t="str">
        <f aca="false">IF(AND($E788,NOT($H788)),$B788, "")</f>
        <v>ACTIVE</v>
      </c>
    </row>
    <row r="789" customFormat="false" ht="15.75" hidden="false" customHeight="false" outlineLevel="0" collapsed="false">
      <c r="A789" s="8" t="str">
        <f aca="false">pattern_user_labels!$A789</f>
        <v>c07ab716-a8ef-4171-adb3-a16419b7222a</v>
      </c>
      <c r="B789" s="8" t="str">
        <f aca="false" t="array" ref="B789:B789">INDEX(pattern_user_labels!B789:J789,MATCH(MAX(COUNTIF(pattern_user_labels!B789:J789,pattern_user_labels!B789:J789)),COUNTIF(pattern_user_labels!B789:J789,pattern_user_labels!B789:J789),0))</f>
        <v>LATE</v>
      </c>
      <c r="C789" s="9" t="n">
        <f aca="false">pattern_user_labels!$R789</f>
        <v>3</v>
      </c>
      <c r="D789" s="9" t="n">
        <f aca="false">COUNTIF(pattern_user_labels!$B789:$J789, $B789)</f>
        <v>3</v>
      </c>
      <c r="E789" s="10" t="b">
        <f aca="false">$C789-$D789&lt;=1</f>
        <v>1</v>
      </c>
      <c r="F789" s="10" t="b">
        <f aca="false">$C789=$D789</f>
        <v>1</v>
      </c>
      <c r="G789" s="10" t="b">
        <f aca="false">D789&gt;=3</f>
        <v>1</v>
      </c>
      <c r="H789" s="10" t="b">
        <f aca="false">AND($E789,OR($B789="UNGRADABLE_QUALITY",$B789="UNGRADABLE_CONDITION"))</f>
        <v>0</v>
      </c>
      <c r="I789" s="10" t="str">
        <f aca="false">IF(AND($E789,NOT($H789)),$B789, "")</f>
        <v>LATE</v>
      </c>
    </row>
    <row r="790" customFormat="false" ht="15.75" hidden="false" customHeight="false" outlineLevel="0" collapsed="false">
      <c r="A790" s="8" t="str">
        <f aca="false">pattern_user_labels!$A790</f>
        <v>c083bc93-0dfa-4a0e-a7eb-5a9e3eeb5a76</v>
      </c>
      <c r="B790" s="8" t="str">
        <f aca="false" t="array" ref="B790:B790">INDEX(pattern_user_labels!B790:J790,MATCH(MAX(COUNTIF(pattern_user_labels!B790:J790,pattern_user_labels!B790:J790)),COUNTIF(pattern_user_labels!B790:J790,pattern_user_labels!B790:J790),0))</f>
        <v>ACTIVE</v>
      </c>
      <c r="C790" s="9" t="n">
        <f aca="false">pattern_user_labels!$R790</f>
        <v>3</v>
      </c>
      <c r="D790" s="9" t="n">
        <f aca="false">COUNTIF(pattern_user_labels!$B790:$J790, $B790)</f>
        <v>3</v>
      </c>
      <c r="E790" s="10" t="b">
        <f aca="false">$C790-$D790&lt;=1</f>
        <v>1</v>
      </c>
      <c r="F790" s="10" t="b">
        <f aca="false">$C790=$D790</f>
        <v>1</v>
      </c>
      <c r="G790" s="10" t="b">
        <f aca="false">D790&gt;=3</f>
        <v>1</v>
      </c>
      <c r="H790" s="10" t="b">
        <f aca="false">AND($E790,OR($B790="UNGRADABLE_QUALITY",$B790="UNGRADABLE_CONDITION"))</f>
        <v>0</v>
      </c>
      <c r="I790" s="10" t="str">
        <f aca="false">IF(AND($E790,NOT($H790)),$B790, "")</f>
        <v>ACTIVE</v>
      </c>
    </row>
    <row r="791" customFormat="false" ht="15.75" hidden="false" customHeight="false" outlineLevel="0" collapsed="false">
      <c r="A791" s="8" t="str">
        <f aca="false">pattern_user_labels!$A791</f>
        <v>c08453c1-8f6d-4efc-90be-7d6142f9029c</v>
      </c>
      <c r="B791" s="8" t="str">
        <f aca="false" t="array" ref="B791:B791">INDEX(pattern_user_labels!B791:J791,MATCH(MAX(COUNTIF(pattern_user_labels!B791:J791,pattern_user_labels!B791:J791)),COUNTIF(pattern_user_labels!B791:J791,pattern_user_labels!B791:J791),0))</f>
        <v>EARLY</v>
      </c>
      <c r="C791" s="9" t="n">
        <f aca="false">pattern_user_labels!$R791</f>
        <v>3</v>
      </c>
      <c r="D791" s="9" t="n">
        <f aca="false">COUNTIF(pattern_user_labels!$B791:$J791, $B791)</f>
        <v>2</v>
      </c>
      <c r="E791" s="10" t="b">
        <f aca="false">$C791-$D791&lt;=1</f>
        <v>1</v>
      </c>
      <c r="F791" s="10" t="b">
        <f aca="false">$C791=$D791</f>
        <v>0</v>
      </c>
      <c r="G791" s="10" t="b">
        <f aca="false">D791&gt;=3</f>
        <v>0</v>
      </c>
      <c r="H791" s="10" t="b">
        <f aca="false">AND($E791,OR($B791="UNGRADABLE_QUALITY",$B791="UNGRADABLE_CONDITION"))</f>
        <v>0</v>
      </c>
      <c r="I791" s="10" t="str">
        <f aca="false">IF(AND($E791,NOT($H791)),$B791, "")</f>
        <v>EARLY</v>
      </c>
    </row>
    <row r="792" customFormat="false" ht="15.75" hidden="false" customHeight="false" outlineLevel="0" collapsed="false">
      <c r="A792" s="8" t="str">
        <f aca="false">pattern_user_labels!$A792</f>
        <v>c12363e4-5509-4d1f-ad35-9154ece526fe</v>
      </c>
      <c r="B792" s="8" t="str">
        <f aca="false" t="array" ref="B792:B792">INDEX(pattern_user_labels!B792:J792,MATCH(MAX(COUNTIF(pattern_user_labels!B792:J792,pattern_user_labels!B792:J792)),COUNTIF(pattern_user_labels!B792:J792,pattern_user_labels!B792:J792),0))</f>
        <v>EARLY</v>
      </c>
      <c r="C792" s="9" t="n">
        <f aca="false">pattern_user_labels!$R792</f>
        <v>3</v>
      </c>
      <c r="D792" s="9" t="n">
        <f aca="false">COUNTIF(pattern_user_labels!$B792:$J792, $B792)</f>
        <v>2</v>
      </c>
      <c r="E792" s="10" t="b">
        <f aca="false">$C792-$D792&lt;=1</f>
        <v>1</v>
      </c>
      <c r="F792" s="10" t="b">
        <f aca="false">$C792=$D792</f>
        <v>0</v>
      </c>
      <c r="G792" s="10" t="b">
        <f aca="false">D792&gt;=3</f>
        <v>0</v>
      </c>
      <c r="H792" s="10" t="b">
        <f aca="false">AND($E792,OR($B792="UNGRADABLE_QUALITY",$B792="UNGRADABLE_CONDITION"))</f>
        <v>0</v>
      </c>
      <c r="I792" s="10" t="str">
        <f aca="false">IF(AND($E792,NOT($H792)),$B792, "")</f>
        <v>EARLY</v>
      </c>
    </row>
    <row r="793" customFormat="false" ht="15.75" hidden="false" customHeight="false" outlineLevel="0" collapsed="false">
      <c r="A793" s="8" t="str">
        <f aca="false">pattern_user_labels!$A793</f>
        <v>c15f2c98-57aa-4b3b-bbfa-464849b7f655</v>
      </c>
      <c r="B793" s="8" t="str">
        <f aca="false" t="array" ref="B793:B793">INDEX(pattern_user_labels!B793:J793,MATCH(MAX(COUNTIF(pattern_user_labels!B793:J793,pattern_user_labels!B793:J793)),COUNTIF(pattern_user_labels!B793:J793,pattern_user_labels!B793:J793),0))</f>
        <v>ACTIVE</v>
      </c>
      <c r="C793" s="9" t="n">
        <f aca="false">pattern_user_labels!$R793</f>
        <v>3</v>
      </c>
      <c r="D793" s="9" t="n">
        <f aca="false">COUNTIF(pattern_user_labels!$B793:$J793, $B793)</f>
        <v>2</v>
      </c>
      <c r="E793" s="10" t="b">
        <f aca="false">$C793-$D793&lt;=1</f>
        <v>1</v>
      </c>
      <c r="F793" s="10" t="b">
        <f aca="false">$C793=$D793</f>
        <v>0</v>
      </c>
      <c r="G793" s="10" t="b">
        <f aca="false">D793&gt;=3</f>
        <v>0</v>
      </c>
      <c r="H793" s="10" t="b">
        <f aca="false">AND($E793,OR($B793="UNGRADABLE_QUALITY",$B793="UNGRADABLE_CONDITION"))</f>
        <v>0</v>
      </c>
      <c r="I793" s="10" t="str">
        <f aca="false">IF(AND($E793,NOT($H793)),$B793, "")</f>
        <v>ACTIVE</v>
      </c>
    </row>
    <row r="794" customFormat="false" ht="15.75" hidden="false" customHeight="false" outlineLevel="0" collapsed="false">
      <c r="A794" s="8" t="str">
        <f aca="false">pattern_user_labels!$A794</f>
        <v>c16e8171-b61d-40e7-8a0a-40635e326838</v>
      </c>
      <c r="B794" s="8" t="str">
        <f aca="false" t="array" ref="B794:B794">INDEX(pattern_user_labels!B794:J794,MATCH(MAX(COUNTIF(pattern_user_labels!B794:J794,pattern_user_labels!B794:J794)),COUNTIF(pattern_user_labels!B794:J794,pattern_user_labels!B794:J794),0))</f>
        <v>NON_SPECIFIC</v>
      </c>
      <c r="C794" s="9" t="n">
        <f aca="false">pattern_user_labels!$R794</f>
        <v>3</v>
      </c>
      <c r="D794" s="9" t="n">
        <f aca="false">COUNTIF(pattern_user_labels!$B794:$J794, $B794)</f>
        <v>3</v>
      </c>
      <c r="E794" s="10" t="b">
        <f aca="false">$C794-$D794&lt;=1</f>
        <v>1</v>
      </c>
      <c r="F794" s="10" t="b">
        <f aca="false">$C794=$D794</f>
        <v>1</v>
      </c>
      <c r="G794" s="10" t="b">
        <f aca="false">D794&gt;=3</f>
        <v>1</v>
      </c>
      <c r="H794" s="10" t="b">
        <f aca="false">AND($E794,OR($B794="UNGRADABLE_QUALITY",$B794="UNGRADABLE_CONDITION"))</f>
        <v>0</v>
      </c>
      <c r="I794" s="10" t="str">
        <f aca="false">IF(AND($E794,NOT($H794)),$B794, "")</f>
        <v>NON_SPECIFIC</v>
      </c>
    </row>
    <row r="795" customFormat="false" ht="15.75" hidden="false" customHeight="false" outlineLevel="0" collapsed="false">
      <c r="A795" s="8" t="str">
        <f aca="false">pattern_user_labels!$A795</f>
        <v>c2224376-3b8f-4d77-b838-70e94a4657fd</v>
      </c>
      <c r="B795" s="8" t="str">
        <f aca="false" t="array" ref="B795:B795">INDEX(pattern_user_labels!B795:J795,MATCH(MAX(COUNTIF(pattern_user_labels!B795:J795,pattern_user_labels!B795:J795)),COUNTIF(pattern_user_labels!B795:J795,pattern_user_labels!B795:J795),0))</f>
        <v>LATE</v>
      </c>
      <c r="C795" s="9" t="n">
        <f aca="false">pattern_user_labels!$R795</f>
        <v>3</v>
      </c>
      <c r="D795" s="9" t="n">
        <f aca="false">COUNTIF(pattern_user_labels!$B795:$J795, $B795)</f>
        <v>2</v>
      </c>
      <c r="E795" s="10" t="b">
        <f aca="false">$C795-$D795&lt;=1</f>
        <v>1</v>
      </c>
      <c r="F795" s="10" t="b">
        <f aca="false">$C795=$D795</f>
        <v>0</v>
      </c>
      <c r="G795" s="10" t="b">
        <f aca="false">D795&gt;=3</f>
        <v>0</v>
      </c>
      <c r="H795" s="10" t="b">
        <f aca="false">AND($E795,OR($B795="UNGRADABLE_QUALITY",$B795="UNGRADABLE_CONDITION"))</f>
        <v>0</v>
      </c>
      <c r="I795" s="10" t="str">
        <f aca="false">IF(AND($E795,NOT($H795)),$B795, "")</f>
        <v>LATE</v>
      </c>
    </row>
    <row r="796" customFormat="false" ht="15.75" hidden="false" customHeight="false" outlineLevel="0" collapsed="false">
      <c r="A796" s="8" t="str">
        <f aca="false">pattern_user_labels!$A796</f>
        <v>c2398559-bffd-445f-8702-c7160250a9f9</v>
      </c>
      <c r="B796" s="8" t="str">
        <f aca="false" t="array" ref="B796:B796">INDEX(pattern_user_labels!B796:J796,MATCH(MAX(COUNTIF(pattern_user_labels!B796:J796,pattern_user_labels!B796:J796)),COUNTIF(pattern_user_labels!B796:J796,pattern_user_labels!B796:J796),0))</f>
        <v>NON_SPECIFIC</v>
      </c>
      <c r="C796" s="9" t="n">
        <f aca="false">pattern_user_labels!$R796</f>
        <v>3</v>
      </c>
      <c r="D796" s="9" t="n">
        <f aca="false">COUNTIF(pattern_user_labels!$B796:$J796, $B796)</f>
        <v>2</v>
      </c>
      <c r="E796" s="10" t="b">
        <f aca="false">$C796-$D796&lt;=1</f>
        <v>1</v>
      </c>
      <c r="F796" s="10" t="b">
        <f aca="false">$C796=$D796</f>
        <v>0</v>
      </c>
      <c r="G796" s="10" t="b">
        <f aca="false">D796&gt;=3</f>
        <v>0</v>
      </c>
      <c r="H796" s="10" t="b">
        <f aca="false">AND($E796,OR($B796="UNGRADABLE_QUALITY",$B796="UNGRADABLE_CONDITION"))</f>
        <v>0</v>
      </c>
      <c r="I796" s="10" t="str">
        <f aca="false">IF(AND($E796,NOT($H796)),$B796, "")</f>
        <v>NON_SPECIFIC</v>
      </c>
    </row>
    <row r="797" customFormat="false" ht="15.75" hidden="false" customHeight="false" outlineLevel="0" collapsed="false">
      <c r="A797" s="8" t="str">
        <f aca="false">pattern_user_labels!$A797</f>
        <v>c24a0140-33b1-42b0-84e0-6f24cf3725b4</v>
      </c>
      <c r="B797" s="8" t="str">
        <f aca="false" t="array" ref="B797:B797">INDEX(pattern_user_labels!B797:J797,MATCH(MAX(COUNTIF(pattern_user_labels!B797:J797,pattern_user_labels!B797:J797)),COUNTIF(pattern_user_labels!B797:J797,pattern_user_labels!B797:J797),0))</f>
        <v>NORMAL</v>
      </c>
      <c r="C797" s="9" t="n">
        <f aca="false">pattern_user_labels!$R797</f>
        <v>3</v>
      </c>
      <c r="D797" s="9" t="n">
        <f aca="false">COUNTIF(pattern_user_labels!$B797:$J797, $B797)</f>
        <v>2</v>
      </c>
      <c r="E797" s="10" t="b">
        <f aca="false">$C797-$D797&lt;=1</f>
        <v>1</v>
      </c>
      <c r="F797" s="10" t="b">
        <f aca="false">$C797=$D797</f>
        <v>0</v>
      </c>
      <c r="G797" s="10" t="b">
        <f aca="false">D797&gt;=3</f>
        <v>0</v>
      </c>
      <c r="H797" s="10" t="b">
        <f aca="false">AND($E797,OR($B797="UNGRADABLE_QUALITY",$B797="UNGRADABLE_CONDITION"))</f>
        <v>0</v>
      </c>
      <c r="I797" s="10" t="str">
        <f aca="false">IF(AND($E797,NOT($H797)),$B797, "")</f>
        <v>NORMAL</v>
      </c>
    </row>
    <row r="798" customFormat="false" ht="15.75" hidden="false" customHeight="false" outlineLevel="0" collapsed="false">
      <c r="A798" s="8" t="str">
        <f aca="false">pattern_user_labels!$A798</f>
        <v>c28d582c-0b62-45ae-9532-d3e8c0cad5b4</v>
      </c>
      <c r="B798" s="8" t="str">
        <f aca="false" t="array" ref="B798:B798">INDEX(pattern_user_labels!B798:J798,MATCH(MAX(COUNTIF(pattern_user_labels!B798:J798,pattern_user_labels!B798:J798)),COUNTIF(pattern_user_labels!B798:J798,pattern_user_labels!B798:J798),0))</f>
        <v>NORMAL</v>
      </c>
      <c r="C798" s="9" t="n">
        <f aca="false">pattern_user_labels!$R798</f>
        <v>3</v>
      </c>
      <c r="D798" s="9" t="n">
        <f aca="false">COUNTIF(pattern_user_labels!$B798:$J798, $B798)</f>
        <v>2</v>
      </c>
      <c r="E798" s="10" t="b">
        <f aca="false">$C798-$D798&lt;=1</f>
        <v>1</v>
      </c>
      <c r="F798" s="10" t="b">
        <f aca="false">$C798=$D798</f>
        <v>0</v>
      </c>
      <c r="G798" s="10" t="b">
        <f aca="false">D798&gt;=3</f>
        <v>0</v>
      </c>
      <c r="H798" s="10" t="b">
        <f aca="false">AND($E798,OR($B798="UNGRADABLE_QUALITY",$B798="UNGRADABLE_CONDITION"))</f>
        <v>0</v>
      </c>
      <c r="I798" s="10" t="str">
        <f aca="false">IF(AND($E798,NOT($H798)),$B798, "")</f>
        <v>NORMAL</v>
      </c>
    </row>
    <row r="799" customFormat="false" ht="15.75" hidden="false" customHeight="false" outlineLevel="0" collapsed="false">
      <c r="A799" s="8" t="str">
        <f aca="false">pattern_user_labels!$A799</f>
        <v>c291279f-6bff-4a04-a881-1ec3098159dc</v>
      </c>
      <c r="B799" s="8" t="str">
        <f aca="false" t="array" ref="B799:B799">INDEX(pattern_user_labels!B799:J799,MATCH(MAX(COUNTIF(pattern_user_labels!B799:J799,pattern_user_labels!B799:J799)),COUNTIF(pattern_user_labels!B799:J799,pattern_user_labels!B799:J799),0))</f>
        <v>EARLY</v>
      </c>
      <c r="C799" s="9" t="n">
        <f aca="false">pattern_user_labels!$R799</f>
        <v>3</v>
      </c>
      <c r="D799" s="9" t="n">
        <f aca="false">COUNTIF(pattern_user_labels!$B799:$J799, $B799)</f>
        <v>2</v>
      </c>
      <c r="E799" s="10" t="b">
        <f aca="false">$C799-$D799&lt;=1</f>
        <v>1</v>
      </c>
      <c r="F799" s="10" t="b">
        <f aca="false">$C799=$D799</f>
        <v>0</v>
      </c>
      <c r="G799" s="10" t="b">
        <f aca="false">D799&gt;=3</f>
        <v>0</v>
      </c>
      <c r="H799" s="10" t="b">
        <f aca="false">AND($E799,OR($B799="UNGRADABLE_QUALITY",$B799="UNGRADABLE_CONDITION"))</f>
        <v>0</v>
      </c>
      <c r="I799" s="10" t="str">
        <f aca="false">IF(AND($E799,NOT($H799)),$B799, "")</f>
        <v>EARLY</v>
      </c>
    </row>
    <row r="800" customFormat="false" ht="15.75" hidden="false" customHeight="false" outlineLevel="0" collapsed="false">
      <c r="A800" s="8" t="str">
        <f aca="false">pattern_user_labels!$A800</f>
        <v>c2969cf4-104b-438a-9ade-812cc0a2dc18</v>
      </c>
      <c r="B800" s="8" t="str">
        <f aca="false" t="array" ref="B800:B800">INDEX(pattern_user_labels!B800:J800,MATCH(MAX(COUNTIF(pattern_user_labels!B800:J800,pattern_user_labels!B800:J800)),COUNTIF(pattern_user_labels!B800:J800,pattern_user_labels!B800:J800),0))</f>
        <v>NON_SPECIFIC</v>
      </c>
      <c r="C800" s="9" t="n">
        <f aca="false">pattern_user_labels!$R800</f>
        <v>3</v>
      </c>
      <c r="D800" s="9" t="n">
        <f aca="false">COUNTIF(pattern_user_labels!$B800:$J800, $B800)</f>
        <v>2</v>
      </c>
      <c r="E800" s="10" t="b">
        <f aca="false">$C800-$D800&lt;=1</f>
        <v>1</v>
      </c>
      <c r="F800" s="10" t="b">
        <f aca="false">$C800=$D800</f>
        <v>0</v>
      </c>
      <c r="G800" s="10" t="b">
        <f aca="false">D800&gt;=3</f>
        <v>0</v>
      </c>
      <c r="H800" s="10" t="b">
        <f aca="false">AND($E800,OR($B800="UNGRADABLE_QUALITY",$B800="UNGRADABLE_CONDITION"))</f>
        <v>0</v>
      </c>
      <c r="I800" s="10" t="str">
        <f aca="false">IF(AND($E800,NOT($H800)),$B800, "")</f>
        <v>NON_SPECIFIC</v>
      </c>
    </row>
    <row r="801" customFormat="false" ht="15.75" hidden="false" customHeight="false" outlineLevel="0" collapsed="false">
      <c r="A801" s="8" t="str">
        <f aca="false">pattern_user_labels!$A801</f>
        <v>c2abb908-1d8e-44eb-9512-d02f992aa1d7</v>
      </c>
      <c r="B801" s="8" t="str">
        <f aca="false" t="array" ref="B801:B801">INDEX(pattern_user_labels!B801:J801,MATCH(MAX(COUNTIF(pattern_user_labels!B801:J801,pattern_user_labels!B801:J801)),COUNTIF(pattern_user_labels!B801:J801,pattern_user_labels!B801:J801),0))</f>
        <v>EARLY</v>
      </c>
      <c r="C801" s="9" t="n">
        <f aca="false">pattern_user_labels!$R801</f>
        <v>3</v>
      </c>
      <c r="D801" s="9" t="n">
        <f aca="false">COUNTIF(pattern_user_labels!$B801:$J801, $B801)</f>
        <v>2</v>
      </c>
      <c r="E801" s="10" t="b">
        <f aca="false">$C801-$D801&lt;=1</f>
        <v>1</v>
      </c>
      <c r="F801" s="10" t="b">
        <f aca="false">$C801=$D801</f>
        <v>0</v>
      </c>
      <c r="G801" s="10" t="b">
        <f aca="false">D801&gt;=3</f>
        <v>0</v>
      </c>
      <c r="H801" s="10" t="b">
        <f aca="false">AND($E801,OR($B801="UNGRADABLE_QUALITY",$B801="UNGRADABLE_CONDITION"))</f>
        <v>0</v>
      </c>
      <c r="I801" s="10" t="str">
        <f aca="false">IF(AND($E801,NOT($H801)),$B801, "")</f>
        <v>EARLY</v>
      </c>
    </row>
    <row r="802" customFormat="false" ht="15.75" hidden="false" customHeight="false" outlineLevel="0" collapsed="false">
      <c r="A802" s="8" t="str">
        <f aca="false">pattern_user_labels!$A802</f>
        <v>c2cf1c08-3e0a-4ea8-bfdb-467f6f91cd87</v>
      </c>
      <c r="B802" s="8" t="str">
        <f aca="false" t="array" ref="B802:B802">INDEX(pattern_user_labels!B802:J802,MATCH(MAX(COUNTIF(pattern_user_labels!B802:J802,pattern_user_labels!B802:J802)),COUNTIF(pattern_user_labels!B802:J802,pattern_user_labels!B802:J802),0))</f>
        <v>NON_SPECIFIC</v>
      </c>
      <c r="C802" s="9" t="n">
        <f aca="false">pattern_user_labels!$R802</f>
        <v>3</v>
      </c>
      <c r="D802" s="9" t="n">
        <f aca="false">COUNTIF(pattern_user_labels!$B802:$J802, $B802)</f>
        <v>2</v>
      </c>
      <c r="E802" s="10" t="b">
        <f aca="false">$C802-$D802&lt;=1</f>
        <v>1</v>
      </c>
      <c r="F802" s="10" t="b">
        <f aca="false">$C802=$D802</f>
        <v>0</v>
      </c>
      <c r="G802" s="10" t="b">
        <f aca="false">D802&gt;=3</f>
        <v>0</v>
      </c>
      <c r="H802" s="10" t="b">
        <f aca="false">AND($E802,OR($B802="UNGRADABLE_QUALITY",$B802="UNGRADABLE_CONDITION"))</f>
        <v>0</v>
      </c>
      <c r="I802" s="10" t="str">
        <f aca="false">IF(AND($E802,NOT($H802)),$B802, "")</f>
        <v>NON_SPECIFIC</v>
      </c>
    </row>
    <row r="803" customFormat="false" ht="15.75" hidden="false" customHeight="false" outlineLevel="0" collapsed="false">
      <c r="A803" s="8" t="str">
        <f aca="false">pattern_user_labels!$A803</f>
        <v>c34964b5-55bb-4460-924d-d51d190a2638</v>
      </c>
      <c r="B803" s="8" t="str">
        <f aca="false" t="array" ref="B803:B803">INDEX(pattern_user_labels!B803:J803,MATCH(MAX(COUNTIF(pattern_user_labels!B803:J803,pattern_user_labels!B803:J803)),COUNTIF(pattern_user_labels!B803:J803,pattern_user_labels!B803:J803),0))</f>
        <v>LATE</v>
      </c>
      <c r="C803" s="9" t="n">
        <f aca="false">pattern_user_labels!$R803</f>
        <v>3</v>
      </c>
      <c r="D803" s="9" t="n">
        <f aca="false">COUNTIF(pattern_user_labels!$B803:$J803, $B803)</f>
        <v>3</v>
      </c>
      <c r="E803" s="10" t="b">
        <f aca="false">$C803-$D803&lt;=1</f>
        <v>1</v>
      </c>
      <c r="F803" s="10" t="b">
        <f aca="false">$C803=$D803</f>
        <v>1</v>
      </c>
      <c r="G803" s="10" t="b">
        <f aca="false">D803&gt;=3</f>
        <v>1</v>
      </c>
      <c r="H803" s="10" t="b">
        <f aca="false">AND($E803,OR($B803="UNGRADABLE_QUALITY",$B803="UNGRADABLE_CONDITION"))</f>
        <v>0</v>
      </c>
      <c r="I803" s="10" t="str">
        <f aca="false">IF(AND($E803,NOT($H803)),$B803, "")</f>
        <v>LATE</v>
      </c>
    </row>
    <row r="804" customFormat="false" ht="15.75" hidden="false" customHeight="false" outlineLevel="0" collapsed="false">
      <c r="A804" s="8" t="str">
        <f aca="false">pattern_user_labels!$A804</f>
        <v>c39fecde-66c1-4e10-88f5-7eab5098dd36</v>
      </c>
      <c r="B804" s="8" t="str">
        <f aca="false" t="array" ref="B804:B804">INDEX(pattern_user_labels!B804:J804,MATCH(MAX(COUNTIF(pattern_user_labels!B804:J804,pattern_user_labels!B804:J804)),COUNTIF(pattern_user_labels!B804:J804,pattern_user_labels!B804:J804),0))</f>
        <v>NON_SPECIFIC</v>
      </c>
      <c r="C804" s="9" t="n">
        <f aca="false">pattern_user_labels!$R804</f>
        <v>3</v>
      </c>
      <c r="D804" s="9" t="n">
        <f aca="false">COUNTIF(pattern_user_labels!$B804:$J804, $B804)</f>
        <v>2</v>
      </c>
      <c r="E804" s="10" t="b">
        <f aca="false">$C804-$D804&lt;=1</f>
        <v>1</v>
      </c>
      <c r="F804" s="10" t="b">
        <f aca="false">$C804=$D804</f>
        <v>0</v>
      </c>
      <c r="G804" s="10" t="b">
        <f aca="false">D804&gt;=3</f>
        <v>0</v>
      </c>
      <c r="H804" s="10" t="b">
        <f aca="false">AND($E804,OR($B804="UNGRADABLE_QUALITY",$B804="UNGRADABLE_CONDITION"))</f>
        <v>0</v>
      </c>
      <c r="I804" s="10" t="str">
        <f aca="false">IF(AND($E804,NOT($H804)),$B804, "")</f>
        <v>NON_SPECIFIC</v>
      </c>
    </row>
    <row r="805" customFormat="false" ht="15.75" hidden="false" customHeight="false" outlineLevel="0" collapsed="false">
      <c r="A805" s="8" t="str">
        <f aca="false">pattern_user_labels!$A805</f>
        <v>c3aee0a0-e066-4695-88ec-6f88074ed6eb</v>
      </c>
      <c r="B805" s="8" t="str">
        <f aca="false" t="array" ref="B805:B805">INDEX(pattern_user_labels!B805:J805,MATCH(MAX(COUNTIF(pattern_user_labels!B805:J805,pattern_user_labels!B805:J805)),COUNTIF(pattern_user_labels!B805:J805,pattern_user_labels!B805:J805),0))</f>
        <v>EARLY</v>
      </c>
      <c r="C805" s="9" t="n">
        <f aca="false">pattern_user_labels!$R805</f>
        <v>3</v>
      </c>
      <c r="D805" s="9" t="n">
        <f aca="false">COUNTIF(pattern_user_labels!$B805:$J805, $B805)</f>
        <v>3</v>
      </c>
      <c r="E805" s="10" t="b">
        <f aca="false">$C805-$D805&lt;=1</f>
        <v>1</v>
      </c>
      <c r="F805" s="10" t="b">
        <f aca="false">$C805=$D805</f>
        <v>1</v>
      </c>
      <c r="G805" s="10" t="b">
        <f aca="false">D805&gt;=3</f>
        <v>1</v>
      </c>
      <c r="H805" s="10" t="b">
        <f aca="false">AND($E805,OR($B805="UNGRADABLE_QUALITY",$B805="UNGRADABLE_CONDITION"))</f>
        <v>0</v>
      </c>
      <c r="I805" s="10" t="str">
        <f aca="false">IF(AND($E805,NOT($H805)),$B805, "")</f>
        <v>EARLY</v>
      </c>
    </row>
    <row r="806" customFormat="false" ht="15.75" hidden="false" customHeight="false" outlineLevel="0" collapsed="false">
      <c r="A806" s="8" t="str">
        <f aca="false">pattern_user_labels!$A806</f>
        <v>c3bf63f9-6e11-4095-b9f4-a66f3a50731d</v>
      </c>
      <c r="B806" s="8" t="str">
        <f aca="false" t="array" ref="B806:B806">INDEX(pattern_user_labels!B806:J806,MATCH(MAX(COUNTIF(pattern_user_labels!B806:J806,pattern_user_labels!B806:J806)),COUNTIF(pattern_user_labels!B806:J806,pattern_user_labels!B806:J806),0))</f>
        <v>NORMAL</v>
      </c>
      <c r="C806" s="9" t="n">
        <f aca="false">pattern_user_labels!$R806</f>
        <v>3</v>
      </c>
      <c r="D806" s="9" t="n">
        <f aca="false">COUNTIF(pattern_user_labels!$B806:$J806, $B806)</f>
        <v>2</v>
      </c>
      <c r="E806" s="10" t="b">
        <f aca="false">$C806-$D806&lt;=1</f>
        <v>1</v>
      </c>
      <c r="F806" s="10" t="b">
        <f aca="false">$C806=$D806</f>
        <v>0</v>
      </c>
      <c r="G806" s="10" t="b">
        <f aca="false">D806&gt;=3</f>
        <v>0</v>
      </c>
      <c r="H806" s="10" t="b">
        <f aca="false">AND($E806,OR($B806="UNGRADABLE_QUALITY",$B806="UNGRADABLE_CONDITION"))</f>
        <v>0</v>
      </c>
      <c r="I806" s="10" t="str">
        <f aca="false">IF(AND($E806,NOT($H806)),$B806, "")</f>
        <v>NORMAL</v>
      </c>
    </row>
    <row r="807" customFormat="false" ht="15.75" hidden="false" customHeight="false" outlineLevel="0" collapsed="false">
      <c r="A807" s="8" t="str">
        <f aca="false">pattern_user_labels!$A807</f>
        <v>c3d333c9-7b21-426f-ac63-17bcacddf5a5</v>
      </c>
      <c r="B807" s="8" t="str">
        <f aca="false" t="array" ref="B807:B807">INDEX(pattern_user_labels!B807:J807,MATCH(MAX(COUNTIF(pattern_user_labels!B807:J807,pattern_user_labels!B807:J807)),COUNTIF(pattern_user_labels!B807:J807,pattern_user_labels!B807:J807),0))</f>
        <v>UNGRADABLE_QUALITY</v>
      </c>
      <c r="C807" s="9" t="n">
        <f aca="false">pattern_user_labels!$R807</f>
        <v>3</v>
      </c>
      <c r="D807" s="9" t="n">
        <f aca="false">COUNTIF(pattern_user_labels!$B807:$J807, $B807)</f>
        <v>2</v>
      </c>
      <c r="E807" s="10" t="b">
        <f aca="false">$C807-$D807&lt;=1</f>
        <v>1</v>
      </c>
      <c r="F807" s="10" t="b">
        <f aca="false">$C807=$D807</f>
        <v>0</v>
      </c>
      <c r="G807" s="10" t="b">
        <f aca="false">D807&gt;=3</f>
        <v>0</v>
      </c>
      <c r="H807" s="10" t="b">
        <f aca="false">AND($E807,OR($B807="UNGRADABLE_QUALITY",$B807="UNGRADABLE_CONDITION"))</f>
        <v>1</v>
      </c>
      <c r="I807" s="10" t="str">
        <f aca="false">IF(AND($E807,NOT($H807)),$B807, "")</f>
        <v/>
      </c>
    </row>
    <row r="808" customFormat="false" ht="15.75" hidden="false" customHeight="false" outlineLevel="0" collapsed="false">
      <c r="A808" s="8" t="str">
        <f aca="false">pattern_user_labels!$A808</f>
        <v>c3ff58e7-0850-457d-a377-52e7524fa06a</v>
      </c>
      <c r="B808" s="8" t="str">
        <f aca="false" t="array" ref="B808:B808">INDEX(pattern_user_labels!B808:J808,MATCH(MAX(COUNTIF(pattern_user_labels!B808:J808,pattern_user_labels!B808:J808)),COUNTIF(pattern_user_labels!B808:J808,pattern_user_labels!B808:J808),0))</f>
        <v>NON_SPECIFIC</v>
      </c>
      <c r="C808" s="9" t="n">
        <f aca="false">pattern_user_labels!$R808</f>
        <v>3</v>
      </c>
      <c r="D808" s="9" t="n">
        <f aca="false">COUNTIF(pattern_user_labels!$B808:$J808, $B808)</f>
        <v>3</v>
      </c>
      <c r="E808" s="10" t="b">
        <f aca="false">$C808-$D808&lt;=1</f>
        <v>1</v>
      </c>
      <c r="F808" s="10" t="b">
        <f aca="false">$C808=$D808</f>
        <v>1</v>
      </c>
      <c r="G808" s="10" t="b">
        <f aca="false">D808&gt;=3</f>
        <v>1</v>
      </c>
      <c r="H808" s="10" t="b">
        <f aca="false">AND($E808,OR($B808="UNGRADABLE_QUALITY",$B808="UNGRADABLE_CONDITION"))</f>
        <v>0</v>
      </c>
      <c r="I808" s="10" t="str">
        <f aca="false">IF(AND($E808,NOT($H808)),$B808, "")</f>
        <v>NON_SPECIFIC</v>
      </c>
    </row>
    <row r="809" customFormat="false" ht="15.75" hidden="false" customHeight="false" outlineLevel="0" collapsed="false">
      <c r="A809" s="8" t="str">
        <f aca="false">pattern_user_labels!$A809</f>
        <v>c4686faf-88e1-4693-8d13-c439480bb29d</v>
      </c>
      <c r="B809" s="8" t="str">
        <f aca="false" t="array" ref="B809:B809">INDEX(pattern_user_labels!B809:J809,MATCH(MAX(COUNTIF(pattern_user_labels!B809:J809,pattern_user_labels!B809:J809)),COUNTIF(pattern_user_labels!B809:J809,pattern_user_labels!B809:J809),0))</f>
        <v>ACTIVE</v>
      </c>
      <c r="C809" s="9" t="n">
        <f aca="false">pattern_user_labels!$R809</f>
        <v>3</v>
      </c>
      <c r="D809" s="9" t="n">
        <f aca="false">COUNTIF(pattern_user_labels!$B809:$J809, $B809)</f>
        <v>3</v>
      </c>
      <c r="E809" s="10" t="b">
        <f aca="false">$C809-$D809&lt;=1</f>
        <v>1</v>
      </c>
      <c r="F809" s="10" t="b">
        <f aca="false">$C809=$D809</f>
        <v>1</v>
      </c>
      <c r="G809" s="10" t="b">
        <f aca="false">D809&gt;=3</f>
        <v>1</v>
      </c>
      <c r="H809" s="10" t="b">
        <f aca="false">AND($E809,OR($B809="UNGRADABLE_QUALITY",$B809="UNGRADABLE_CONDITION"))</f>
        <v>0</v>
      </c>
      <c r="I809" s="10" t="str">
        <f aca="false">IF(AND($E809,NOT($H809)),$B809, "")</f>
        <v>ACTIVE</v>
      </c>
    </row>
    <row r="810" customFormat="false" ht="15.75" hidden="false" customHeight="false" outlineLevel="0" collapsed="false">
      <c r="A810" s="8" t="str">
        <f aca="false">pattern_user_labels!$A810</f>
        <v>c4a5e078-c077-48ec-881d-8dcdfc7267b5</v>
      </c>
      <c r="B810" s="8" t="str">
        <f aca="false" t="array" ref="B810:B810">INDEX(pattern_user_labels!B810:J810,MATCH(MAX(COUNTIF(pattern_user_labels!B810:J810,pattern_user_labels!B810:J810)),COUNTIF(pattern_user_labels!B810:J810,pattern_user_labels!B810:J810),0))</f>
        <v>NORMAL</v>
      </c>
      <c r="C810" s="9" t="n">
        <f aca="false">pattern_user_labels!$R810</f>
        <v>3</v>
      </c>
      <c r="D810" s="9" t="n">
        <f aca="false">COUNTIF(pattern_user_labels!$B810:$J810, $B810)</f>
        <v>2</v>
      </c>
      <c r="E810" s="10" t="b">
        <f aca="false">$C810-$D810&lt;=1</f>
        <v>1</v>
      </c>
      <c r="F810" s="10" t="b">
        <f aca="false">$C810=$D810</f>
        <v>0</v>
      </c>
      <c r="G810" s="10" t="b">
        <f aca="false">D810&gt;=3</f>
        <v>0</v>
      </c>
      <c r="H810" s="10" t="b">
        <f aca="false">AND($E810,OR($B810="UNGRADABLE_QUALITY",$B810="UNGRADABLE_CONDITION"))</f>
        <v>0</v>
      </c>
      <c r="I810" s="10" t="str">
        <f aca="false">IF(AND($E810,NOT($H810)),$B810, "")</f>
        <v>NORMAL</v>
      </c>
    </row>
    <row r="811" customFormat="false" ht="15.75" hidden="false" customHeight="false" outlineLevel="0" collapsed="false">
      <c r="A811" s="8" t="str">
        <f aca="false">pattern_user_labels!$A811</f>
        <v>c4b8ba41-ed56-439a-90fb-e5695080b85a</v>
      </c>
      <c r="B811" s="8" t="str">
        <f aca="false" t="array" ref="B811:B811">INDEX(pattern_user_labels!B811:J811,MATCH(MAX(COUNTIF(pattern_user_labels!B811:J811,pattern_user_labels!B811:J811)),COUNTIF(pattern_user_labels!B811:J811,pattern_user_labels!B811:J811),0))</f>
        <v>NORMAL</v>
      </c>
      <c r="C811" s="9" t="n">
        <f aca="false">pattern_user_labels!$R811</f>
        <v>3</v>
      </c>
      <c r="D811" s="9" t="n">
        <f aca="false">COUNTIF(pattern_user_labels!$B811:$J811, $B811)</f>
        <v>2</v>
      </c>
      <c r="E811" s="10" t="b">
        <f aca="false">$C811-$D811&lt;=1</f>
        <v>1</v>
      </c>
      <c r="F811" s="10" t="b">
        <f aca="false">$C811=$D811</f>
        <v>0</v>
      </c>
      <c r="G811" s="10" t="b">
        <f aca="false">D811&gt;=3</f>
        <v>0</v>
      </c>
      <c r="H811" s="10" t="b">
        <f aca="false">AND($E811,OR($B811="UNGRADABLE_QUALITY",$B811="UNGRADABLE_CONDITION"))</f>
        <v>0</v>
      </c>
      <c r="I811" s="10" t="str">
        <f aca="false">IF(AND($E811,NOT($H811)),$B811, "")</f>
        <v>NORMAL</v>
      </c>
    </row>
    <row r="812" customFormat="false" ht="15.75" hidden="false" customHeight="false" outlineLevel="0" collapsed="false">
      <c r="A812" s="8" t="str">
        <f aca="false">pattern_user_labels!$A812</f>
        <v>c4d33d31-579f-4dd8-88dd-95142271a8ba</v>
      </c>
      <c r="B812" s="8" t="str">
        <f aca="false" t="array" ref="B812:B812">INDEX(pattern_user_labels!B812:J812,MATCH(MAX(COUNTIF(pattern_user_labels!B812:J812,pattern_user_labels!B812:J812)),COUNTIF(pattern_user_labels!B812:J812,pattern_user_labels!B812:J812),0))</f>
        <v>NON_SPECIFIC</v>
      </c>
      <c r="C812" s="9" t="n">
        <f aca="false">pattern_user_labels!$R812</f>
        <v>3</v>
      </c>
      <c r="D812" s="9" t="n">
        <f aca="false">COUNTIF(pattern_user_labels!$B812:$J812, $B812)</f>
        <v>2</v>
      </c>
      <c r="E812" s="10" t="b">
        <f aca="false">$C812-$D812&lt;=1</f>
        <v>1</v>
      </c>
      <c r="F812" s="10" t="b">
        <f aca="false">$C812=$D812</f>
        <v>0</v>
      </c>
      <c r="G812" s="10" t="b">
        <f aca="false">D812&gt;=3</f>
        <v>0</v>
      </c>
      <c r="H812" s="10" t="b">
        <f aca="false">AND($E812,OR($B812="UNGRADABLE_QUALITY",$B812="UNGRADABLE_CONDITION"))</f>
        <v>0</v>
      </c>
      <c r="I812" s="10" t="str">
        <f aca="false">IF(AND($E812,NOT($H812)),$B812, "")</f>
        <v>NON_SPECIFIC</v>
      </c>
    </row>
    <row r="813" customFormat="false" ht="15.75" hidden="false" customHeight="false" outlineLevel="0" collapsed="false">
      <c r="A813" s="8" t="str">
        <f aca="false">pattern_user_labels!$A813</f>
        <v>c6d81486-5f96-4bad-8273-a80ac39b6e98</v>
      </c>
      <c r="B813" s="8" t="str">
        <f aca="false" t="array" ref="B813:B813">INDEX(pattern_user_labels!B813:J813,MATCH(MAX(COUNTIF(pattern_user_labels!B813:J813,pattern_user_labels!B813:J813)),COUNTIF(pattern_user_labels!B813:J813,pattern_user_labels!B813:J813),0))</f>
        <v>NON_SPECIFIC</v>
      </c>
      <c r="C813" s="9" t="n">
        <f aca="false">pattern_user_labels!$R813</f>
        <v>3</v>
      </c>
      <c r="D813" s="9" t="n">
        <f aca="false">COUNTIF(pattern_user_labels!$B813:$J813, $B813)</f>
        <v>2</v>
      </c>
      <c r="E813" s="10" t="b">
        <f aca="false">$C813-$D813&lt;=1</f>
        <v>1</v>
      </c>
      <c r="F813" s="10" t="b">
        <f aca="false">$C813=$D813</f>
        <v>0</v>
      </c>
      <c r="G813" s="10" t="b">
        <f aca="false">D813&gt;=3</f>
        <v>0</v>
      </c>
      <c r="H813" s="10" t="b">
        <f aca="false">AND($E813,OR($B813="UNGRADABLE_QUALITY",$B813="UNGRADABLE_CONDITION"))</f>
        <v>0</v>
      </c>
      <c r="I813" s="10" t="str">
        <f aca="false">IF(AND($E813,NOT($H813)),$B813, "")</f>
        <v>NON_SPECIFIC</v>
      </c>
    </row>
    <row r="814" customFormat="false" ht="15.75" hidden="false" customHeight="false" outlineLevel="0" collapsed="false">
      <c r="A814" s="8" t="str">
        <f aca="false">pattern_user_labels!$A814</f>
        <v>c71b56ac-3029-46ce-863d-ea8e8325a5e8</v>
      </c>
      <c r="B814" s="8" t="str">
        <f aca="false" t="array" ref="B814:B814">INDEX(pattern_user_labels!B814:J814,MATCH(MAX(COUNTIF(pattern_user_labels!B814:J814,pattern_user_labels!B814:J814)),COUNTIF(pattern_user_labels!B814:J814,pattern_user_labels!B814:J814),0))</f>
        <v>NORMAL</v>
      </c>
      <c r="C814" s="9" t="n">
        <f aca="false">pattern_user_labels!$R814</f>
        <v>3</v>
      </c>
      <c r="D814" s="9" t="n">
        <f aca="false">COUNTIF(pattern_user_labels!$B814:$J814, $B814)</f>
        <v>3</v>
      </c>
      <c r="E814" s="10" t="b">
        <f aca="false">$C814-$D814&lt;=1</f>
        <v>1</v>
      </c>
      <c r="F814" s="10" t="b">
        <f aca="false">$C814=$D814</f>
        <v>1</v>
      </c>
      <c r="G814" s="10" t="b">
        <f aca="false">D814&gt;=3</f>
        <v>1</v>
      </c>
      <c r="H814" s="10" t="b">
        <f aca="false">AND($E814,OR($B814="UNGRADABLE_QUALITY",$B814="UNGRADABLE_CONDITION"))</f>
        <v>0</v>
      </c>
      <c r="I814" s="10" t="str">
        <f aca="false">IF(AND($E814,NOT($H814)),$B814, "")</f>
        <v>NORMAL</v>
      </c>
    </row>
    <row r="815" customFormat="false" ht="15.75" hidden="false" customHeight="false" outlineLevel="0" collapsed="false">
      <c r="A815" s="8" t="str">
        <f aca="false">pattern_user_labels!$A815</f>
        <v>c724d8c8-6530-478f-9288-69bd0850e5de</v>
      </c>
      <c r="B815" s="8" t="str">
        <f aca="false" t="array" ref="B815:B815">INDEX(pattern_user_labels!B815:J815,MATCH(MAX(COUNTIF(pattern_user_labels!B815:J815,pattern_user_labels!B815:J815)),COUNTIF(pattern_user_labels!B815:J815,pattern_user_labels!B815:J815),0))</f>
        <v>EARLY</v>
      </c>
      <c r="C815" s="9" t="n">
        <f aca="false">pattern_user_labels!$R815</f>
        <v>3</v>
      </c>
      <c r="D815" s="9" t="n">
        <f aca="false">COUNTIF(pattern_user_labels!$B815:$J815, $B815)</f>
        <v>3</v>
      </c>
      <c r="E815" s="10" t="b">
        <f aca="false">$C815-$D815&lt;=1</f>
        <v>1</v>
      </c>
      <c r="F815" s="10" t="b">
        <f aca="false">$C815=$D815</f>
        <v>1</v>
      </c>
      <c r="G815" s="10" t="b">
        <f aca="false">D815&gt;=3</f>
        <v>1</v>
      </c>
      <c r="H815" s="10" t="b">
        <f aca="false">AND($E815,OR($B815="UNGRADABLE_QUALITY",$B815="UNGRADABLE_CONDITION"))</f>
        <v>0</v>
      </c>
      <c r="I815" s="10" t="str">
        <f aca="false">IF(AND($E815,NOT($H815)),$B815, "")</f>
        <v>EARLY</v>
      </c>
    </row>
    <row r="816" customFormat="false" ht="15.75" hidden="false" customHeight="false" outlineLevel="0" collapsed="false">
      <c r="A816" s="8" t="str">
        <f aca="false">pattern_user_labels!$A816</f>
        <v>c73139a2-8607-4665-82e4-55eb4649fd4c</v>
      </c>
      <c r="B816" s="8" t="str">
        <f aca="false" t="array" ref="B816:B816">INDEX(pattern_user_labels!B816:J816,MATCH(MAX(COUNTIF(pattern_user_labels!B816:J816,pattern_user_labels!B816:J816)),COUNTIF(pattern_user_labels!B816:J816,pattern_user_labels!B816:J816),0))</f>
        <v>NORMAL</v>
      </c>
      <c r="C816" s="9" t="n">
        <f aca="false">pattern_user_labels!$R816</f>
        <v>3</v>
      </c>
      <c r="D816" s="9" t="n">
        <f aca="false">COUNTIF(pattern_user_labels!$B816:$J816, $B816)</f>
        <v>3</v>
      </c>
      <c r="E816" s="10" t="b">
        <f aca="false">$C816-$D816&lt;=1</f>
        <v>1</v>
      </c>
      <c r="F816" s="10" t="b">
        <f aca="false">$C816=$D816</f>
        <v>1</v>
      </c>
      <c r="G816" s="10" t="b">
        <f aca="false">D816&gt;=3</f>
        <v>1</v>
      </c>
      <c r="H816" s="10" t="b">
        <f aca="false">AND($E816,OR($B816="UNGRADABLE_QUALITY",$B816="UNGRADABLE_CONDITION"))</f>
        <v>0</v>
      </c>
      <c r="I816" s="10" t="str">
        <f aca="false">IF(AND($E816,NOT($H816)),$B816, "")</f>
        <v>NORMAL</v>
      </c>
    </row>
    <row r="817" customFormat="false" ht="15.75" hidden="false" customHeight="false" outlineLevel="0" collapsed="false">
      <c r="A817" s="8" t="str">
        <f aca="false">pattern_user_labels!$A817</f>
        <v>c7351bd9-b377-40cb-8565-818f6a5435b3</v>
      </c>
      <c r="B817" s="8" t="str">
        <f aca="false" t="array" ref="B817:B817">INDEX(pattern_user_labels!B817:J817,MATCH(MAX(COUNTIF(pattern_user_labels!B817:J817,pattern_user_labels!B817:J817)),COUNTIF(pattern_user_labels!B817:J817,pattern_user_labels!B817:J817),0))</f>
        <v>NORMAL</v>
      </c>
      <c r="C817" s="9" t="n">
        <f aca="false">pattern_user_labels!$R817</f>
        <v>3</v>
      </c>
      <c r="D817" s="9" t="n">
        <f aca="false">COUNTIF(pattern_user_labels!$B817:$J817, $B817)</f>
        <v>3</v>
      </c>
      <c r="E817" s="10" t="b">
        <f aca="false">$C817-$D817&lt;=1</f>
        <v>1</v>
      </c>
      <c r="F817" s="10" t="b">
        <f aca="false">$C817=$D817</f>
        <v>1</v>
      </c>
      <c r="G817" s="10" t="b">
        <f aca="false">D817&gt;=3</f>
        <v>1</v>
      </c>
      <c r="H817" s="10" t="b">
        <f aca="false">AND($E817,OR($B817="UNGRADABLE_QUALITY",$B817="UNGRADABLE_CONDITION"))</f>
        <v>0</v>
      </c>
      <c r="I817" s="10" t="str">
        <f aca="false">IF(AND($E817,NOT($H817)),$B817, "")</f>
        <v>NORMAL</v>
      </c>
    </row>
    <row r="818" customFormat="false" ht="15.75" hidden="false" customHeight="false" outlineLevel="0" collapsed="false">
      <c r="A818" s="8" t="str">
        <f aca="false">pattern_user_labels!$A818</f>
        <v>c736feb4-e551-4552-88a3-348f17e84499</v>
      </c>
      <c r="B818" s="8" t="str">
        <f aca="false" t="array" ref="B818:B818">INDEX(pattern_user_labels!B818:J818,MATCH(MAX(COUNTIF(pattern_user_labels!B818:J818,pattern_user_labels!B818:J818)),COUNTIF(pattern_user_labels!B818:J818,pattern_user_labels!B818:J818),0))</f>
        <v>UNGRADABLE_QUALITY</v>
      </c>
      <c r="C818" s="9" t="n">
        <f aca="false">pattern_user_labels!$R818</f>
        <v>3</v>
      </c>
      <c r="D818" s="9" t="n">
        <f aca="false">COUNTIF(pattern_user_labels!$B818:$J818, $B818)</f>
        <v>2</v>
      </c>
      <c r="E818" s="10" t="b">
        <f aca="false">$C818-$D818&lt;=1</f>
        <v>1</v>
      </c>
      <c r="F818" s="10" t="b">
        <f aca="false">$C818=$D818</f>
        <v>0</v>
      </c>
      <c r="G818" s="10" t="b">
        <f aca="false">D818&gt;=3</f>
        <v>0</v>
      </c>
      <c r="H818" s="10" t="b">
        <f aca="false">AND($E818,OR($B818="UNGRADABLE_QUALITY",$B818="UNGRADABLE_CONDITION"))</f>
        <v>1</v>
      </c>
      <c r="I818" s="10" t="str">
        <f aca="false">IF(AND($E818,NOT($H818)),$B818, "")</f>
        <v/>
      </c>
    </row>
    <row r="819" customFormat="false" ht="15.75" hidden="false" customHeight="false" outlineLevel="0" collapsed="false">
      <c r="A819" s="8" t="str">
        <f aca="false">pattern_user_labels!$A819</f>
        <v>c74ee6a5-22f8-4976-90bf-cc9abef08731</v>
      </c>
      <c r="B819" s="8" t="str">
        <f aca="false" t="array" ref="B819:B819">INDEX(pattern_user_labels!B819:J819,MATCH(MAX(COUNTIF(pattern_user_labels!B819:J819,pattern_user_labels!B819:J819)),COUNTIF(pattern_user_labels!B819:J819,pattern_user_labels!B819:J819),0))</f>
        <v>NON_SPECIFIC</v>
      </c>
      <c r="C819" s="9" t="n">
        <f aca="false">pattern_user_labels!$R819</f>
        <v>3</v>
      </c>
      <c r="D819" s="9" t="n">
        <f aca="false">COUNTIF(pattern_user_labels!$B819:$J819, $B819)</f>
        <v>2</v>
      </c>
      <c r="E819" s="10" t="b">
        <f aca="false">$C819-$D819&lt;=1</f>
        <v>1</v>
      </c>
      <c r="F819" s="10" t="b">
        <f aca="false">$C819=$D819</f>
        <v>0</v>
      </c>
      <c r="G819" s="10" t="b">
        <f aca="false">D819&gt;=3</f>
        <v>0</v>
      </c>
      <c r="H819" s="10" t="b">
        <f aca="false">AND($E819,OR($B819="UNGRADABLE_QUALITY",$B819="UNGRADABLE_CONDITION"))</f>
        <v>0</v>
      </c>
      <c r="I819" s="10" t="str">
        <f aca="false">IF(AND($E819,NOT($H819)),$B819, "")</f>
        <v>NON_SPECIFIC</v>
      </c>
    </row>
    <row r="820" customFormat="false" ht="15.75" hidden="false" customHeight="false" outlineLevel="0" collapsed="false">
      <c r="A820" s="8" t="str">
        <f aca="false">pattern_user_labels!$A820</f>
        <v>c75ab32e-34c0-4dd4-9d9c-8dd17b37d234</v>
      </c>
      <c r="B820" s="8" t="str">
        <f aca="false" t="array" ref="B820:B820">INDEX(pattern_user_labels!B820:J820,MATCH(MAX(COUNTIF(pattern_user_labels!B820:J820,pattern_user_labels!B820:J820)),COUNTIF(pattern_user_labels!B820:J820,pattern_user_labels!B820:J820),0))</f>
        <v>NON_SPECIFIC</v>
      </c>
      <c r="C820" s="9" t="n">
        <f aca="false">pattern_user_labels!$R820</f>
        <v>3</v>
      </c>
      <c r="D820" s="9" t="n">
        <f aca="false">COUNTIF(pattern_user_labels!$B820:$J820, $B820)</f>
        <v>3</v>
      </c>
      <c r="E820" s="10" t="b">
        <f aca="false">$C820-$D820&lt;=1</f>
        <v>1</v>
      </c>
      <c r="F820" s="10" t="b">
        <f aca="false">$C820=$D820</f>
        <v>1</v>
      </c>
      <c r="G820" s="10" t="b">
        <f aca="false">D820&gt;=3</f>
        <v>1</v>
      </c>
      <c r="H820" s="10" t="b">
        <f aca="false">AND($E820,OR($B820="UNGRADABLE_QUALITY",$B820="UNGRADABLE_CONDITION"))</f>
        <v>0</v>
      </c>
      <c r="I820" s="10" t="str">
        <f aca="false">IF(AND($E820,NOT($H820)),$B820, "")</f>
        <v>NON_SPECIFIC</v>
      </c>
    </row>
    <row r="821" customFormat="false" ht="15.75" hidden="false" customHeight="false" outlineLevel="0" collapsed="false">
      <c r="A821" s="8" t="str">
        <f aca="false">pattern_user_labels!$A821</f>
        <v>c76c6e90-6860-4f73-b5fc-bdacbab13cee</v>
      </c>
      <c r="B821" s="8" t="str">
        <f aca="false" t="array" ref="B821:B821">INDEX(pattern_user_labels!B821:J821,MATCH(MAX(COUNTIF(pattern_user_labels!B821:J821,pattern_user_labels!B821:J821)),COUNTIF(pattern_user_labels!B821:J821,pattern_user_labels!B821:J821),0))</f>
        <v>NON_SPECIFIC</v>
      </c>
      <c r="C821" s="9" t="n">
        <f aca="false">pattern_user_labels!$R821</f>
        <v>3</v>
      </c>
      <c r="D821" s="9" t="n">
        <f aca="false">COUNTIF(pattern_user_labels!$B821:$J821, $B821)</f>
        <v>3</v>
      </c>
      <c r="E821" s="10" t="b">
        <f aca="false">$C821-$D821&lt;=1</f>
        <v>1</v>
      </c>
      <c r="F821" s="10" t="b">
        <f aca="false">$C821=$D821</f>
        <v>1</v>
      </c>
      <c r="G821" s="10" t="b">
        <f aca="false">D821&gt;=3</f>
        <v>1</v>
      </c>
      <c r="H821" s="10" t="b">
        <f aca="false">AND($E821,OR($B821="UNGRADABLE_QUALITY",$B821="UNGRADABLE_CONDITION"))</f>
        <v>0</v>
      </c>
      <c r="I821" s="10" t="str">
        <f aca="false">IF(AND($E821,NOT($H821)),$B821, "")</f>
        <v>NON_SPECIFIC</v>
      </c>
    </row>
    <row r="822" customFormat="false" ht="15.75" hidden="false" customHeight="false" outlineLevel="0" collapsed="false">
      <c r="A822" s="8" t="str">
        <f aca="false">pattern_user_labels!$A822</f>
        <v>c76e0e2f-4b8a-4d58-a729-b36635bda854</v>
      </c>
      <c r="B822" s="8" t="str">
        <f aca="false" t="array" ref="B822:B822">INDEX(pattern_user_labels!B822:J822,MATCH(MAX(COUNTIF(pattern_user_labels!B822:J822,pattern_user_labels!B822:J822)),COUNTIF(pattern_user_labels!B822:J822,pattern_user_labels!B822:J822),0))</f>
        <v>NON_SPECIFIC</v>
      </c>
      <c r="C822" s="9" t="n">
        <f aca="false">pattern_user_labels!$R822</f>
        <v>3</v>
      </c>
      <c r="D822" s="9" t="n">
        <f aca="false">COUNTIF(pattern_user_labels!$B822:$J822, $B822)</f>
        <v>3</v>
      </c>
      <c r="E822" s="10" t="b">
        <f aca="false">$C822-$D822&lt;=1</f>
        <v>1</v>
      </c>
      <c r="F822" s="10" t="b">
        <f aca="false">$C822=$D822</f>
        <v>1</v>
      </c>
      <c r="G822" s="10" t="b">
        <f aca="false">D822&gt;=3</f>
        <v>1</v>
      </c>
      <c r="H822" s="10" t="b">
        <f aca="false">AND($E822,OR($B822="UNGRADABLE_QUALITY",$B822="UNGRADABLE_CONDITION"))</f>
        <v>0</v>
      </c>
      <c r="I822" s="10" t="str">
        <f aca="false">IF(AND($E822,NOT($H822)),$B822, "")</f>
        <v>NON_SPECIFIC</v>
      </c>
    </row>
    <row r="823" customFormat="false" ht="15.75" hidden="false" customHeight="false" outlineLevel="0" collapsed="false">
      <c r="A823" s="8" t="str">
        <f aca="false">pattern_user_labels!$A823</f>
        <v>c77b0d80-c2f9-40a9-812b-ce558329f9f2</v>
      </c>
      <c r="B823" s="8" t="str">
        <f aca="false" t="array" ref="B823:B823">INDEX(pattern_user_labels!B823:J823,MATCH(MAX(COUNTIF(pattern_user_labels!B823:J823,pattern_user_labels!B823:J823)),COUNTIF(pattern_user_labels!B823:J823,pattern_user_labels!B823:J823),0))</f>
        <v>EARLY</v>
      </c>
      <c r="C823" s="9" t="n">
        <f aca="false">pattern_user_labels!$R823</f>
        <v>3</v>
      </c>
      <c r="D823" s="9" t="n">
        <f aca="false">COUNTIF(pattern_user_labels!$B823:$J823, $B823)</f>
        <v>2</v>
      </c>
      <c r="E823" s="10" t="b">
        <f aca="false">$C823-$D823&lt;=1</f>
        <v>1</v>
      </c>
      <c r="F823" s="10" t="b">
        <f aca="false">$C823=$D823</f>
        <v>0</v>
      </c>
      <c r="G823" s="10" t="b">
        <f aca="false">D823&gt;=3</f>
        <v>0</v>
      </c>
      <c r="H823" s="10" t="b">
        <f aca="false">AND($E823,OR($B823="UNGRADABLE_QUALITY",$B823="UNGRADABLE_CONDITION"))</f>
        <v>0</v>
      </c>
      <c r="I823" s="10" t="str">
        <f aca="false">IF(AND($E823,NOT($H823)),$B823, "")</f>
        <v>EARLY</v>
      </c>
    </row>
    <row r="824" customFormat="false" ht="15.75" hidden="false" customHeight="false" outlineLevel="0" collapsed="false">
      <c r="A824" s="8" t="str">
        <f aca="false">pattern_user_labels!$A824</f>
        <v>c81e65a9-0e52-4adf-a80a-3cb4e47e1e22</v>
      </c>
      <c r="B824" s="8" t="str">
        <f aca="false" t="array" ref="B824:B824">INDEX(pattern_user_labels!B824:J824,MATCH(MAX(COUNTIF(pattern_user_labels!B824:J824,pattern_user_labels!B824:J824)),COUNTIF(pattern_user_labels!B824:J824,pattern_user_labels!B824:J824),0))</f>
        <v>NON_SPECIFIC</v>
      </c>
      <c r="C824" s="9" t="n">
        <f aca="false">pattern_user_labels!$R824</f>
        <v>3</v>
      </c>
      <c r="D824" s="9" t="n">
        <f aca="false">COUNTIF(pattern_user_labels!$B824:$J824, $B824)</f>
        <v>2</v>
      </c>
      <c r="E824" s="10" t="b">
        <f aca="false">$C824-$D824&lt;=1</f>
        <v>1</v>
      </c>
      <c r="F824" s="10" t="b">
        <f aca="false">$C824=$D824</f>
        <v>0</v>
      </c>
      <c r="G824" s="10" t="b">
        <f aca="false">D824&gt;=3</f>
        <v>0</v>
      </c>
      <c r="H824" s="10" t="b">
        <f aca="false">AND($E824,OR($B824="UNGRADABLE_QUALITY",$B824="UNGRADABLE_CONDITION"))</f>
        <v>0</v>
      </c>
      <c r="I824" s="10" t="str">
        <f aca="false">IF(AND($E824,NOT($H824)),$B824, "")</f>
        <v>NON_SPECIFIC</v>
      </c>
    </row>
    <row r="825" customFormat="false" ht="15.75" hidden="false" customHeight="false" outlineLevel="0" collapsed="false">
      <c r="A825" s="8" t="str">
        <f aca="false">pattern_user_labels!$A825</f>
        <v>c837138a-4980-4d63-bbb6-bc64f1f7b5ee</v>
      </c>
      <c r="B825" s="8" t="str">
        <f aca="false" t="array" ref="B825:B825">INDEX(pattern_user_labels!B825:J825,MATCH(MAX(COUNTIF(pattern_user_labels!B825:J825,pattern_user_labels!B825:J825)),COUNTIF(pattern_user_labels!B825:J825,pattern_user_labels!B825:J825),0))</f>
        <v>NORMAL</v>
      </c>
      <c r="C825" s="9" t="n">
        <f aca="false">pattern_user_labels!$R825</f>
        <v>3</v>
      </c>
      <c r="D825" s="9" t="n">
        <f aca="false">COUNTIF(pattern_user_labels!$B825:$J825, $B825)</f>
        <v>2</v>
      </c>
      <c r="E825" s="10" t="b">
        <f aca="false">$C825-$D825&lt;=1</f>
        <v>1</v>
      </c>
      <c r="F825" s="10" t="b">
        <f aca="false">$C825=$D825</f>
        <v>0</v>
      </c>
      <c r="G825" s="10" t="b">
        <f aca="false">D825&gt;=3</f>
        <v>0</v>
      </c>
      <c r="H825" s="10" t="b">
        <f aca="false">AND($E825,OR($B825="UNGRADABLE_QUALITY",$B825="UNGRADABLE_CONDITION"))</f>
        <v>0</v>
      </c>
      <c r="I825" s="10" t="str">
        <f aca="false">IF(AND($E825,NOT($H825)),$B825, "")</f>
        <v>NORMAL</v>
      </c>
    </row>
    <row r="826" customFormat="false" ht="15.75" hidden="false" customHeight="false" outlineLevel="0" collapsed="false">
      <c r="A826" s="8" t="str">
        <f aca="false">pattern_user_labels!$A826</f>
        <v>c8ae83e9-b60b-425b-9038-8a003255b0eb</v>
      </c>
      <c r="B826" s="8" t="str">
        <f aca="false" t="array" ref="B826:B826">INDEX(pattern_user_labels!B826:J826,MATCH(MAX(COUNTIF(pattern_user_labels!B826:J826,pattern_user_labels!B826:J826)),COUNTIF(pattern_user_labels!B826:J826,pattern_user_labels!B826:J826),0))</f>
        <v>NON_SPECIFIC</v>
      </c>
      <c r="C826" s="9" t="n">
        <f aca="false">pattern_user_labels!$R826</f>
        <v>3</v>
      </c>
      <c r="D826" s="9" t="n">
        <f aca="false">COUNTIF(pattern_user_labels!$B826:$J826, $B826)</f>
        <v>3</v>
      </c>
      <c r="E826" s="10" t="b">
        <f aca="false">$C826-$D826&lt;=1</f>
        <v>1</v>
      </c>
      <c r="F826" s="10" t="b">
        <f aca="false">$C826=$D826</f>
        <v>1</v>
      </c>
      <c r="G826" s="10" t="b">
        <f aca="false">D826&gt;=3</f>
        <v>1</v>
      </c>
      <c r="H826" s="10" t="b">
        <f aca="false">AND($E826,OR($B826="UNGRADABLE_QUALITY",$B826="UNGRADABLE_CONDITION"))</f>
        <v>0</v>
      </c>
      <c r="I826" s="10" t="str">
        <f aca="false">IF(AND($E826,NOT($H826)),$B826, "")</f>
        <v>NON_SPECIFIC</v>
      </c>
    </row>
    <row r="827" customFormat="false" ht="15.75" hidden="false" customHeight="false" outlineLevel="0" collapsed="false">
      <c r="A827" s="8" t="str">
        <f aca="false">pattern_user_labels!$A827</f>
        <v>c9170a3a-5df3-4ae9-8632-9d0144aa6aea</v>
      </c>
      <c r="B827" s="8" t="str">
        <f aca="false" t="array" ref="B827:B827">INDEX(pattern_user_labels!B827:J827,MATCH(MAX(COUNTIF(pattern_user_labels!B827:J827,pattern_user_labels!B827:J827)),COUNTIF(pattern_user_labels!B827:J827,pattern_user_labels!B827:J827),0))</f>
        <v>EARLY</v>
      </c>
      <c r="C827" s="9" t="n">
        <f aca="false">pattern_user_labels!$R827</f>
        <v>3</v>
      </c>
      <c r="D827" s="9" t="n">
        <f aca="false">COUNTIF(pattern_user_labels!$B827:$J827, $B827)</f>
        <v>3</v>
      </c>
      <c r="E827" s="10" t="b">
        <f aca="false">$C827-$D827&lt;=1</f>
        <v>1</v>
      </c>
      <c r="F827" s="10" t="b">
        <f aca="false">$C827=$D827</f>
        <v>1</v>
      </c>
      <c r="G827" s="10" t="b">
        <f aca="false">D827&gt;=3</f>
        <v>1</v>
      </c>
      <c r="H827" s="10" t="b">
        <f aca="false">AND($E827,OR($B827="UNGRADABLE_QUALITY",$B827="UNGRADABLE_CONDITION"))</f>
        <v>0</v>
      </c>
      <c r="I827" s="10" t="str">
        <f aca="false">IF(AND($E827,NOT($H827)),$B827, "")</f>
        <v>EARLY</v>
      </c>
    </row>
    <row r="828" customFormat="false" ht="15.75" hidden="false" customHeight="false" outlineLevel="0" collapsed="false">
      <c r="A828" s="8" t="str">
        <f aca="false">pattern_user_labels!$A828</f>
        <v>c985af93-bcc3-4a60-9715-3c7be69c12ce</v>
      </c>
      <c r="B828" s="8" t="str">
        <f aca="false" t="array" ref="B828:B828">INDEX(pattern_user_labels!B828:J828,MATCH(MAX(COUNTIF(pattern_user_labels!B828:J828,pattern_user_labels!B828:J828)),COUNTIF(pattern_user_labels!B828:J828,pattern_user_labels!B828:J828),0))</f>
        <v>NON_SPECIFIC</v>
      </c>
      <c r="C828" s="9" t="n">
        <f aca="false">pattern_user_labels!$R828</f>
        <v>3</v>
      </c>
      <c r="D828" s="9" t="n">
        <f aca="false">COUNTIF(pattern_user_labels!$B828:$J828, $B828)</f>
        <v>3</v>
      </c>
      <c r="E828" s="10" t="b">
        <f aca="false">$C828-$D828&lt;=1</f>
        <v>1</v>
      </c>
      <c r="F828" s="10" t="b">
        <f aca="false">$C828=$D828</f>
        <v>1</v>
      </c>
      <c r="G828" s="10" t="b">
        <f aca="false">D828&gt;=3</f>
        <v>1</v>
      </c>
      <c r="H828" s="10" t="b">
        <f aca="false">AND($E828,OR($B828="UNGRADABLE_QUALITY",$B828="UNGRADABLE_CONDITION"))</f>
        <v>0</v>
      </c>
      <c r="I828" s="10" t="str">
        <f aca="false">IF(AND($E828,NOT($H828)),$B828, "")</f>
        <v>NON_SPECIFIC</v>
      </c>
    </row>
    <row r="829" customFormat="false" ht="15.75" hidden="false" customHeight="false" outlineLevel="0" collapsed="false">
      <c r="A829" s="8" t="str">
        <f aca="false">pattern_user_labels!$A829</f>
        <v>c995a0a1-877b-4518-a9d0-3d9565df8fa6</v>
      </c>
      <c r="B829" s="8" t="str">
        <f aca="false" t="array" ref="B829:B829">INDEX(pattern_user_labels!B829:J829,MATCH(MAX(COUNTIF(pattern_user_labels!B829:J829,pattern_user_labels!B829:J829)),COUNTIF(pattern_user_labels!B829:J829,pattern_user_labels!B829:J829),0))</f>
        <v>NORMAL</v>
      </c>
      <c r="C829" s="9" t="n">
        <f aca="false">pattern_user_labels!$R829</f>
        <v>3</v>
      </c>
      <c r="D829" s="9" t="n">
        <f aca="false">COUNTIF(pattern_user_labels!$B829:$J829, $B829)</f>
        <v>1</v>
      </c>
      <c r="E829" s="10" t="b">
        <f aca="false">$C829-$D829&lt;=1</f>
        <v>0</v>
      </c>
      <c r="F829" s="10" t="b">
        <f aca="false">$C829=$D829</f>
        <v>0</v>
      </c>
      <c r="G829" s="10" t="b">
        <f aca="false">D829&gt;=3</f>
        <v>0</v>
      </c>
      <c r="H829" s="10" t="b">
        <f aca="false">AND($E829,OR($B829="UNGRADABLE_QUALITY",$B829="UNGRADABLE_CONDITION"))</f>
        <v>0</v>
      </c>
      <c r="I829" s="10" t="str">
        <f aca="false">IF(AND($E829,NOT($H829)),$B829, "")</f>
        <v/>
      </c>
    </row>
    <row r="830" customFormat="false" ht="15.75" hidden="false" customHeight="false" outlineLevel="0" collapsed="false">
      <c r="A830" s="8" t="str">
        <f aca="false">pattern_user_labels!$A830</f>
        <v>c9d9d86b-0668-4b90-87d7-4835807ea458</v>
      </c>
      <c r="B830" s="8" t="str">
        <f aca="false" t="array" ref="B830:B830">INDEX(pattern_user_labels!B830:J830,MATCH(MAX(COUNTIF(pattern_user_labels!B830:J830,pattern_user_labels!B830:J830)),COUNTIF(pattern_user_labels!B830:J830,pattern_user_labels!B830:J830),0))</f>
        <v>EARLY</v>
      </c>
      <c r="C830" s="9" t="n">
        <f aca="false">pattern_user_labels!$R830</f>
        <v>3</v>
      </c>
      <c r="D830" s="9" t="n">
        <f aca="false">COUNTIF(pattern_user_labels!$B830:$J830, $B830)</f>
        <v>3</v>
      </c>
      <c r="E830" s="10" t="b">
        <f aca="false">$C830-$D830&lt;=1</f>
        <v>1</v>
      </c>
      <c r="F830" s="10" t="b">
        <f aca="false">$C830=$D830</f>
        <v>1</v>
      </c>
      <c r="G830" s="10" t="b">
        <f aca="false">D830&gt;=3</f>
        <v>1</v>
      </c>
      <c r="H830" s="10" t="b">
        <f aca="false">AND($E830,OR($B830="UNGRADABLE_QUALITY",$B830="UNGRADABLE_CONDITION"))</f>
        <v>0</v>
      </c>
      <c r="I830" s="10" t="str">
        <f aca="false">IF(AND($E830,NOT($H830)),$B830, "")</f>
        <v>EARLY</v>
      </c>
    </row>
    <row r="831" customFormat="false" ht="15.75" hidden="false" customHeight="false" outlineLevel="0" collapsed="false">
      <c r="A831" s="8" t="str">
        <f aca="false">pattern_user_labels!$A831</f>
        <v>ca4fe838-ef23-43e9-8321-9ee0352cc1d3</v>
      </c>
      <c r="B831" s="8" t="str">
        <f aca="false" t="array" ref="B831:B831">INDEX(pattern_user_labels!B831:J831,MATCH(MAX(COUNTIF(pattern_user_labels!B831:J831,pattern_user_labels!B831:J831)),COUNTIF(pattern_user_labels!B831:J831,pattern_user_labels!B831:J831),0))</f>
        <v>NON_SPECIFIC</v>
      </c>
      <c r="C831" s="9" t="n">
        <f aca="false">pattern_user_labels!$R831</f>
        <v>4</v>
      </c>
      <c r="D831" s="9" t="n">
        <f aca="false">COUNTIF(pattern_user_labels!$B831:$J831, $B831)</f>
        <v>2</v>
      </c>
      <c r="E831" s="10" t="b">
        <f aca="false">$C831-$D831&lt;=1</f>
        <v>0</v>
      </c>
      <c r="F831" s="10" t="b">
        <f aca="false">$C831=$D831</f>
        <v>0</v>
      </c>
      <c r="G831" s="10" t="b">
        <f aca="false">D831&gt;=3</f>
        <v>0</v>
      </c>
      <c r="H831" s="10" t="b">
        <f aca="false">AND($E831,OR($B831="UNGRADABLE_QUALITY",$B831="UNGRADABLE_CONDITION"))</f>
        <v>0</v>
      </c>
      <c r="I831" s="10" t="str">
        <f aca="false">IF(AND($E831,NOT($H831)),$B831, "")</f>
        <v/>
      </c>
    </row>
    <row r="832" customFormat="false" ht="15.75" hidden="false" customHeight="false" outlineLevel="0" collapsed="false">
      <c r="A832" s="8" t="str">
        <f aca="false">pattern_user_labels!$A832</f>
        <v>ca535515-dfa7-4c8c-a5ac-c0afb6ae27ce</v>
      </c>
      <c r="B832" s="8" t="str">
        <f aca="false" t="array" ref="B832:B832">INDEX(pattern_user_labels!B832:J832,MATCH(MAX(COUNTIF(pattern_user_labels!B832:J832,pattern_user_labels!B832:J832)),COUNTIF(pattern_user_labels!B832:J832,pattern_user_labels!B832:J832),0))</f>
        <v>ACTIVE</v>
      </c>
      <c r="C832" s="9" t="n">
        <f aca="false">pattern_user_labels!$R832</f>
        <v>3</v>
      </c>
      <c r="D832" s="9" t="n">
        <f aca="false">COUNTIF(pattern_user_labels!$B832:$J832, $B832)</f>
        <v>3</v>
      </c>
      <c r="E832" s="10" t="b">
        <f aca="false">$C832-$D832&lt;=1</f>
        <v>1</v>
      </c>
      <c r="F832" s="10" t="b">
        <f aca="false">$C832=$D832</f>
        <v>1</v>
      </c>
      <c r="G832" s="10" t="b">
        <f aca="false">D832&gt;=3</f>
        <v>1</v>
      </c>
      <c r="H832" s="10" t="b">
        <f aca="false">AND($E832,OR($B832="UNGRADABLE_QUALITY",$B832="UNGRADABLE_CONDITION"))</f>
        <v>0</v>
      </c>
      <c r="I832" s="10" t="str">
        <f aca="false">IF(AND($E832,NOT($H832)),$B832, "")</f>
        <v>ACTIVE</v>
      </c>
    </row>
    <row r="833" customFormat="false" ht="15.75" hidden="false" customHeight="false" outlineLevel="0" collapsed="false">
      <c r="A833" s="8" t="str">
        <f aca="false">pattern_user_labels!$A833</f>
        <v>caa7edc5-6b30-411c-bae3-33bd26c4ff3f</v>
      </c>
      <c r="B833" s="8" t="str">
        <f aca="false" t="array" ref="B833:B833">INDEX(pattern_user_labels!B833:J833,MATCH(MAX(COUNTIF(pattern_user_labels!B833:J833,pattern_user_labels!B833:J833)),COUNTIF(pattern_user_labels!B833:J833,pattern_user_labels!B833:J833),0))</f>
        <v>NON_SPECIFIC</v>
      </c>
      <c r="C833" s="9" t="n">
        <f aca="false">pattern_user_labels!$R833</f>
        <v>3</v>
      </c>
      <c r="D833" s="9" t="n">
        <f aca="false">COUNTIF(pattern_user_labels!$B833:$J833, $B833)</f>
        <v>2</v>
      </c>
      <c r="E833" s="10" t="b">
        <f aca="false">$C833-$D833&lt;=1</f>
        <v>1</v>
      </c>
      <c r="F833" s="10" t="b">
        <f aca="false">$C833=$D833</f>
        <v>0</v>
      </c>
      <c r="G833" s="10" t="b">
        <f aca="false">D833&gt;=3</f>
        <v>0</v>
      </c>
      <c r="H833" s="10" t="b">
        <f aca="false">AND($E833,OR($B833="UNGRADABLE_QUALITY",$B833="UNGRADABLE_CONDITION"))</f>
        <v>0</v>
      </c>
      <c r="I833" s="10" t="str">
        <f aca="false">IF(AND($E833,NOT($H833)),$B833, "")</f>
        <v>NON_SPECIFIC</v>
      </c>
    </row>
    <row r="834" customFormat="false" ht="15.75" hidden="false" customHeight="false" outlineLevel="0" collapsed="false">
      <c r="A834" s="8" t="str">
        <f aca="false">pattern_user_labels!$A834</f>
        <v>cae8a554-f2ae-4443-866e-a3fbbf9c9050</v>
      </c>
      <c r="B834" s="8" t="str">
        <f aca="false" t="array" ref="B834:B834">INDEX(pattern_user_labels!B834:J834,MATCH(MAX(COUNTIF(pattern_user_labels!B834:J834,pattern_user_labels!B834:J834)),COUNTIF(pattern_user_labels!B834:J834,pattern_user_labels!B834:J834),0))</f>
        <v>NORMAL</v>
      </c>
      <c r="C834" s="9" t="n">
        <f aca="false">pattern_user_labels!$R834</f>
        <v>3</v>
      </c>
      <c r="D834" s="9" t="n">
        <f aca="false">COUNTIF(pattern_user_labels!$B834:$J834, $B834)</f>
        <v>2</v>
      </c>
      <c r="E834" s="10" t="b">
        <f aca="false">$C834-$D834&lt;=1</f>
        <v>1</v>
      </c>
      <c r="F834" s="10" t="b">
        <f aca="false">$C834=$D834</f>
        <v>0</v>
      </c>
      <c r="G834" s="10" t="b">
        <f aca="false">D834&gt;=3</f>
        <v>0</v>
      </c>
      <c r="H834" s="10" t="b">
        <f aca="false">AND($E834,OR($B834="UNGRADABLE_QUALITY",$B834="UNGRADABLE_CONDITION"))</f>
        <v>0</v>
      </c>
      <c r="I834" s="10" t="str">
        <f aca="false">IF(AND($E834,NOT($H834)),$B834, "")</f>
        <v>NORMAL</v>
      </c>
    </row>
    <row r="835" customFormat="false" ht="15.75" hidden="false" customHeight="false" outlineLevel="0" collapsed="false">
      <c r="A835" s="8" t="str">
        <f aca="false">pattern_user_labels!$A835</f>
        <v>cb3f0912-6c44-4804-a533-9929e86f5e70</v>
      </c>
      <c r="B835" s="8" t="str">
        <f aca="false" t="array" ref="B835:B835">INDEX(pattern_user_labels!B835:J835,MATCH(MAX(COUNTIF(pattern_user_labels!B835:J835,pattern_user_labels!B835:J835)),COUNTIF(pattern_user_labels!B835:J835,pattern_user_labels!B835:J835),0))</f>
        <v>NORMAL</v>
      </c>
      <c r="C835" s="9" t="n">
        <f aca="false">pattern_user_labels!$R835</f>
        <v>3</v>
      </c>
      <c r="D835" s="9" t="n">
        <f aca="false">COUNTIF(pattern_user_labels!$B835:$J835, $B835)</f>
        <v>2</v>
      </c>
      <c r="E835" s="10" t="b">
        <f aca="false">$C835-$D835&lt;=1</f>
        <v>1</v>
      </c>
      <c r="F835" s="10" t="b">
        <f aca="false">$C835=$D835</f>
        <v>0</v>
      </c>
      <c r="G835" s="10" t="b">
        <f aca="false">D835&gt;=3</f>
        <v>0</v>
      </c>
      <c r="H835" s="10" t="b">
        <f aca="false">AND($E835,OR($B835="UNGRADABLE_QUALITY",$B835="UNGRADABLE_CONDITION"))</f>
        <v>0</v>
      </c>
      <c r="I835" s="10" t="str">
        <f aca="false">IF(AND($E835,NOT($H835)),$B835, "")</f>
        <v>NORMAL</v>
      </c>
    </row>
    <row r="836" customFormat="false" ht="15.75" hidden="false" customHeight="false" outlineLevel="0" collapsed="false">
      <c r="A836" s="8" t="str">
        <f aca="false">pattern_user_labels!$A836</f>
        <v>cb56464c-959d-4ede-9107-02562e44d919</v>
      </c>
      <c r="B836" s="8" t="str">
        <f aca="false" t="array" ref="B836:B836">INDEX(pattern_user_labels!B836:J836,MATCH(MAX(COUNTIF(pattern_user_labels!B836:J836,pattern_user_labels!B836:J836)),COUNTIF(pattern_user_labels!B836:J836,pattern_user_labels!B836:J836),0))</f>
        <v>NORMAL</v>
      </c>
      <c r="C836" s="9" t="n">
        <f aca="false">pattern_user_labels!$R836</f>
        <v>3</v>
      </c>
      <c r="D836" s="9" t="n">
        <f aca="false">COUNTIF(pattern_user_labels!$B836:$J836, $B836)</f>
        <v>2</v>
      </c>
      <c r="E836" s="10" t="b">
        <f aca="false">$C836-$D836&lt;=1</f>
        <v>1</v>
      </c>
      <c r="F836" s="10" t="b">
        <f aca="false">$C836=$D836</f>
        <v>0</v>
      </c>
      <c r="G836" s="10" t="b">
        <f aca="false">D836&gt;=3</f>
        <v>0</v>
      </c>
      <c r="H836" s="10" t="b">
        <f aca="false">AND($E836,OR($B836="UNGRADABLE_QUALITY",$B836="UNGRADABLE_CONDITION"))</f>
        <v>0</v>
      </c>
      <c r="I836" s="10" t="str">
        <f aca="false">IF(AND($E836,NOT($H836)),$B836, "")</f>
        <v>NORMAL</v>
      </c>
    </row>
    <row r="837" customFormat="false" ht="15.75" hidden="false" customHeight="false" outlineLevel="0" collapsed="false">
      <c r="A837" s="8" t="str">
        <f aca="false">pattern_user_labels!$A837</f>
        <v>cb71393a-6aca-45dd-8184-b7d3fdc7bdf2</v>
      </c>
      <c r="B837" s="8" t="str">
        <f aca="false" t="array" ref="B837:B837">INDEX(pattern_user_labels!B837:J837,MATCH(MAX(COUNTIF(pattern_user_labels!B837:J837,pattern_user_labels!B837:J837)),COUNTIF(pattern_user_labels!B837:J837,pattern_user_labels!B837:J837),0))</f>
        <v>NORMAL</v>
      </c>
      <c r="C837" s="9" t="n">
        <f aca="false">pattern_user_labels!$R837</f>
        <v>3</v>
      </c>
      <c r="D837" s="9" t="n">
        <f aca="false">COUNTIF(pattern_user_labels!$B837:$J837, $B837)</f>
        <v>3</v>
      </c>
      <c r="E837" s="10" t="b">
        <f aca="false">$C837-$D837&lt;=1</f>
        <v>1</v>
      </c>
      <c r="F837" s="10" t="b">
        <f aca="false">$C837=$D837</f>
        <v>1</v>
      </c>
      <c r="G837" s="10" t="b">
        <f aca="false">D837&gt;=3</f>
        <v>1</v>
      </c>
      <c r="H837" s="10" t="b">
        <f aca="false">AND($E837,OR($B837="UNGRADABLE_QUALITY",$B837="UNGRADABLE_CONDITION"))</f>
        <v>0</v>
      </c>
      <c r="I837" s="10" t="str">
        <f aca="false">IF(AND($E837,NOT($H837)),$B837, "")</f>
        <v>NORMAL</v>
      </c>
    </row>
    <row r="838" customFormat="false" ht="15.75" hidden="false" customHeight="false" outlineLevel="0" collapsed="false">
      <c r="A838" s="8" t="str">
        <f aca="false">pattern_user_labels!$A838</f>
        <v>cb833e26-ddcd-424b-9814-3f5fd043e1fc</v>
      </c>
      <c r="B838" s="8" t="str">
        <f aca="false" t="array" ref="B838:B838">INDEX(pattern_user_labels!B838:J838,MATCH(MAX(COUNTIF(pattern_user_labels!B838:J838,pattern_user_labels!B838:J838)),COUNTIF(pattern_user_labels!B838:J838,pattern_user_labels!B838:J838),0))</f>
        <v>UNGRADABLE_CONDITION</v>
      </c>
      <c r="C838" s="9" t="n">
        <f aca="false">pattern_user_labels!$R838</f>
        <v>3</v>
      </c>
      <c r="D838" s="9" t="n">
        <f aca="false">COUNTIF(pattern_user_labels!$B838:$J838, $B838)</f>
        <v>1</v>
      </c>
      <c r="E838" s="10" t="b">
        <f aca="false">$C838-$D838&lt;=1</f>
        <v>0</v>
      </c>
      <c r="F838" s="10" t="b">
        <f aca="false">$C838=$D838</f>
        <v>0</v>
      </c>
      <c r="G838" s="10" t="b">
        <f aca="false">D838&gt;=3</f>
        <v>0</v>
      </c>
      <c r="H838" s="10" t="b">
        <f aca="false">AND($E838,OR($B838="UNGRADABLE_QUALITY",$B838="UNGRADABLE_CONDITION"))</f>
        <v>0</v>
      </c>
      <c r="I838" s="10" t="str">
        <f aca="false">IF(AND($E838,NOT($H838)),$B838, "")</f>
        <v/>
      </c>
    </row>
    <row r="839" customFormat="false" ht="15.75" hidden="false" customHeight="false" outlineLevel="0" collapsed="false">
      <c r="A839" s="8" t="str">
        <f aca="false">pattern_user_labels!$A839</f>
        <v>cb83fbed-6547-4370-a7b0-fbc464d3b777</v>
      </c>
      <c r="B839" s="8" t="str">
        <f aca="false" t="array" ref="B839:B839">INDEX(pattern_user_labels!B839:J839,MATCH(MAX(COUNTIF(pattern_user_labels!B839:J839,pattern_user_labels!B839:J839)),COUNTIF(pattern_user_labels!B839:J839,pattern_user_labels!B839:J839),0))</f>
        <v>NON_SPECIFIC</v>
      </c>
      <c r="C839" s="9" t="n">
        <f aca="false">pattern_user_labels!$R839</f>
        <v>3</v>
      </c>
      <c r="D839" s="9" t="n">
        <f aca="false">COUNTIF(pattern_user_labels!$B839:$J839, $B839)</f>
        <v>2</v>
      </c>
      <c r="E839" s="10" t="b">
        <f aca="false">$C839-$D839&lt;=1</f>
        <v>1</v>
      </c>
      <c r="F839" s="10" t="b">
        <f aca="false">$C839=$D839</f>
        <v>0</v>
      </c>
      <c r="G839" s="10" t="b">
        <f aca="false">D839&gt;=3</f>
        <v>0</v>
      </c>
      <c r="H839" s="10" t="b">
        <f aca="false">AND($E839,OR($B839="UNGRADABLE_QUALITY",$B839="UNGRADABLE_CONDITION"))</f>
        <v>0</v>
      </c>
      <c r="I839" s="10" t="str">
        <f aca="false">IF(AND($E839,NOT($H839)),$B839, "")</f>
        <v>NON_SPECIFIC</v>
      </c>
    </row>
    <row r="840" customFormat="false" ht="15.75" hidden="false" customHeight="false" outlineLevel="0" collapsed="false">
      <c r="A840" s="8" t="str">
        <f aca="false">pattern_user_labels!$A840</f>
        <v>cbaca95e-02ef-4e72-823a-c6ad73eba9bd</v>
      </c>
      <c r="B840" s="8" t="str">
        <f aca="false" t="array" ref="B840:B840">INDEX(pattern_user_labels!B840:J840,MATCH(MAX(COUNTIF(pattern_user_labels!B840:J840,pattern_user_labels!B840:J840)),COUNTIF(pattern_user_labels!B840:J840,pattern_user_labels!B840:J840),0))</f>
        <v>NORMAL</v>
      </c>
      <c r="C840" s="9" t="n">
        <f aca="false">pattern_user_labels!$R840</f>
        <v>4</v>
      </c>
      <c r="D840" s="9" t="n">
        <f aca="false">COUNTIF(pattern_user_labels!$B840:$J840, $B840)</f>
        <v>3</v>
      </c>
      <c r="E840" s="10" t="b">
        <f aca="false">$C840-$D840&lt;=1</f>
        <v>1</v>
      </c>
      <c r="F840" s="10" t="b">
        <f aca="false">$C840=$D840</f>
        <v>0</v>
      </c>
      <c r="G840" s="10" t="b">
        <f aca="false">D840&gt;=3</f>
        <v>1</v>
      </c>
      <c r="H840" s="10" t="b">
        <f aca="false">AND($E840,OR($B840="UNGRADABLE_QUALITY",$B840="UNGRADABLE_CONDITION"))</f>
        <v>0</v>
      </c>
      <c r="I840" s="10" t="str">
        <f aca="false">IF(AND($E840,NOT($H840)),$B840, "")</f>
        <v>NORMAL</v>
      </c>
    </row>
    <row r="841" customFormat="false" ht="15.75" hidden="false" customHeight="false" outlineLevel="0" collapsed="false">
      <c r="A841" s="8" t="str">
        <f aca="false">pattern_user_labels!$A841</f>
        <v>cbd802d9-e059-44d8-bd80-29a5aadf86fa</v>
      </c>
      <c r="B841" s="8" t="str">
        <f aca="false" t="array" ref="B841:B841">INDEX(pattern_user_labels!B841:J841,MATCH(MAX(COUNTIF(pattern_user_labels!B841:J841,pattern_user_labels!B841:J841)),COUNTIF(pattern_user_labels!B841:J841,pattern_user_labels!B841:J841),0))</f>
        <v>NON_SPECIFIC</v>
      </c>
      <c r="C841" s="9" t="n">
        <f aca="false">pattern_user_labels!$R841</f>
        <v>3</v>
      </c>
      <c r="D841" s="9" t="n">
        <f aca="false">COUNTIF(pattern_user_labels!$B841:$J841, $B841)</f>
        <v>3</v>
      </c>
      <c r="E841" s="10" t="b">
        <f aca="false">$C841-$D841&lt;=1</f>
        <v>1</v>
      </c>
      <c r="F841" s="10" t="b">
        <f aca="false">$C841=$D841</f>
        <v>1</v>
      </c>
      <c r="G841" s="10" t="b">
        <f aca="false">D841&gt;=3</f>
        <v>1</v>
      </c>
      <c r="H841" s="10" t="b">
        <f aca="false">AND($E841,OR($B841="UNGRADABLE_QUALITY",$B841="UNGRADABLE_CONDITION"))</f>
        <v>0</v>
      </c>
      <c r="I841" s="10" t="str">
        <f aca="false">IF(AND($E841,NOT($H841)),$B841, "")</f>
        <v>NON_SPECIFIC</v>
      </c>
    </row>
    <row r="842" customFormat="false" ht="15.75" hidden="false" customHeight="false" outlineLevel="0" collapsed="false">
      <c r="A842" s="8" t="str">
        <f aca="false">pattern_user_labels!$A842</f>
        <v>cc0a0c76-2322-4a19-a501-06d7eb24a999</v>
      </c>
      <c r="B842" s="8" t="str">
        <f aca="false" t="array" ref="B842:B842">INDEX(pattern_user_labels!B842:J842,MATCH(MAX(COUNTIF(pattern_user_labels!B842:J842,pattern_user_labels!B842:J842)),COUNTIF(pattern_user_labels!B842:J842,pattern_user_labels!B842:J842),0))</f>
        <v>NON_SPECIFIC</v>
      </c>
      <c r="C842" s="9" t="n">
        <f aca="false">pattern_user_labels!$R842</f>
        <v>3</v>
      </c>
      <c r="D842" s="9" t="n">
        <f aca="false">COUNTIF(pattern_user_labels!$B842:$J842, $B842)</f>
        <v>2</v>
      </c>
      <c r="E842" s="10" t="b">
        <f aca="false">$C842-$D842&lt;=1</f>
        <v>1</v>
      </c>
      <c r="F842" s="10" t="b">
        <f aca="false">$C842=$D842</f>
        <v>0</v>
      </c>
      <c r="G842" s="10" t="b">
        <f aca="false">D842&gt;=3</f>
        <v>0</v>
      </c>
      <c r="H842" s="10" t="b">
        <f aca="false">AND($E842,OR($B842="UNGRADABLE_QUALITY",$B842="UNGRADABLE_CONDITION"))</f>
        <v>0</v>
      </c>
      <c r="I842" s="10" t="str">
        <f aca="false">IF(AND($E842,NOT($H842)),$B842, "")</f>
        <v>NON_SPECIFIC</v>
      </c>
    </row>
    <row r="843" customFormat="false" ht="15.75" hidden="false" customHeight="false" outlineLevel="0" collapsed="false">
      <c r="A843" s="8" t="str">
        <f aca="false">pattern_user_labels!$A843</f>
        <v>cc1db307-fcca-4b18-94f4-975eec335609</v>
      </c>
      <c r="B843" s="8" t="str">
        <f aca="false" t="array" ref="B843:B843">INDEX(pattern_user_labels!B843:J843,MATCH(MAX(COUNTIF(pattern_user_labels!B843:J843,pattern_user_labels!B843:J843)),COUNTIF(pattern_user_labels!B843:J843,pattern_user_labels!B843:J843),0))</f>
        <v>NON_SPECIFIC</v>
      </c>
      <c r="C843" s="9" t="n">
        <f aca="false">pattern_user_labels!$R843</f>
        <v>3</v>
      </c>
      <c r="D843" s="9" t="n">
        <f aca="false">COUNTIF(pattern_user_labels!$B843:$J843, $B843)</f>
        <v>1</v>
      </c>
      <c r="E843" s="10" t="b">
        <f aca="false">$C843-$D843&lt;=1</f>
        <v>0</v>
      </c>
      <c r="F843" s="10" t="b">
        <f aca="false">$C843=$D843</f>
        <v>0</v>
      </c>
      <c r="G843" s="10" t="b">
        <f aca="false">D843&gt;=3</f>
        <v>0</v>
      </c>
      <c r="H843" s="10" t="b">
        <f aca="false">AND($E843,OR($B843="UNGRADABLE_QUALITY",$B843="UNGRADABLE_CONDITION"))</f>
        <v>0</v>
      </c>
      <c r="I843" s="10" t="str">
        <f aca="false">IF(AND($E843,NOT($H843)),$B843, "")</f>
        <v/>
      </c>
    </row>
    <row r="844" customFormat="false" ht="15.75" hidden="false" customHeight="false" outlineLevel="0" collapsed="false">
      <c r="A844" s="8" t="str">
        <f aca="false">pattern_user_labels!$A844</f>
        <v>cc2c99cf-e0ea-473f-8d83-55fbc080a21e</v>
      </c>
      <c r="B844" s="8" t="str">
        <f aca="false" t="array" ref="B844:B844">INDEX(pattern_user_labels!B844:J844,MATCH(MAX(COUNTIF(pattern_user_labels!B844:J844,pattern_user_labels!B844:J844)),COUNTIF(pattern_user_labels!B844:J844,pattern_user_labels!B844:J844),0))</f>
        <v>EARLY</v>
      </c>
      <c r="C844" s="9" t="n">
        <f aca="false">pattern_user_labels!$R844</f>
        <v>4</v>
      </c>
      <c r="D844" s="9" t="n">
        <f aca="false">COUNTIF(pattern_user_labels!$B844:$J844, $B844)</f>
        <v>4</v>
      </c>
      <c r="E844" s="10" t="b">
        <f aca="false">$C844-$D844&lt;=1</f>
        <v>1</v>
      </c>
      <c r="F844" s="10" t="b">
        <f aca="false">$C844=$D844</f>
        <v>1</v>
      </c>
      <c r="G844" s="10" t="b">
        <f aca="false">D844&gt;=3</f>
        <v>1</v>
      </c>
      <c r="H844" s="10" t="b">
        <f aca="false">AND($E844,OR($B844="UNGRADABLE_QUALITY",$B844="UNGRADABLE_CONDITION"))</f>
        <v>0</v>
      </c>
      <c r="I844" s="10" t="str">
        <f aca="false">IF(AND($E844,NOT($H844)),$B844, "")</f>
        <v>EARLY</v>
      </c>
    </row>
    <row r="845" customFormat="false" ht="15.75" hidden="false" customHeight="false" outlineLevel="0" collapsed="false">
      <c r="A845" s="8" t="str">
        <f aca="false">pattern_user_labels!$A845</f>
        <v>cc36c360-7d31-439f-8eeb-4eac6e6f77f3</v>
      </c>
      <c r="B845" s="8" t="str">
        <f aca="false" t="array" ref="B845:B845">INDEX(pattern_user_labels!B845:J845,MATCH(MAX(COUNTIF(pattern_user_labels!B845:J845,pattern_user_labels!B845:J845)),COUNTIF(pattern_user_labels!B845:J845,pattern_user_labels!B845:J845),0))</f>
        <v>ACTIVE</v>
      </c>
      <c r="C845" s="9" t="n">
        <f aca="false">pattern_user_labels!$R845</f>
        <v>3</v>
      </c>
      <c r="D845" s="9" t="n">
        <f aca="false">COUNTIF(pattern_user_labels!$B845:$J845, $B845)</f>
        <v>2</v>
      </c>
      <c r="E845" s="10" t="b">
        <f aca="false">$C845-$D845&lt;=1</f>
        <v>1</v>
      </c>
      <c r="F845" s="10" t="b">
        <f aca="false">$C845=$D845</f>
        <v>0</v>
      </c>
      <c r="G845" s="10" t="b">
        <f aca="false">D845&gt;=3</f>
        <v>0</v>
      </c>
      <c r="H845" s="10" t="b">
        <f aca="false">AND($E845,OR($B845="UNGRADABLE_QUALITY",$B845="UNGRADABLE_CONDITION"))</f>
        <v>0</v>
      </c>
      <c r="I845" s="10" t="str">
        <f aca="false">IF(AND($E845,NOT($H845)),$B845, "")</f>
        <v>ACTIVE</v>
      </c>
    </row>
    <row r="846" customFormat="false" ht="15.75" hidden="false" customHeight="false" outlineLevel="0" collapsed="false">
      <c r="A846" s="8" t="str">
        <f aca="false">pattern_user_labels!$A846</f>
        <v>ccdd1596-52ea-41e4-aae8-942a6e562c62</v>
      </c>
      <c r="B846" s="8" t="str">
        <f aca="false" t="array" ref="B846:B846">INDEX(pattern_user_labels!B846:J846,MATCH(MAX(COUNTIF(pattern_user_labels!B846:J846,pattern_user_labels!B846:J846)),COUNTIF(pattern_user_labels!B846:J846,pattern_user_labels!B846:J846),0))</f>
        <v>NON_SPECIFIC</v>
      </c>
      <c r="C846" s="9" t="n">
        <f aca="false">pattern_user_labels!$R846</f>
        <v>3</v>
      </c>
      <c r="D846" s="9" t="n">
        <f aca="false">COUNTIF(pattern_user_labels!$B846:$J846, $B846)</f>
        <v>2</v>
      </c>
      <c r="E846" s="10" t="b">
        <f aca="false">$C846-$D846&lt;=1</f>
        <v>1</v>
      </c>
      <c r="F846" s="10" t="b">
        <f aca="false">$C846=$D846</f>
        <v>0</v>
      </c>
      <c r="G846" s="10" t="b">
        <f aca="false">D846&gt;=3</f>
        <v>0</v>
      </c>
      <c r="H846" s="10" t="b">
        <f aca="false">AND($E846,OR($B846="UNGRADABLE_QUALITY",$B846="UNGRADABLE_CONDITION"))</f>
        <v>0</v>
      </c>
      <c r="I846" s="10" t="str">
        <f aca="false">IF(AND($E846,NOT($H846)),$B846, "")</f>
        <v>NON_SPECIFIC</v>
      </c>
    </row>
    <row r="847" customFormat="false" ht="15.75" hidden="false" customHeight="false" outlineLevel="0" collapsed="false">
      <c r="A847" s="8" t="str">
        <f aca="false">pattern_user_labels!$A847</f>
        <v>cd48fccb-0405-4f4c-b1b5-ddaa99276375</v>
      </c>
      <c r="B847" s="8" t="str">
        <f aca="false" t="array" ref="B847:B847">INDEX(pattern_user_labels!B847:J847,MATCH(MAX(COUNTIF(pattern_user_labels!B847:J847,pattern_user_labels!B847:J847)),COUNTIF(pattern_user_labels!B847:J847,pattern_user_labels!B847:J847),0))</f>
        <v>EARLY</v>
      </c>
      <c r="C847" s="9" t="n">
        <f aca="false">pattern_user_labels!$R847</f>
        <v>3</v>
      </c>
      <c r="D847" s="9" t="n">
        <f aca="false">COUNTIF(pattern_user_labels!$B847:$J847, $B847)</f>
        <v>3</v>
      </c>
      <c r="E847" s="10" t="b">
        <f aca="false">$C847-$D847&lt;=1</f>
        <v>1</v>
      </c>
      <c r="F847" s="10" t="b">
        <f aca="false">$C847=$D847</f>
        <v>1</v>
      </c>
      <c r="G847" s="10" t="b">
        <f aca="false">D847&gt;=3</f>
        <v>1</v>
      </c>
      <c r="H847" s="10" t="b">
        <f aca="false">AND($E847,OR($B847="UNGRADABLE_QUALITY",$B847="UNGRADABLE_CONDITION"))</f>
        <v>0</v>
      </c>
      <c r="I847" s="10" t="str">
        <f aca="false">IF(AND($E847,NOT($H847)),$B847, "")</f>
        <v>EARLY</v>
      </c>
    </row>
    <row r="848" customFormat="false" ht="15.75" hidden="false" customHeight="false" outlineLevel="0" collapsed="false">
      <c r="A848" s="8" t="str">
        <f aca="false">pattern_user_labels!$A848</f>
        <v>cd59fc11-82fa-4b64-bcd2-a3492ea163d4</v>
      </c>
      <c r="B848" s="8" t="str">
        <f aca="false" t="array" ref="B848:B848">INDEX(pattern_user_labels!B848:J848,MATCH(MAX(COUNTIF(pattern_user_labels!B848:J848,pattern_user_labels!B848:J848)),COUNTIF(pattern_user_labels!B848:J848,pattern_user_labels!B848:J848),0))</f>
        <v>ACTIVE</v>
      </c>
      <c r="C848" s="9" t="n">
        <f aca="false">pattern_user_labels!$R848</f>
        <v>3</v>
      </c>
      <c r="D848" s="9" t="n">
        <f aca="false">COUNTIF(pattern_user_labels!$B848:$J848, $B848)</f>
        <v>3</v>
      </c>
      <c r="E848" s="10" t="b">
        <f aca="false">$C848-$D848&lt;=1</f>
        <v>1</v>
      </c>
      <c r="F848" s="10" t="b">
        <f aca="false">$C848=$D848</f>
        <v>1</v>
      </c>
      <c r="G848" s="10" t="b">
        <f aca="false">D848&gt;=3</f>
        <v>1</v>
      </c>
      <c r="H848" s="10" t="b">
        <f aca="false">AND($E848,OR($B848="UNGRADABLE_QUALITY",$B848="UNGRADABLE_CONDITION"))</f>
        <v>0</v>
      </c>
      <c r="I848" s="10" t="str">
        <f aca="false">IF(AND($E848,NOT($H848)),$B848, "")</f>
        <v>ACTIVE</v>
      </c>
    </row>
    <row r="849" customFormat="false" ht="15.75" hidden="false" customHeight="false" outlineLevel="0" collapsed="false">
      <c r="A849" s="8" t="str">
        <f aca="false">pattern_user_labels!$A849</f>
        <v>ce45f54c-a9e6-4e12-a630-b4aab7710cc6</v>
      </c>
      <c r="B849" s="8" t="str">
        <f aca="false" t="array" ref="B849:B849">INDEX(pattern_user_labels!B849:J849,MATCH(MAX(COUNTIF(pattern_user_labels!B849:J849,pattern_user_labels!B849:J849)),COUNTIF(pattern_user_labels!B849:J849,pattern_user_labels!B849:J849),0))</f>
        <v>NON_SPECIFIC</v>
      </c>
      <c r="C849" s="9" t="n">
        <f aca="false">pattern_user_labels!$R849</f>
        <v>3</v>
      </c>
      <c r="D849" s="9" t="n">
        <f aca="false">COUNTIF(pattern_user_labels!$B849:$J849, $B849)</f>
        <v>2</v>
      </c>
      <c r="E849" s="10" t="b">
        <f aca="false">$C849-$D849&lt;=1</f>
        <v>1</v>
      </c>
      <c r="F849" s="10" t="b">
        <f aca="false">$C849=$D849</f>
        <v>0</v>
      </c>
      <c r="G849" s="10" t="b">
        <f aca="false">D849&gt;=3</f>
        <v>0</v>
      </c>
      <c r="H849" s="10" t="b">
        <f aca="false">AND($E849,OR($B849="UNGRADABLE_QUALITY",$B849="UNGRADABLE_CONDITION"))</f>
        <v>0</v>
      </c>
      <c r="I849" s="10" t="str">
        <f aca="false">IF(AND($E849,NOT($H849)),$B849, "")</f>
        <v>NON_SPECIFIC</v>
      </c>
    </row>
    <row r="850" customFormat="false" ht="15.75" hidden="false" customHeight="false" outlineLevel="0" collapsed="false">
      <c r="A850" s="8" t="str">
        <f aca="false">pattern_user_labels!$A850</f>
        <v>ce691811-9b2e-45d1-8bf2-1a3c626de8e5</v>
      </c>
      <c r="B850" s="8" t="str">
        <f aca="false" t="array" ref="B850:B850">INDEX(pattern_user_labels!B850:J850,MATCH(MAX(COUNTIF(pattern_user_labels!B850:J850,pattern_user_labels!B850:J850)),COUNTIF(pattern_user_labels!B850:J850,pattern_user_labels!B850:J850),0))</f>
        <v>NORMAL</v>
      </c>
      <c r="C850" s="9" t="n">
        <f aca="false">pattern_user_labels!$R850</f>
        <v>3</v>
      </c>
      <c r="D850" s="9" t="n">
        <f aca="false">COUNTIF(pattern_user_labels!$B850:$J850, $B850)</f>
        <v>3</v>
      </c>
      <c r="E850" s="10" t="b">
        <f aca="false">$C850-$D850&lt;=1</f>
        <v>1</v>
      </c>
      <c r="F850" s="10" t="b">
        <f aca="false">$C850=$D850</f>
        <v>1</v>
      </c>
      <c r="G850" s="10" t="b">
        <f aca="false">D850&gt;=3</f>
        <v>1</v>
      </c>
      <c r="H850" s="10" t="b">
        <f aca="false">AND($E850,OR($B850="UNGRADABLE_QUALITY",$B850="UNGRADABLE_CONDITION"))</f>
        <v>0</v>
      </c>
      <c r="I850" s="10" t="str">
        <f aca="false">IF(AND($E850,NOT($H850)),$B850, "")</f>
        <v>NORMAL</v>
      </c>
    </row>
    <row r="851" customFormat="false" ht="15.75" hidden="false" customHeight="false" outlineLevel="0" collapsed="false">
      <c r="A851" s="8" t="str">
        <f aca="false">pattern_user_labels!$A851</f>
        <v>ceb09b1c-da85-47f6-8c22-e454acca73d3</v>
      </c>
      <c r="B851" s="8" t="str">
        <f aca="false" t="array" ref="B851:B851">INDEX(pattern_user_labels!B851:J851,MATCH(MAX(COUNTIF(pattern_user_labels!B851:J851,pattern_user_labels!B851:J851)),COUNTIF(pattern_user_labels!B851:J851,pattern_user_labels!B851:J851),0))</f>
        <v>NORMAL</v>
      </c>
      <c r="C851" s="9" t="n">
        <f aca="false">pattern_user_labels!$R851</f>
        <v>3</v>
      </c>
      <c r="D851" s="9" t="n">
        <f aca="false">COUNTIF(pattern_user_labels!$B851:$J851, $B851)</f>
        <v>2</v>
      </c>
      <c r="E851" s="10" t="b">
        <f aca="false">$C851-$D851&lt;=1</f>
        <v>1</v>
      </c>
      <c r="F851" s="10" t="b">
        <f aca="false">$C851=$D851</f>
        <v>0</v>
      </c>
      <c r="G851" s="10" t="b">
        <f aca="false">D851&gt;=3</f>
        <v>0</v>
      </c>
      <c r="H851" s="10" t="b">
        <f aca="false">AND($E851,OR($B851="UNGRADABLE_QUALITY",$B851="UNGRADABLE_CONDITION"))</f>
        <v>0</v>
      </c>
      <c r="I851" s="10" t="str">
        <f aca="false">IF(AND($E851,NOT($H851)),$B851, "")</f>
        <v>NORMAL</v>
      </c>
    </row>
    <row r="852" customFormat="false" ht="15.75" hidden="false" customHeight="false" outlineLevel="0" collapsed="false">
      <c r="A852" s="8" t="str">
        <f aca="false">pattern_user_labels!$A852</f>
        <v>ced62b6f-444f-42f4-bdb6-cb315d3c84f3</v>
      </c>
      <c r="B852" s="8" t="str">
        <f aca="false" t="array" ref="B852:B852">INDEX(pattern_user_labels!B852:J852,MATCH(MAX(COUNTIF(pattern_user_labels!B852:J852,pattern_user_labels!B852:J852)),COUNTIF(pattern_user_labels!B852:J852,pattern_user_labels!B852:J852),0))</f>
        <v>EARLY</v>
      </c>
      <c r="C852" s="9" t="n">
        <f aca="false">pattern_user_labels!$R852</f>
        <v>3</v>
      </c>
      <c r="D852" s="9" t="n">
        <f aca="false">COUNTIF(pattern_user_labels!$B852:$J852, $B852)</f>
        <v>2</v>
      </c>
      <c r="E852" s="10" t="b">
        <f aca="false">$C852-$D852&lt;=1</f>
        <v>1</v>
      </c>
      <c r="F852" s="10" t="b">
        <f aca="false">$C852=$D852</f>
        <v>0</v>
      </c>
      <c r="G852" s="10" t="b">
        <f aca="false">D852&gt;=3</f>
        <v>0</v>
      </c>
      <c r="H852" s="10" t="b">
        <f aca="false">AND($E852,OR($B852="UNGRADABLE_QUALITY",$B852="UNGRADABLE_CONDITION"))</f>
        <v>0</v>
      </c>
      <c r="I852" s="10" t="str">
        <f aca="false">IF(AND($E852,NOT($H852)),$B852, "")</f>
        <v>EARLY</v>
      </c>
    </row>
    <row r="853" customFormat="false" ht="15.75" hidden="false" customHeight="false" outlineLevel="0" collapsed="false">
      <c r="A853" s="8" t="str">
        <f aca="false">pattern_user_labels!$A853</f>
        <v>cf28f3a4-af95-40a4-bd78-4184ec18758b</v>
      </c>
      <c r="B853" s="8" t="str">
        <f aca="false" t="array" ref="B853:B853">INDEX(pattern_user_labels!B853:J853,MATCH(MAX(COUNTIF(pattern_user_labels!B853:J853,pattern_user_labels!B853:J853)),COUNTIF(pattern_user_labels!B853:J853,pattern_user_labels!B853:J853),0))</f>
        <v>NORMAL</v>
      </c>
      <c r="C853" s="9" t="n">
        <f aca="false">pattern_user_labels!$R853</f>
        <v>3</v>
      </c>
      <c r="D853" s="9" t="n">
        <f aca="false">COUNTIF(pattern_user_labels!$B853:$J853, $B853)</f>
        <v>3</v>
      </c>
      <c r="E853" s="10" t="b">
        <f aca="false">$C853-$D853&lt;=1</f>
        <v>1</v>
      </c>
      <c r="F853" s="10" t="b">
        <f aca="false">$C853=$D853</f>
        <v>1</v>
      </c>
      <c r="G853" s="10" t="b">
        <f aca="false">D853&gt;=3</f>
        <v>1</v>
      </c>
      <c r="H853" s="10" t="b">
        <f aca="false">AND($E853,OR($B853="UNGRADABLE_QUALITY",$B853="UNGRADABLE_CONDITION"))</f>
        <v>0</v>
      </c>
      <c r="I853" s="10" t="str">
        <f aca="false">IF(AND($E853,NOT($H853)),$B853, "")</f>
        <v>NORMAL</v>
      </c>
    </row>
    <row r="854" customFormat="false" ht="15.75" hidden="false" customHeight="false" outlineLevel="0" collapsed="false">
      <c r="A854" s="8" t="str">
        <f aca="false">pattern_user_labels!$A854</f>
        <v>cf44a874-ea40-4aed-8914-660fc8f172b5</v>
      </c>
      <c r="B854" s="8" t="str">
        <f aca="false" t="array" ref="B854:B854">INDEX(pattern_user_labels!B854:J854,MATCH(MAX(COUNTIF(pattern_user_labels!B854:J854,pattern_user_labels!B854:J854)),COUNTIF(pattern_user_labels!B854:J854,pattern_user_labels!B854:J854),0))</f>
        <v>NON_SPECIFIC</v>
      </c>
      <c r="C854" s="9" t="n">
        <f aca="false">pattern_user_labels!$R854</f>
        <v>3</v>
      </c>
      <c r="D854" s="9" t="n">
        <f aca="false">COUNTIF(pattern_user_labels!$B854:$J854, $B854)</f>
        <v>1</v>
      </c>
      <c r="E854" s="10" t="b">
        <f aca="false">$C854-$D854&lt;=1</f>
        <v>0</v>
      </c>
      <c r="F854" s="10" t="b">
        <f aca="false">$C854=$D854</f>
        <v>0</v>
      </c>
      <c r="G854" s="10" t="b">
        <f aca="false">D854&gt;=3</f>
        <v>0</v>
      </c>
      <c r="H854" s="10" t="b">
        <f aca="false">AND($E854,OR($B854="UNGRADABLE_QUALITY",$B854="UNGRADABLE_CONDITION"))</f>
        <v>0</v>
      </c>
      <c r="I854" s="10" t="str">
        <f aca="false">IF(AND($E854,NOT($H854)),$B854, "")</f>
        <v/>
      </c>
    </row>
    <row r="855" customFormat="false" ht="15.75" hidden="false" customHeight="false" outlineLevel="0" collapsed="false">
      <c r="A855" s="8" t="str">
        <f aca="false">pattern_user_labels!$A855</f>
        <v>cf9cba1b-33ce-42f2-bba2-4a2ed70e9797</v>
      </c>
      <c r="B855" s="8" t="str">
        <f aca="false" t="array" ref="B855:B855">INDEX(pattern_user_labels!B855:J855,MATCH(MAX(COUNTIF(pattern_user_labels!B855:J855,pattern_user_labels!B855:J855)),COUNTIF(pattern_user_labels!B855:J855,pattern_user_labels!B855:J855),0))</f>
        <v>NON_SPECIFIC</v>
      </c>
      <c r="C855" s="9" t="n">
        <f aca="false">pattern_user_labels!$R855</f>
        <v>3</v>
      </c>
      <c r="D855" s="9" t="n">
        <f aca="false">COUNTIF(pattern_user_labels!$B855:$J855, $B855)</f>
        <v>2</v>
      </c>
      <c r="E855" s="10" t="b">
        <f aca="false">$C855-$D855&lt;=1</f>
        <v>1</v>
      </c>
      <c r="F855" s="10" t="b">
        <f aca="false">$C855=$D855</f>
        <v>0</v>
      </c>
      <c r="G855" s="10" t="b">
        <f aca="false">D855&gt;=3</f>
        <v>0</v>
      </c>
      <c r="H855" s="10" t="b">
        <f aca="false">AND($E855,OR($B855="UNGRADABLE_QUALITY",$B855="UNGRADABLE_CONDITION"))</f>
        <v>0</v>
      </c>
      <c r="I855" s="10" t="str">
        <f aca="false">IF(AND($E855,NOT($H855)),$B855, "")</f>
        <v>NON_SPECIFIC</v>
      </c>
    </row>
    <row r="856" customFormat="false" ht="15.75" hidden="false" customHeight="false" outlineLevel="0" collapsed="false">
      <c r="A856" s="8" t="str">
        <f aca="false">pattern_user_labels!$A856</f>
        <v>cf9d5a34-4a0b-4bc8-9914-08f3f50da96d</v>
      </c>
      <c r="B856" s="8" t="str">
        <f aca="false" t="array" ref="B856:B856">INDEX(pattern_user_labels!B856:J856,MATCH(MAX(COUNTIF(pattern_user_labels!B856:J856,pattern_user_labels!B856:J856)),COUNTIF(pattern_user_labels!B856:J856,pattern_user_labels!B856:J856),0))</f>
        <v>EARLY</v>
      </c>
      <c r="C856" s="9" t="n">
        <f aca="false">pattern_user_labels!$R856</f>
        <v>4</v>
      </c>
      <c r="D856" s="9" t="n">
        <f aca="false">COUNTIF(pattern_user_labels!$B856:$J856, $B856)</f>
        <v>4</v>
      </c>
      <c r="E856" s="10" t="b">
        <f aca="false">$C856-$D856&lt;=1</f>
        <v>1</v>
      </c>
      <c r="F856" s="10" t="b">
        <f aca="false">$C856=$D856</f>
        <v>1</v>
      </c>
      <c r="G856" s="10" t="b">
        <f aca="false">D856&gt;=3</f>
        <v>1</v>
      </c>
      <c r="H856" s="10" t="b">
        <f aca="false">AND($E856,OR($B856="UNGRADABLE_QUALITY",$B856="UNGRADABLE_CONDITION"))</f>
        <v>0</v>
      </c>
      <c r="I856" s="10" t="str">
        <f aca="false">IF(AND($E856,NOT($H856)),$B856, "")</f>
        <v>EARLY</v>
      </c>
    </row>
    <row r="857" customFormat="false" ht="15.75" hidden="false" customHeight="false" outlineLevel="0" collapsed="false">
      <c r="A857" s="8" t="str">
        <f aca="false">pattern_user_labels!$A857</f>
        <v>cfb6753f-f097-4aec-8621-20cd21a211cc</v>
      </c>
      <c r="B857" s="8" t="str">
        <f aca="false" t="array" ref="B857:B857">INDEX(pattern_user_labels!B857:J857,MATCH(MAX(COUNTIF(pattern_user_labels!B857:J857,pattern_user_labels!B857:J857)),COUNTIF(pattern_user_labels!B857:J857,pattern_user_labels!B857:J857),0))</f>
        <v>NON_SPECIFIC</v>
      </c>
      <c r="C857" s="9" t="n">
        <f aca="false">pattern_user_labels!$R857</f>
        <v>3</v>
      </c>
      <c r="D857" s="9" t="n">
        <f aca="false">COUNTIF(pattern_user_labels!$B857:$J857, $B857)</f>
        <v>3</v>
      </c>
      <c r="E857" s="10" t="b">
        <f aca="false">$C857-$D857&lt;=1</f>
        <v>1</v>
      </c>
      <c r="F857" s="10" t="b">
        <f aca="false">$C857=$D857</f>
        <v>1</v>
      </c>
      <c r="G857" s="10" t="b">
        <f aca="false">D857&gt;=3</f>
        <v>1</v>
      </c>
      <c r="H857" s="10" t="b">
        <f aca="false">AND($E857,OR($B857="UNGRADABLE_QUALITY",$B857="UNGRADABLE_CONDITION"))</f>
        <v>0</v>
      </c>
      <c r="I857" s="10" t="str">
        <f aca="false">IF(AND($E857,NOT($H857)),$B857, "")</f>
        <v>NON_SPECIFIC</v>
      </c>
    </row>
    <row r="858" customFormat="false" ht="15.75" hidden="false" customHeight="false" outlineLevel="0" collapsed="false">
      <c r="A858" s="8" t="str">
        <f aca="false">pattern_user_labels!$A858</f>
        <v>d024053e-72c8-4ffc-a44a-5f4d916183cd</v>
      </c>
      <c r="B858" s="8" t="str">
        <f aca="false" t="array" ref="B858:B858">INDEX(pattern_user_labels!B858:J858,MATCH(MAX(COUNTIF(pattern_user_labels!B858:J858,pattern_user_labels!B858:J858)),COUNTIF(pattern_user_labels!B858:J858,pattern_user_labels!B858:J858),0))</f>
        <v>LATE</v>
      </c>
      <c r="C858" s="9" t="n">
        <f aca="false">pattern_user_labels!$R858</f>
        <v>3</v>
      </c>
      <c r="D858" s="9" t="n">
        <f aca="false">COUNTIF(pattern_user_labels!$B858:$J858, $B858)</f>
        <v>3</v>
      </c>
      <c r="E858" s="10" t="b">
        <f aca="false">$C858-$D858&lt;=1</f>
        <v>1</v>
      </c>
      <c r="F858" s="10" t="b">
        <f aca="false">$C858=$D858</f>
        <v>1</v>
      </c>
      <c r="G858" s="10" t="b">
        <f aca="false">D858&gt;=3</f>
        <v>1</v>
      </c>
      <c r="H858" s="10" t="b">
        <f aca="false">AND($E858,OR($B858="UNGRADABLE_QUALITY",$B858="UNGRADABLE_CONDITION"))</f>
        <v>0</v>
      </c>
      <c r="I858" s="10" t="str">
        <f aca="false">IF(AND($E858,NOT($H858)),$B858, "")</f>
        <v>LATE</v>
      </c>
    </row>
    <row r="859" customFormat="false" ht="15.75" hidden="false" customHeight="false" outlineLevel="0" collapsed="false">
      <c r="A859" s="8" t="str">
        <f aca="false">pattern_user_labels!$A859</f>
        <v>d03f3f8f-bcb3-4802-91f3-88c511c78758</v>
      </c>
      <c r="B859" s="8" t="str">
        <f aca="false" t="array" ref="B859:B859">INDEX(pattern_user_labels!B859:J859,MATCH(MAX(COUNTIF(pattern_user_labels!B859:J859,pattern_user_labels!B859:J859)),COUNTIF(pattern_user_labels!B859:J859,pattern_user_labels!B859:J859),0))</f>
        <v>NON_SPECIFIC</v>
      </c>
      <c r="C859" s="9" t="n">
        <f aca="false">pattern_user_labels!$R859</f>
        <v>3</v>
      </c>
      <c r="D859" s="9" t="n">
        <f aca="false">COUNTIF(pattern_user_labels!$B859:$J859, $B859)</f>
        <v>2</v>
      </c>
      <c r="E859" s="10" t="b">
        <f aca="false">$C859-$D859&lt;=1</f>
        <v>1</v>
      </c>
      <c r="F859" s="10" t="b">
        <f aca="false">$C859=$D859</f>
        <v>0</v>
      </c>
      <c r="G859" s="10" t="b">
        <f aca="false">D859&gt;=3</f>
        <v>0</v>
      </c>
      <c r="H859" s="10" t="b">
        <f aca="false">AND($E859,OR($B859="UNGRADABLE_QUALITY",$B859="UNGRADABLE_CONDITION"))</f>
        <v>0</v>
      </c>
      <c r="I859" s="10" t="str">
        <f aca="false">IF(AND($E859,NOT($H859)),$B859, "")</f>
        <v>NON_SPECIFIC</v>
      </c>
    </row>
    <row r="860" customFormat="false" ht="15.75" hidden="false" customHeight="false" outlineLevel="0" collapsed="false">
      <c r="A860" s="8" t="str">
        <f aca="false">pattern_user_labels!$A860</f>
        <v>d18b9ea7-b223-412c-8c8a-34a57dd70a95</v>
      </c>
      <c r="B860" s="8" t="str">
        <f aca="false" t="array" ref="B860:B860">INDEX(pattern_user_labels!B860:J860,MATCH(MAX(COUNTIF(pattern_user_labels!B860:J860,pattern_user_labels!B860:J860)),COUNTIF(pattern_user_labels!B860:J860,pattern_user_labels!B860:J860),0))</f>
        <v>NON_SPECIFIC</v>
      </c>
      <c r="C860" s="9" t="n">
        <f aca="false">pattern_user_labels!$R860</f>
        <v>3</v>
      </c>
      <c r="D860" s="9" t="n">
        <f aca="false">COUNTIF(pattern_user_labels!$B860:$J860, $B860)</f>
        <v>3</v>
      </c>
      <c r="E860" s="10" t="b">
        <f aca="false">$C860-$D860&lt;=1</f>
        <v>1</v>
      </c>
      <c r="F860" s="10" t="b">
        <f aca="false">$C860=$D860</f>
        <v>1</v>
      </c>
      <c r="G860" s="10" t="b">
        <f aca="false">D860&gt;=3</f>
        <v>1</v>
      </c>
      <c r="H860" s="10" t="b">
        <f aca="false">AND($E860,OR($B860="UNGRADABLE_QUALITY",$B860="UNGRADABLE_CONDITION"))</f>
        <v>0</v>
      </c>
      <c r="I860" s="10" t="str">
        <f aca="false">IF(AND($E860,NOT($H860)),$B860, "")</f>
        <v>NON_SPECIFIC</v>
      </c>
    </row>
    <row r="861" customFormat="false" ht="15.75" hidden="false" customHeight="false" outlineLevel="0" collapsed="false">
      <c r="A861" s="8" t="str">
        <f aca="false">pattern_user_labels!$A861</f>
        <v>d1cd3b35-2733-4b6c-a747-b4a27f589a3d</v>
      </c>
      <c r="B861" s="8" t="str">
        <f aca="false" t="array" ref="B861:B861">INDEX(pattern_user_labels!B861:J861,MATCH(MAX(COUNTIF(pattern_user_labels!B861:J861,pattern_user_labels!B861:J861)),COUNTIF(pattern_user_labels!B861:J861,pattern_user_labels!B861:J861),0))</f>
        <v>NON_SPECIFIC</v>
      </c>
      <c r="C861" s="9" t="n">
        <f aca="false">pattern_user_labels!$R861</f>
        <v>3</v>
      </c>
      <c r="D861" s="9" t="n">
        <f aca="false">COUNTIF(pattern_user_labels!$B861:$J861, $B861)</f>
        <v>2</v>
      </c>
      <c r="E861" s="10" t="b">
        <f aca="false">$C861-$D861&lt;=1</f>
        <v>1</v>
      </c>
      <c r="F861" s="10" t="b">
        <f aca="false">$C861=$D861</f>
        <v>0</v>
      </c>
      <c r="G861" s="10" t="b">
        <f aca="false">D861&gt;=3</f>
        <v>0</v>
      </c>
      <c r="H861" s="10" t="b">
        <f aca="false">AND($E861,OR($B861="UNGRADABLE_QUALITY",$B861="UNGRADABLE_CONDITION"))</f>
        <v>0</v>
      </c>
      <c r="I861" s="10" t="str">
        <f aca="false">IF(AND($E861,NOT($H861)),$B861, "")</f>
        <v>NON_SPECIFIC</v>
      </c>
    </row>
    <row r="862" customFormat="false" ht="15.75" hidden="false" customHeight="false" outlineLevel="0" collapsed="false">
      <c r="A862" s="8" t="str">
        <f aca="false">pattern_user_labels!$A862</f>
        <v>d1d3731a-3814-40a6-aa8e-635621177576</v>
      </c>
      <c r="B862" s="8" t="str">
        <f aca="false" t="array" ref="B862:B862">INDEX(pattern_user_labels!B862:J862,MATCH(MAX(COUNTIF(pattern_user_labels!B862:J862,pattern_user_labels!B862:J862)),COUNTIF(pattern_user_labels!B862:J862,pattern_user_labels!B862:J862),0))</f>
        <v>EARLY</v>
      </c>
      <c r="C862" s="9" t="n">
        <f aca="false">pattern_user_labels!$R862</f>
        <v>3</v>
      </c>
      <c r="D862" s="9" t="n">
        <f aca="false">COUNTIF(pattern_user_labels!$B862:$J862, $B862)</f>
        <v>1</v>
      </c>
      <c r="E862" s="10" t="b">
        <f aca="false">$C862-$D862&lt;=1</f>
        <v>0</v>
      </c>
      <c r="F862" s="10" t="b">
        <f aca="false">$C862=$D862</f>
        <v>0</v>
      </c>
      <c r="G862" s="10" t="b">
        <f aca="false">D862&gt;=3</f>
        <v>0</v>
      </c>
      <c r="H862" s="10" t="b">
        <f aca="false">AND($E862,OR($B862="UNGRADABLE_QUALITY",$B862="UNGRADABLE_CONDITION"))</f>
        <v>0</v>
      </c>
      <c r="I862" s="10" t="str">
        <f aca="false">IF(AND($E862,NOT($H862)),$B862, "")</f>
        <v/>
      </c>
    </row>
    <row r="863" customFormat="false" ht="15.75" hidden="false" customHeight="false" outlineLevel="0" collapsed="false">
      <c r="A863" s="8" t="str">
        <f aca="false">pattern_user_labels!$A863</f>
        <v>d1da570a-7c4e-4553-8ce6-31ed16f8c2e8</v>
      </c>
      <c r="B863" s="8" t="str">
        <f aca="false" t="array" ref="B863:B863">INDEX(pattern_user_labels!B863:J863,MATCH(MAX(COUNTIF(pattern_user_labels!B863:J863,pattern_user_labels!B863:J863)),COUNTIF(pattern_user_labels!B863:J863,pattern_user_labels!B863:J863),0))</f>
        <v>NON_SPECIFIC</v>
      </c>
      <c r="C863" s="9" t="n">
        <f aca="false">pattern_user_labels!$R863</f>
        <v>3</v>
      </c>
      <c r="D863" s="9" t="n">
        <f aca="false">COUNTIF(pattern_user_labels!$B863:$J863, $B863)</f>
        <v>2</v>
      </c>
      <c r="E863" s="10" t="b">
        <f aca="false">$C863-$D863&lt;=1</f>
        <v>1</v>
      </c>
      <c r="F863" s="10" t="b">
        <f aca="false">$C863=$D863</f>
        <v>0</v>
      </c>
      <c r="G863" s="10" t="b">
        <f aca="false">D863&gt;=3</f>
        <v>0</v>
      </c>
      <c r="H863" s="10" t="b">
        <f aca="false">AND($E863,OR($B863="UNGRADABLE_QUALITY",$B863="UNGRADABLE_CONDITION"))</f>
        <v>0</v>
      </c>
      <c r="I863" s="10" t="str">
        <f aca="false">IF(AND($E863,NOT($H863)),$B863, "")</f>
        <v>NON_SPECIFIC</v>
      </c>
    </row>
    <row r="864" customFormat="false" ht="15.75" hidden="false" customHeight="false" outlineLevel="0" collapsed="false">
      <c r="A864" s="8" t="str">
        <f aca="false">pattern_user_labels!$A864</f>
        <v>d20c791f-aa02-496c-b7f9-53cb34aab248</v>
      </c>
      <c r="B864" s="8" t="str">
        <f aca="false" t="array" ref="B864:B864">INDEX(pattern_user_labels!B864:J864,MATCH(MAX(COUNTIF(pattern_user_labels!B864:J864,pattern_user_labels!B864:J864)),COUNTIF(pattern_user_labels!B864:J864,pattern_user_labels!B864:J864),0))</f>
        <v>EARLY</v>
      </c>
      <c r="C864" s="9" t="n">
        <f aca="false">pattern_user_labels!$R864</f>
        <v>3</v>
      </c>
      <c r="D864" s="9" t="n">
        <f aca="false">COUNTIF(pattern_user_labels!$B864:$J864, $B864)</f>
        <v>2</v>
      </c>
      <c r="E864" s="10" t="b">
        <f aca="false">$C864-$D864&lt;=1</f>
        <v>1</v>
      </c>
      <c r="F864" s="10" t="b">
        <f aca="false">$C864=$D864</f>
        <v>0</v>
      </c>
      <c r="G864" s="10" t="b">
        <f aca="false">D864&gt;=3</f>
        <v>0</v>
      </c>
      <c r="H864" s="10" t="b">
        <f aca="false">AND($E864,OR($B864="UNGRADABLE_QUALITY",$B864="UNGRADABLE_CONDITION"))</f>
        <v>0</v>
      </c>
      <c r="I864" s="10" t="str">
        <f aca="false">IF(AND($E864,NOT($H864)),$B864, "")</f>
        <v>EARLY</v>
      </c>
    </row>
    <row r="865" customFormat="false" ht="15.75" hidden="false" customHeight="false" outlineLevel="0" collapsed="false">
      <c r="A865" s="8" t="str">
        <f aca="false">pattern_user_labels!$A865</f>
        <v>d231e4e5-3667-4a51-937a-34f050f38990</v>
      </c>
      <c r="B865" s="8" t="str">
        <f aca="false" t="array" ref="B865:B865">INDEX(pattern_user_labels!B865:J865,MATCH(MAX(COUNTIF(pattern_user_labels!B865:J865,pattern_user_labels!B865:J865)),COUNTIF(pattern_user_labels!B865:J865,pattern_user_labels!B865:J865),0))</f>
        <v>NON_SPECIFIC</v>
      </c>
      <c r="C865" s="9" t="n">
        <f aca="false">pattern_user_labels!$R865</f>
        <v>3</v>
      </c>
      <c r="D865" s="9" t="n">
        <f aca="false">COUNTIF(pattern_user_labels!$B865:$J865, $B865)</f>
        <v>2</v>
      </c>
      <c r="E865" s="10" t="b">
        <f aca="false">$C865-$D865&lt;=1</f>
        <v>1</v>
      </c>
      <c r="F865" s="10" t="b">
        <f aca="false">$C865=$D865</f>
        <v>0</v>
      </c>
      <c r="G865" s="10" t="b">
        <f aca="false">D865&gt;=3</f>
        <v>0</v>
      </c>
      <c r="H865" s="10" t="b">
        <f aca="false">AND($E865,OR($B865="UNGRADABLE_QUALITY",$B865="UNGRADABLE_CONDITION"))</f>
        <v>0</v>
      </c>
      <c r="I865" s="10" t="str">
        <f aca="false">IF(AND($E865,NOT($H865)),$B865, "")</f>
        <v>NON_SPECIFIC</v>
      </c>
    </row>
    <row r="866" customFormat="false" ht="15.75" hidden="false" customHeight="false" outlineLevel="0" collapsed="false">
      <c r="A866" s="8" t="str">
        <f aca="false">pattern_user_labels!$A866</f>
        <v>d26718c1-043d-4b35-8cae-0141b653750b</v>
      </c>
      <c r="B866" s="8" t="str">
        <f aca="false" t="array" ref="B866:B866">INDEX(pattern_user_labels!B866:J866,MATCH(MAX(COUNTIF(pattern_user_labels!B866:J866,pattern_user_labels!B866:J866)),COUNTIF(pattern_user_labels!B866:J866,pattern_user_labels!B866:J866),0))</f>
        <v>ACTIVE</v>
      </c>
      <c r="C866" s="9" t="n">
        <f aca="false">pattern_user_labels!$R866</f>
        <v>3</v>
      </c>
      <c r="D866" s="9" t="n">
        <f aca="false">COUNTIF(pattern_user_labels!$B866:$J866, $B866)</f>
        <v>3</v>
      </c>
      <c r="E866" s="10" t="b">
        <f aca="false">$C866-$D866&lt;=1</f>
        <v>1</v>
      </c>
      <c r="F866" s="10" t="b">
        <f aca="false">$C866=$D866</f>
        <v>1</v>
      </c>
      <c r="G866" s="10" t="b">
        <f aca="false">D866&gt;=3</f>
        <v>1</v>
      </c>
      <c r="H866" s="10" t="b">
        <f aca="false">AND($E866,OR($B866="UNGRADABLE_QUALITY",$B866="UNGRADABLE_CONDITION"))</f>
        <v>0</v>
      </c>
      <c r="I866" s="10" t="str">
        <f aca="false">IF(AND($E866,NOT($H866)),$B866, "")</f>
        <v>ACTIVE</v>
      </c>
    </row>
    <row r="867" customFormat="false" ht="15.75" hidden="false" customHeight="false" outlineLevel="0" collapsed="false">
      <c r="A867" s="8" t="str">
        <f aca="false">pattern_user_labels!$A867</f>
        <v>d2bf2c1f-bb4d-40fe-94a1-0fb50c5dc3e9</v>
      </c>
      <c r="B867" s="8" t="str">
        <f aca="false" t="array" ref="B867:B867">INDEX(pattern_user_labels!B867:J867,MATCH(MAX(COUNTIF(pattern_user_labels!B867:J867,pattern_user_labels!B867:J867)),COUNTIF(pattern_user_labels!B867:J867,pattern_user_labels!B867:J867),0))</f>
        <v>NORMAL</v>
      </c>
      <c r="C867" s="9" t="n">
        <f aca="false">pattern_user_labels!$R867</f>
        <v>3</v>
      </c>
      <c r="D867" s="9" t="n">
        <f aca="false">COUNTIF(pattern_user_labels!$B867:$J867, $B867)</f>
        <v>2</v>
      </c>
      <c r="E867" s="10" t="b">
        <f aca="false">$C867-$D867&lt;=1</f>
        <v>1</v>
      </c>
      <c r="F867" s="10" t="b">
        <f aca="false">$C867=$D867</f>
        <v>0</v>
      </c>
      <c r="G867" s="10" t="b">
        <f aca="false">D867&gt;=3</f>
        <v>0</v>
      </c>
      <c r="H867" s="10" t="b">
        <f aca="false">AND($E867,OR($B867="UNGRADABLE_QUALITY",$B867="UNGRADABLE_CONDITION"))</f>
        <v>0</v>
      </c>
      <c r="I867" s="10" t="str">
        <f aca="false">IF(AND($E867,NOT($H867)),$B867, "")</f>
        <v>NORMAL</v>
      </c>
    </row>
    <row r="868" customFormat="false" ht="15.75" hidden="false" customHeight="false" outlineLevel="0" collapsed="false">
      <c r="A868" s="8" t="str">
        <f aca="false">pattern_user_labels!$A868</f>
        <v>d313de9f-0a9b-43da-acf3-3b09f9dc6aa9</v>
      </c>
      <c r="B868" s="8" t="str">
        <f aca="false" t="array" ref="B868:B868">INDEX(pattern_user_labels!B868:J868,MATCH(MAX(COUNTIF(pattern_user_labels!B868:J868,pattern_user_labels!B868:J868)),COUNTIF(pattern_user_labels!B868:J868,pattern_user_labels!B868:J868),0))</f>
        <v>ACTIVE</v>
      </c>
      <c r="C868" s="9" t="n">
        <f aca="false">pattern_user_labels!$R868</f>
        <v>3</v>
      </c>
      <c r="D868" s="9" t="n">
        <f aca="false">COUNTIF(pattern_user_labels!$B868:$J868, $B868)</f>
        <v>2</v>
      </c>
      <c r="E868" s="10" t="b">
        <f aca="false">$C868-$D868&lt;=1</f>
        <v>1</v>
      </c>
      <c r="F868" s="10" t="b">
        <f aca="false">$C868=$D868</f>
        <v>0</v>
      </c>
      <c r="G868" s="10" t="b">
        <f aca="false">D868&gt;=3</f>
        <v>0</v>
      </c>
      <c r="H868" s="10" t="b">
        <f aca="false">AND($E868,OR($B868="UNGRADABLE_QUALITY",$B868="UNGRADABLE_CONDITION"))</f>
        <v>0</v>
      </c>
      <c r="I868" s="10" t="str">
        <f aca="false">IF(AND($E868,NOT($H868)),$B868, "")</f>
        <v>ACTIVE</v>
      </c>
    </row>
    <row r="869" customFormat="false" ht="15.75" hidden="false" customHeight="false" outlineLevel="0" collapsed="false">
      <c r="A869" s="8" t="str">
        <f aca="false">pattern_user_labels!$A869</f>
        <v>d32424bf-c930-4603-aa46-38f7b5ebca5d</v>
      </c>
      <c r="B869" s="8" t="str">
        <f aca="false" t="array" ref="B869:B869">INDEX(pattern_user_labels!B869:J869,MATCH(MAX(COUNTIF(pattern_user_labels!B869:J869,pattern_user_labels!B869:J869)),COUNTIF(pattern_user_labels!B869:J869,pattern_user_labels!B869:J869),0))</f>
        <v>NON_SPECIFIC</v>
      </c>
      <c r="C869" s="9" t="n">
        <f aca="false">pattern_user_labels!$R869</f>
        <v>3</v>
      </c>
      <c r="D869" s="9" t="n">
        <f aca="false">COUNTIF(pattern_user_labels!$B869:$J869, $B869)</f>
        <v>2</v>
      </c>
      <c r="E869" s="10" t="b">
        <f aca="false">$C869-$D869&lt;=1</f>
        <v>1</v>
      </c>
      <c r="F869" s="10" t="b">
        <f aca="false">$C869=$D869</f>
        <v>0</v>
      </c>
      <c r="G869" s="10" t="b">
        <f aca="false">D869&gt;=3</f>
        <v>0</v>
      </c>
      <c r="H869" s="10" t="b">
        <f aca="false">AND($E869,OR($B869="UNGRADABLE_QUALITY",$B869="UNGRADABLE_CONDITION"))</f>
        <v>0</v>
      </c>
      <c r="I869" s="10" t="str">
        <f aca="false">IF(AND($E869,NOT($H869)),$B869, "")</f>
        <v>NON_SPECIFIC</v>
      </c>
    </row>
    <row r="870" customFormat="false" ht="15.75" hidden="false" customHeight="false" outlineLevel="0" collapsed="false">
      <c r="A870" s="8" t="str">
        <f aca="false">pattern_user_labels!$A870</f>
        <v>d39d417d-386e-4302-882f-246473874d9e</v>
      </c>
      <c r="B870" s="8" t="str">
        <f aca="false" t="array" ref="B870:B870">INDEX(pattern_user_labels!B870:J870,MATCH(MAX(COUNTIF(pattern_user_labels!B870:J870,pattern_user_labels!B870:J870)),COUNTIF(pattern_user_labels!B870:J870,pattern_user_labels!B870:J870),0))</f>
        <v>EARLY</v>
      </c>
      <c r="C870" s="9" t="n">
        <f aca="false">pattern_user_labels!$R870</f>
        <v>3</v>
      </c>
      <c r="D870" s="9" t="n">
        <f aca="false">COUNTIF(pattern_user_labels!$B870:$J870, $B870)</f>
        <v>2</v>
      </c>
      <c r="E870" s="10" t="b">
        <f aca="false">$C870-$D870&lt;=1</f>
        <v>1</v>
      </c>
      <c r="F870" s="10" t="b">
        <f aca="false">$C870=$D870</f>
        <v>0</v>
      </c>
      <c r="G870" s="10" t="b">
        <f aca="false">D870&gt;=3</f>
        <v>0</v>
      </c>
      <c r="H870" s="10" t="b">
        <f aca="false">AND($E870,OR($B870="UNGRADABLE_QUALITY",$B870="UNGRADABLE_CONDITION"))</f>
        <v>0</v>
      </c>
      <c r="I870" s="10" t="str">
        <f aca="false">IF(AND($E870,NOT($H870)),$B870, "")</f>
        <v>EARLY</v>
      </c>
    </row>
    <row r="871" customFormat="false" ht="15.75" hidden="false" customHeight="false" outlineLevel="0" collapsed="false">
      <c r="A871" s="8" t="str">
        <f aca="false">pattern_user_labels!$A871</f>
        <v>d58ed5a2-017a-4b36-8613-7d5efe28c98c</v>
      </c>
      <c r="B871" s="8" t="str">
        <f aca="false" t="array" ref="B871:B871">INDEX(pattern_user_labels!B871:J871,MATCH(MAX(COUNTIF(pattern_user_labels!B871:J871,pattern_user_labels!B871:J871)),COUNTIF(pattern_user_labels!B871:J871,pattern_user_labels!B871:J871),0))</f>
        <v>NON_SPECIFIC</v>
      </c>
      <c r="C871" s="9" t="n">
        <f aca="false">pattern_user_labels!$R871</f>
        <v>3</v>
      </c>
      <c r="D871" s="9" t="n">
        <f aca="false">COUNTIF(pattern_user_labels!$B871:$J871, $B871)</f>
        <v>1</v>
      </c>
      <c r="E871" s="10" t="b">
        <f aca="false">$C871-$D871&lt;=1</f>
        <v>0</v>
      </c>
      <c r="F871" s="10" t="b">
        <f aca="false">$C871=$D871</f>
        <v>0</v>
      </c>
      <c r="G871" s="10" t="b">
        <f aca="false">D871&gt;=3</f>
        <v>0</v>
      </c>
      <c r="H871" s="10" t="b">
        <f aca="false">AND($E871,OR($B871="UNGRADABLE_QUALITY",$B871="UNGRADABLE_CONDITION"))</f>
        <v>0</v>
      </c>
      <c r="I871" s="10" t="str">
        <f aca="false">IF(AND($E871,NOT($H871)),$B871, "")</f>
        <v/>
      </c>
    </row>
    <row r="872" customFormat="false" ht="15.75" hidden="false" customHeight="false" outlineLevel="0" collapsed="false">
      <c r="A872" s="8" t="str">
        <f aca="false">pattern_user_labels!$A872</f>
        <v>d59f0f5f-fd52-4d46-a618-ff22fd29efea</v>
      </c>
      <c r="B872" s="8" t="str">
        <f aca="false" t="array" ref="B872:B872">INDEX(pattern_user_labels!B872:J872,MATCH(MAX(COUNTIF(pattern_user_labels!B872:J872,pattern_user_labels!B872:J872)),COUNTIF(pattern_user_labels!B872:J872,pattern_user_labels!B872:J872),0))</f>
        <v>NORMAL</v>
      </c>
      <c r="C872" s="9" t="n">
        <f aca="false">pattern_user_labels!$R872</f>
        <v>3</v>
      </c>
      <c r="D872" s="9" t="n">
        <f aca="false">COUNTIF(pattern_user_labels!$B872:$J872, $B872)</f>
        <v>2</v>
      </c>
      <c r="E872" s="10" t="b">
        <f aca="false">$C872-$D872&lt;=1</f>
        <v>1</v>
      </c>
      <c r="F872" s="10" t="b">
        <f aca="false">$C872=$D872</f>
        <v>0</v>
      </c>
      <c r="G872" s="10" t="b">
        <f aca="false">D872&gt;=3</f>
        <v>0</v>
      </c>
      <c r="H872" s="10" t="b">
        <f aca="false">AND($E872,OR($B872="UNGRADABLE_QUALITY",$B872="UNGRADABLE_CONDITION"))</f>
        <v>0</v>
      </c>
      <c r="I872" s="10" t="str">
        <f aca="false">IF(AND($E872,NOT($H872)),$B872, "")</f>
        <v>NORMAL</v>
      </c>
    </row>
    <row r="873" customFormat="false" ht="15.75" hidden="false" customHeight="false" outlineLevel="0" collapsed="false">
      <c r="A873" s="8" t="str">
        <f aca="false">pattern_user_labels!$A873</f>
        <v>d59f11da-7ef7-485e-bd08-35c068c5da4b</v>
      </c>
      <c r="B873" s="8" t="str">
        <f aca="false" t="array" ref="B873:B873">INDEX(pattern_user_labels!B873:J873,MATCH(MAX(COUNTIF(pattern_user_labels!B873:J873,pattern_user_labels!B873:J873)),COUNTIF(pattern_user_labels!B873:J873,pattern_user_labels!B873:J873),0))</f>
        <v>NORMAL</v>
      </c>
      <c r="C873" s="9" t="n">
        <f aca="false">pattern_user_labels!$R873</f>
        <v>3</v>
      </c>
      <c r="D873" s="9" t="n">
        <f aca="false">COUNTIF(pattern_user_labels!$B873:$J873, $B873)</f>
        <v>2</v>
      </c>
      <c r="E873" s="10" t="b">
        <f aca="false">$C873-$D873&lt;=1</f>
        <v>1</v>
      </c>
      <c r="F873" s="10" t="b">
        <f aca="false">$C873=$D873</f>
        <v>0</v>
      </c>
      <c r="G873" s="10" t="b">
        <f aca="false">D873&gt;=3</f>
        <v>0</v>
      </c>
      <c r="H873" s="10" t="b">
        <f aca="false">AND($E873,OR($B873="UNGRADABLE_QUALITY",$B873="UNGRADABLE_CONDITION"))</f>
        <v>0</v>
      </c>
      <c r="I873" s="10" t="str">
        <f aca="false">IF(AND($E873,NOT($H873)),$B873, "")</f>
        <v>NORMAL</v>
      </c>
    </row>
    <row r="874" customFormat="false" ht="15.75" hidden="false" customHeight="false" outlineLevel="0" collapsed="false">
      <c r="A874" s="8" t="str">
        <f aca="false">pattern_user_labels!$A874</f>
        <v>d5c606f2-dc64-4fdc-a9c6-5615b8fa08bb</v>
      </c>
      <c r="B874" s="8" t="str">
        <f aca="false" t="array" ref="B874:B874">INDEX(pattern_user_labels!B874:J874,MATCH(MAX(COUNTIF(pattern_user_labels!B874:J874,pattern_user_labels!B874:J874)),COUNTIF(pattern_user_labels!B874:J874,pattern_user_labels!B874:J874),0))</f>
        <v>ACTIVE</v>
      </c>
      <c r="C874" s="9" t="n">
        <f aca="false">pattern_user_labels!$R874</f>
        <v>3</v>
      </c>
      <c r="D874" s="9" t="n">
        <f aca="false">COUNTIF(pattern_user_labels!$B874:$J874, $B874)</f>
        <v>3</v>
      </c>
      <c r="E874" s="10" t="b">
        <f aca="false">$C874-$D874&lt;=1</f>
        <v>1</v>
      </c>
      <c r="F874" s="10" t="b">
        <f aca="false">$C874=$D874</f>
        <v>1</v>
      </c>
      <c r="G874" s="10" t="b">
        <f aca="false">D874&gt;=3</f>
        <v>1</v>
      </c>
      <c r="H874" s="10" t="b">
        <f aca="false">AND($E874,OR($B874="UNGRADABLE_QUALITY",$B874="UNGRADABLE_CONDITION"))</f>
        <v>0</v>
      </c>
      <c r="I874" s="10" t="str">
        <f aca="false">IF(AND($E874,NOT($H874)),$B874, "")</f>
        <v>ACTIVE</v>
      </c>
    </row>
    <row r="875" customFormat="false" ht="15.75" hidden="false" customHeight="false" outlineLevel="0" collapsed="false">
      <c r="A875" s="8" t="str">
        <f aca="false">pattern_user_labels!$A875</f>
        <v>d6034859-7f67-45cb-b479-8079c5717a6b</v>
      </c>
      <c r="B875" s="8" t="str">
        <f aca="false" t="array" ref="B875:B875">INDEX(pattern_user_labels!B875:J875,MATCH(MAX(COUNTIF(pattern_user_labels!B875:J875,pattern_user_labels!B875:J875)),COUNTIF(pattern_user_labels!B875:J875,pattern_user_labels!B875:J875),0))</f>
        <v>UNGRADABLE_CONDITION</v>
      </c>
      <c r="C875" s="9" t="n">
        <f aca="false">pattern_user_labels!$R875</f>
        <v>3</v>
      </c>
      <c r="D875" s="9" t="n">
        <f aca="false">COUNTIF(pattern_user_labels!$B875:$J875, $B875)</f>
        <v>1</v>
      </c>
      <c r="E875" s="10" t="b">
        <f aca="false">$C875-$D875&lt;=1</f>
        <v>0</v>
      </c>
      <c r="F875" s="10" t="b">
        <f aca="false">$C875=$D875</f>
        <v>0</v>
      </c>
      <c r="G875" s="10" t="b">
        <f aca="false">D875&gt;=3</f>
        <v>0</v>
      </c>
      <c r="H875" s="10" t="b">
        <f aca="false">AND($E875,OR($B875="UNGRADABLE_QUALITY",$B875="UNGRADABLE_CONDITION"))</f>
        <v>0</v>
      </c>
      <c r="I875" s="10" t="str">
        <f aca="false">IF(AND($E875,NOT($H875)),$B875, "")</f>
        <v/>
      </c>
    </row>
    <row r="876" customFormat="false" ht="15.75" hidden="false" customHeight="false" outlineLevel="0" collapsed="false">
      <c r="A876" s="8" t="str">
        <f aca="false">pattern_user_labels!$A876</f>
        <v>d605b572-4ad5-4065-a845-8685439ebbd5</v>
      </c>
      <c r="B876" s="8" t="str">
        <f aca="false" t="array" ref="B876:B876">INDEX(pattern_user_labels!B876:J876,MATCH(MAX(COUNTIF(pattern_user_labels!B876:J876,pattern_user_labels!B876:J876)),COUNTIF(pattern_user_labels!B876:J876,pattern_user_labels!B876:J876),0))</f>
        <v>NORMAL</v>
      </c>
      <c r="C876" s="9" t="n">
        <f aca="false">pattern_user_labels!$R876</f>
        <v>3</v>
      </c>
      <c r="D876" s="9" t="n">
        <f aca="false">COUNTIF(pattern_user_labels!$B876:$J876, $B876)</f>
        <v>1</v>
      </c>
      <c r="E876" s="10" t="b">
        <f aca="false">$C876-$D876&lt;=1</f>
        <v>0</v>
      </c>
      <c r="F876" s="10" t="b">
        <f aca="false">$C876=$D876</f>
        <v>0</v>
      </c>
      <c r="G876" s="10" t="b">
        <f aca="false">D876&gt;=3</f>
        <v>0</v>
      </c>
      <c r="H876" s="10" t="b">
        <f aca="false">AND($E876,OR($B876="UNGRADABLE_QUALITY",$B876="UNGRADABLE_CONDITION"))</f>
        <v>0</v>
      </c>
      <c r="I876" s="10" t="str">
        <f aca="false">IF(AND($E876,NOT($H876)),$B876, "")</f>
        <v/>
      </c>
    </row>
    <row r="877" customFormat="false" ht="15.75" hidden="false" customHeight="false" outlineLevel="0" collapsed="false">
      <c r="A877" s="8" t="str">
        <f aca="false">pattern_user_labels!$A877</f>
        <v>d6920395-0d63-489e-a324-abac9f911a6e</v>
      </c>
      <c r="B877" s="8" t="str">
        <f aca="false" t="array" ref="B877:B877">INDEX(pattern_user_labels!B877:J877,MATCH(MAX(COUNTIF(pattern_user_labels!B877:J877,pattern_user_labels!B877:J877)),COUNTIF(pattern_user_labels!B877:J877,pattern_user_labels!B877:J877),0))</f>
        <v>NON_SPECIFIC</v>
      </c>
      <c r="C877" s="9" t="n">
        <f aca="false">pattern_user_labels!$R877</f>
        <v>3</v>
      </c>
      <c r="D877" s="9" t="n">
        <f aca="false">COUNTIF(pattern_user_labels!$B877:$J877, $B877)</f>
        <v>2</v>
      </c>
      <c r="E877" s="10" t="b">
        <f aca="false">$C877-$D877&lt;=1</f>
        <v>1</v>
      </c>
      <c r="F877" s="10" t="b">
        <f aca="false">$C877=$D877</f>
        <v>0</v>
      </c>
      <c r="G877" s="10" t="b">
        <f aca="false">D877&gt;=3</f>
        <v>0</v>
      </c>
      <c r="H877" s="10" t="b">
        <f aca="false">AND($E877,OR($B877="UNGRADABLE_QUALITY",$B877="UNGRADABLE_CONDITION"))</f>
        <v>0</v>
      </c>
      <c r="I877" s="10" t="str">
        <f aca="false">IF(AND($E877,NOT($H877)),$B877, "")</f>
        <v>NON_SPECIFIC</v>
      </c>
    </row>
    <row r="878" customFormat="false" ht="15.75" hidden="false" customHeight="false" outlineLevel="0" collapsed="false">
      <c r="A878" s="8" t="str">
        <f aca="false">pattern_user_labels!$A878</f>
        <v>d7090896-638f-4fc2-b375-777c006848cf</v>
      </c>
      <c r="B878" s="8" t="str">
        <f aca="false" t="array" ref="B878:B878">INDEX(pattern_user_labels!B878:J878,MATCH(MAX(COUNTIF(pattern_user_labels!B878:J878,pattern_user_labels!B878:J878)),COUNTIF(pattern_user_labels!B878:J878,pattern_user_labels!B878:J878),0))</f>
        <v>EARLY</v>
      </c>
      <c r="C878" s="9" t="n">
        <f aca="false">pattern_user_labels!$R878</f>
        <v>3</v>
      </c>
      <c r="D878" s="9" t="n">
        <f aca="false">COUNTIF(pattern_user_labels!$B878:$J878, $B878)</f>
        <v>2</v>
      </c>
      <c r="E878" s="10" t="b">
        <f aca="false">$C878-$D878&lt;=1</f>
        <v>1</v>
      </c>
      <c r="F878" s="10" t="b">
        <f aca="false">$C878=$D878</f>
        <v>0</v>
      </c>
      <c r="G878" s="10" t="b">
        <f aca="false">D878&gt;=3</f>
        <v>0</v>
      </c>
      <c r="H878" s="10" t="b">
        <f aca="false">AND($E878,OR($B878="UNGRADABLE_QUALITY",$B878="UNGRADABLE_CONDITION"))</f>
        <v>0</v>
      </c>
      <c r="I878" s="10" t="str">
        <f aca="false">IF(AND($E878,NOT($H878)),$B878, "")</f>
        <v>EARLY</v>
      </c>
    </row>
    <row r="879" customFormat="false" ht="15.75" hidden="false" customHeight="false" outlineLevel="0" collapsed="false">
      <c r="A879" s="8" t="str">
        <f aca="false">pattern_user_labels!$A879</f>
        <v>d7312f16-7a8f-4467-9ea8-fa2e9e0a54ce</v>
      </c>
      <c r="B879" s="8" t="str">
        <f aca="false" t="array" ref="B879:B879">INDEX(pattern_user_labels!B879:J879,MATCH(MAX(COUNTIF(pattern_user_labels!B879:J879,pattern_user_labels!B879:J879)),COUNTIF(pattern_user_labels!B879:J879,pattern_user_labels!B879:J879),0))</f>
        <v>NON_SPECIFIC</v>
      </c>
      <c r="C879" s="9" t="n">
        <f aca="false">pattern_user_labels!$R879</f>
        <v>3</v>
      </c>
      <c r="D879" s="9" t="n">
        <f aca="false">COUNTIF(pattern_user_labels!$B879:$J879, $B879)</f>
        <v>2</v>
      </c>
      <c r="E879" s="10" t="b">
        <f aca="false">$C879-$D879&lt;=1</f>
        <v>1</v>
      </c>
      <c r="F879" s="10" t="b">
        <f aca="false">$C879=$D879</f>
        <v>0</v>
      </c>
      <c r="G879" s="10" t="b">
        <f aca="false">D879&gt;=3</f>
        <v>0</v>
      </c>
      <c r="H879" s="10" t="b">
        <f aca="false">AND($E879,OR($B879="UNGRADABLE_QUALITY",$B879="UNGRADABLE_CONDITION"))</f>
        <v>0</v>
      </c>
      <c r="I879" s="10" t="str">
        <f aca="false">IF(AND($E879,NOT($H879)),$B879, "")</f>
        <v>NON_SPECIFIC</v>
      </c>
    </row>
    <row r="880" customFormat="false" ht="15.75" hidden="false" customHeight="false" outlineLevel="0" collapsed="false">
      <c r="A880" s="8" t="str">
        <f aca="false">pattern_user_labels!$A880</f>
        <v>d81d5b4c-0b46-4ea7-bb2d-f209ad880248</v>
      </c>
      <c r="B880" s="8" t="str">
        <f aca="false" t="array" ref="B880:B880">INDEX(pattern_user_labels!B880:J880,MATCH(MAX(COUNTIF(pattern_user_labels!B880:J880,pattern_user_labels!B880:J880)),COUNTIF(pattern_user_labels!B880:J880,pattern_user_labels!B880:J880),0))</f>
        <v>EARLY</v>
      </c>
      <c r="C880" s="9" t="n">
        <f aca="false">pattern_user_labels!$R880</f>
        <v>3</v>
      </c>
      <c r="D880" s="9" t="n">
        <f aca="false">COUNTIF(pattern_user_labels!$B880:$J880, $B880)</f>
        <v>3</v>
      </c>
      <c r="E880" s="10" t="b">
        <f aca="false">$C880-$D880&lt;=1</f>
        <v>1</v>
      </c>
      <c r="F880" s="10" t="b">
        <f aca="false">$C880=$D880</f>
        <v>1</v>
      </c>
      <c r="G880" s="10" t="b">
        <f aca="false">D880&gt;=3</f>
        <v>1</v>
      </c>
      <c r="H880" s="10" t="b">
        <f aca="false">AND($E880,OR($B880="UNGRADABLE_QUALITY",$B880="UNGRADABLE_CONDITION"))</f>
        <v>0</v>
      </c>
      <c r="I880" s="10" t="str">
        <f aca="false">IF(AND($E880,NOT($H880)),$B880, "")</f>
        <v>EARLY</v>
      </c>
    </row>
    <row r="881" customFormat="false" ht="15.75" hidden="false" customHeight="false" outlineLevel="0" collapsed="false">
      <c r="A881" s="8" t="str">
        <f aca="false">pattern_user_labels!$A881</f>
        <v>d8308c31-9dae-4a04-8b7f-8b933da5a3fb</v>
      </c>
      <c r="B881" s="8" t="str">
        <f aca="false" t="array" ref="B881:B881">INDEX(pattern_user_labels!B881:J881,MATCH(MAX(COUNTIF(pattern_user_labels!B881:J881,pattern_user_labels!B881:J881)),COUNTIF(pattern_user_labels!B881:J881,pattern_user_labels!B881:J881),0))</f>
        <v>NORMAL</v>
      </c>
      <c r="C881" s="9" t="n">
        <f aca="false">pattern_user_labels!$R881</f>
        <v>3</v>
      </c>
      <c r="D881" s="9" t="n">
        <f aca="false">COUNTIF(pattern_user_labels!$B881:$J881, $B881)</f>
        <v>2</v>
      </c>
      <c r="E881" s="10" t="b">
        <f aca="false">$C881-$D881&lt;=1</f>
        <v>1</v>
      </c>
      <c r="F881" s="10" t="b">
        <f aca="false">$C881=$D881</f>
        <v>0</v>
      </c>
      <c r="G881" s="10" t="b">
        <f aca="false">D881&gt;=3</f>
        <v>0</v>
      </c>
      <c r="H881" s="10" t="b">
        <f aca="false">AND($E881,OR($B881="UNGRADABLE_QUALITY",$B881="UNGRADABLE_CONDITION"))</f>
        <v>0</v>
      </c>
      <c r="I881" s="10" t="str">
        <f aca="false">IF(AND($E881,NOT($H881)),$B881, "")</f>
        <v>NORMAL</v>
      </c>
    </row>
    <row r="882" customFormat="false" ht="15.75" hidden="false" customHeight="false" outlineLevel="0" collapsed="false">
      <c r="A882" s="8" t="str">
        <f aca="false">pattern_user_labels!$A882</f>
        <v>d8691856-a492-4ae6-bcdc-aeb53a9f84c2</v>
      </c>
      <c r="B882" s="8" t="str">
        <f aca="false" t="array" ref="B882:B882">INDEX(pattern_user_labels!B882:J882,MATCH(MAX(COUNTIF(pattern_user_labels!B882:J882,pattern_user_labels!B882:J882)),COUNTIF(pattern_user_labels!B882:J882,pattern_user_labels!B882:J882),0))</f>
        <v>NORMAL</v>
      </c>
      <c r="C882" s="9" t="n">
        <f aca="false">pattern_user_labels!$R882</f>
        <v>3</v>
      </c>
      <c r="D882" s="9" t="n">
        <f aca="false">COUNTIF(pattern_user_labels!$B882:$J882, $B882)</f>
        <v>2</v>
      </c>
      <c r="E882" s="10" t="b">
        <f aca="false">$C882-$D882&lt;=1</f>
        <v>1</v>
      </c>
      <c r="F882" s="10" t="b">
        <f aca="false">$C882=$D882</f>
        <v>0</v>
      </c>
      <c r="G882" s="10" t="b">
        <f aca="false">D882&gt;=3</f>
        <v>0</v>
      </c>
      <c r="H882" s="10" t="b">
        <f aca="false">AND($E882,OR($B882="UNGRADABLE_QUALITY",$B882="UNGRADABLE_CONDITION"))</f>
        <v>0</v>
      </c>
      <c r="I882" s="10" t="str">
        <f aca="false">IF(AND($E882,NOT($H882)),$B882, "")</f>
        <v>NORMAL</v>
      </c>
    </row>
    <row r="883" customFormat="false" ht="15.75" hidden="false" customHeight="false" outlineLevel="0" collapsed="false">
      <c r="A883" s="8" t="str">
        <f aca="false">pattern_user_labels!$A883</f>
        <v>d93746f3-03f0-4aef-93e2-c8ded42e1161</v>
      </c>
      <c r="B883" s="8" t="str">
        <f aca="false" t="array" ref="B883:B883">INDEX(pattern_user_labels!B883:J883,MATCH(MAX(COUNTIF(pattern_user_labels!B883:J883,pattern_user_labels!B883:J883)),COUNTIF(pattern_user_labels!B883:J883,pattern_user_labels!B883:J883),0))</f>
        <v>NON_SPECIFIC</v>
      </c>
      <c r="C883" s="9" t="n">
        <f aca="false">pattern_user_labels!$R883</f>
        <v>3</v>
      </c>
      <c r="D883" s="9" t="n">
        <f aca="false">COUNTIF(pattern_user_labels!$B883:$J883, $B883)</f>
        <v>2</v>
      </c>
      <c r="E883" s="10" t="b">
        <f aca="false">$C883-$D883&lt;=1</f>
        <v>1</v>
      </c>
      <c r="F883" s="10" t="b">
        <f aca="false">$C883=$D883</f>
        <v>0</v>
      </c>
      <c r="G883" s="10" t="b">
        <f aca="false">D883&gt;=3</f>
        <v>0</v>
      </c>
      <c r="H883" s="10" t="b">
        <f aca="false">AND($E883,OR($B883="UNGRADABLE_QUALITY",$B883="UNGRADABLE_CONDITION"))</f>
        <v>0</v>
      </c>
      <c r="I883" s="10" t="str">
        <f aca="false">IF(AND($E883,NOT($H883)),$B883, "")</f>
        <v>NON_SPECIFIC</v>
      </c>
    </row>
    <row r="884" customFormat="false" ht="15.75" hidden="false" customHeight="false" outlineLevel="0" collapsed="false">
      <c r="A884" s="8" t="str">
        <f aca="false">pattern_user_labels!$A884</f>
        <v>d9a010aa-d2d7-471b-81d1-f9ecd275ba61</v>
      </c>
      <c r="B884" s="8" t="str">
        <f aca="false" t="array" ref="B884:B884">INDEX(pattern_user_labels!B884:J884,MATCH(MAX(COUNTIF(pattern_user_labels!B884:J884,pattern_user_labels!B884:J884)),COUNTIF(pattern_user_labels!B884:J884,pattern_user_labels!B884:J884),0))</f>
        <v>NON_SPECIFIC</v>
      </c>
      <c r="C884" s="9" t="n">
        <f aca="false">pattern_user_labels!$R884</f>
        <v>3</v>
      </c>
      <c r="D884" s="9" t="n">
        <f aca="false">COUNTIF(pattern_user_labels!$B884:$J884, $B884)</f>
        <v>2</v>
      </c>
      <c r="E884" s="10" t="b">
        <f aca="false">$C884-$D884&lt;=1</f>
        <v>1</v>
      </c>
      <c r="F884" s="10" t="b">
        <f aca="false">$C884=$D884</f>
        <v>0</v>
      </c>
      <c r="G884" s="10" t="b">
        <f aca="false">D884&gt;=3</f>
        <v>0</v>
      </c>
      <c r="H884" s="10" t="b">
        <f aca="false">AND($E884,OR($B884="UNGRADABLE_QUALITY",$B884="UNGRADABLE_CONDITION"))</f>
        <v>0</v>
      </c>
      <c r="I884" s="10" t="str">
        <f aca="false">IF(AND($E884,NOT($H884)),$B884, "")</f>
        <v>NON_SPECIFIC</v>
      </c>
    </row>
    <row r="885" customFormat="false" ht="15.75" hidden="false" customHeight="false" outlineLevel="0" collapsed="false">
      <c r="A885" s="8" t="str">
        <f aca="false">pattern_user_labels!$A885</f>
        <v>da24a47c-b0a0-40d3-874d-ac3395b93f07</v>
      </c>
      <c r="B885" s="8" t="str">
        <f aca="false" t="array" ref="B885:B885">INDEX(pattern_user_labels!B885:J885,MATCH(MAX(COUNTIF(pattern_user_labels!B885:J885,pattern_user_labels!B885:J885)),COUNTIF(pattern_user_labels!B885:J885,pattern_user_labels!B885:J885),0))</f>
        <v>NON_SPECIFIC</v>
      </c>
      <c r="C885" s="9" t="n">
        <f aca="false">pattern_user_labels!$R885</f>
        <v>3</v>
      </c>
      <c r="D885" s="9" t="n">
        <f aca="false">COUNTIF(pattern_user_labels!$B885:$J885, $B885)</f>
        <v>3</v>
      </c>
      <c r="E885" s="10" t="b">
        <f aca="false">$C885-$D885&lt;=1</f>
        <v>1</v>
      </c>
      <c r="F885" s="10" t="b">
        <f aca="false">$C885=$D885</f>
        <v>1</v>
      </c>
      <c r="G885" s="10" t="b">
        <f aca="false">D885&gt;=3</f>
        <v>1</v>
      </c>
      <c r="H885" s="10" t="b">
        <f aca="false">AND($E885,OR($B885="UNGRADABLE_QUALITY",$B885="UNGRADABLE_CONDITION"))</f>
        <v>0</v>
      </c>
      <c r="I885" s="10" t="str">
        <f aca="false">IF(AND($E885,NOT($H885)),$B885, "")</f>
        <v>NON_SPECIFIC</v>
      </c>
    </row>
    <row r="886" customFormat="false" ht="15.75" hidden="false" customHeight="false" outlineLevel="0" collapsed="false">
      <c r="A886" s="8" t="str">
        <f aca="false">pattern_user_labels!$A886</f>
        <v>da30385f-4d89-44e9-a104-638cb8a5c28a</v>
      </c>
      <c r="B886" s="8" t="str">
        <f aca="false" t="array" ref="B886:B886">INDEX(pattern_user_labels!B886:J886,MATCH(MAX(COUNTIF(pattern_user_labels!B886:J886,pattern_user_labels!B886:J886)),COUNTIF(pattern_user_labels!B886:J886,pattern_user_labels!B886:J886),0))</f>
        <v>NON_SPECIFIC</v>
      </c>
      <c r="C886" s="9" t="n">
        <f aca="false">pattern_user_labels!$R886</f>
        <v>3</v>
      </c>
      <c r="D886" s="9" t="n">
        <f aca="false">COUNTIF(pattern_user_labels!$B886:$J886, $B886)</f>
        <v>3</v>
      </c>
      <c r="E886" s="10" t="b">
        <f aca="false">$C886-$D886&lt;=1</f>
        <v>1</v>
      </c>
      <c r="F886" s="10" t="b">
        <f aca="false">$C886=$D886</f>
        <v>1</v>
      </c>
      <c r="G886" s="10" t="b">
        <f aca="false">D886&gt;=3</f>
        <v>1</v>
      </c>
      <c r="H886" s="10" t="b">
        <f aca="false">AND($E886,OR($B886="UNGRADABLE_QUALITY",$B886="UNGRADABLE_CONDITION"))</f>
        <v>0</v>
      </c>
      <c r="I886" s="10" t="str">
        <f aca="false">IF(AND($E886,NOT($H886)),$B886, "")</f>
        <v>NON_SPECIFIC</v>
      </c>
    </row>
    <row r="887" customFormat="false" ht="15.75" hidden="false" customHeight="false" outlineLevel="0" collapsed="false">
      <c r="A887" s="8" t="str">
        <f aca="false">pattern_user_labels!$A887</f>
        <v>da4defd1-4e44-4841-a7d7-fdae8961dbe7</v>
      </c>
      <c r="B887" s="8" t="str">
        <f aca="false" t="array" ref="B887:B887">INDEX(pattern_user_labels!B887:J887,MATCH(MAX(COUNTIF(pattern_user_labels!B887:J887,pattern_user_labels!B887:J887)),COUNTIF(pattern_user_labels!B887:J887,pattern_user_labels!B887:J887),0))</f>
        <v>NON_SPECIFIC</v>
      </c>
      <c r="C887" s="9" t="n">
        <f aca="false">pattern_user_labels!$R887</f>
        <v>3</v>
      </c>
      <c r="D887" s="9" t="n">
        <f aca="false">COUNTIF(pattern_user_labels!$B887:$J887, $B887)</f>
        <v>3</v>
      </c>
      <c r="E887" s="10" t="b">
        <f aca="false">$C887-$D887&lt;=1</f>
        <v>1</v>
      </c>
      <c r="F887" s="10" t="b">
        <f aca="false">$C887=$D887</f>
        <v>1</v>
      </c>
      <c r="G887" s="10" t="b">
        <f aca="false">D887&gt;=3</f>
        <v>1</v>
      </c>
      <c r="H887" s="10" t="b">
        <f aca="false">AND($E887,OR($B887="UNGRADABLE_QUALITY",$B887="UNGRADABLE_CONDITION"))</f>
        <v>0</v>
      </c>
      <c r="I887" s="10" t="str">
        <f aca="false">IF(AND($E887,NOT($H887)),$B887, "")</f>
        <v>NON_SPECIFIC</v>
      </c>
    </row>
    <row r="888" customFormat="false" ht="15.75" hidden="false" customHeight="false" outlineLevel="0" collapsed="false">
      <c r="A888" s="8" t="str">
        <f aca="false">pattern_user_labels!$A888</f>
        <v>dad374a9-1ed8-4f53-a712-aec01166981c</v>
      </c>
      <c r="B888" s="8" t="str">
        <f aca="false" t="array" ref="B888:B888">INDEX(pattern_user_labels!B888:J888,MATCH(MAX(COUNTIF(pattern_user_labels!B888:J888,pattern_user_labels!B888:J888)),COUNTIF(pattern_user_labels!B888:J888,pattern_user_labels!B888:J888),0))</f>
        <v>NORMAL</v>
      </c>
      <c r="C888" s="9" t="n">
        <f aca="false">pattern_user_labels!$R888</f>
        <v>3</v>
      </c>
      <c r="D888" s="9" t="n">
        <f aca="false">COUNTIF(pattern_user_labels!$B888:$J888, $B888)</f>
        <v>2</v>
      </c>
      <c r="E888" s="10" t="b">
        <f aca="false">$C888-$D888&lt;=1</f>
        <v>1</v>
      </c>
      <c r="F888" s="10" t="b">
        <f aca="false">$C888=$D888</f>
        <v>0</v>
      </c>
      <c r="G888" s="10" t="b">
        <f aca="false">D888&gt;=3</f>
        <v>0</v>
      </c>
      <c r="H888" s="10" t="b">
        <f aca="false">AND($E888,OR($B888="UNGRADABLE_QUALITY",$B888="UNGRADABLE_CONDITION"))</f>
        <v>0</v>
      </c>
      <c r="I888" s="10" t="str">
        <f aca="false">IF(AND($E888,NOT($H888)),$B888, "")</f>
        <v>NORMAL</v>
      </c>
    </row>
    <row r="889" customFormat="false" ht="15.75" hidden="false" customHeight="false" outlineLevel="0" collapsed="false">
      <c r="A889" s="8" t="str">
        <f aca="false">pattern_user_labels!$A889</f>
        <v>db221dc2-d57d-452c-9b14-ff3bb47600e4</v>
      </c>
      <c r="B889" s="8" t="str">
        <f aca="false" t="array" ref="B889:B889">INDEX(pattern_user_labels!B889:J889,MATCH(MAX(COUNTIF(pattern_user_labels!B889:J889,pattern_user_labels!B889:J889)),COUNTIF(pattern_user_labels!B889:J889,pattern_user_labels!B889:J889),0))</f>
        <v>NON_SPECIFIC</v>
      </c>
      <c r="C889" s="9" t="n">
        <f aca="false">pattern_user_labels!$R889</f>
        <v>3</v>
      </c>
      <c r="D889" s="9" t="n">
        <f aca="false">COUNTIF(pattern_user_labels!$B889:$J889, $B889)</f>
        <v>3</v>
      </c>
      <c r="E889" s="10" t="b">
        <f aca="false">$C889-$D889&lt;=1</f>
        <v>1</v>
      </c>
      <c r="F889" s="10" t="b">
        <f aca="false">$C889=$D889</f>
        <v>1</v>
      </c>
      <c r="G889" s="10" t="b">
        <f aca="false">D889&gt;=3</f>
        <v>1</v>
      </c>
      <c r="H889" s="10" t="b">
        <f aca="false">AND($E889,OR($B889="UNGRADABLE_QUALITY",$B889="UNGRADABLE_CONDITION"))</f>
        <v>0</v>
      </c>
      <c r="I889" s="10" t="str">
        <f aca="false">IF(AND($E889,NOT($H889)),$B889, "")</f>
        <v>NON_SPECIFIC</v>
      </c>
    </row>
    <row r="890" customFormat="false" ht="15.75" hidden="false" customHeight="false" outlineLevel="0" collapsed="false">
      <c r="A890" s="8" t="str">
        <f aca="false">pattern_user_labels!$A890</f>
        <v>db698a3d-ea35-4bbd-92aa-38a8e4eec7ef</v>
      </c>
      <c r="B890" s="8" t="str">
        <f aca="false" t="array" ref="B890:B890">INDEX(pattern_user_labels!B890:J890,MATCH(MAX(COUNTIF(pattern_user_labels!B890:J890,pattern_user_labels!B890:J890)),COUNTIF(pattern_user_labels!B890:J890,pattern_user_labels!B890:J890),0))</f>
        <v>LATE</v>
      </c>
      <c r="C890" s="9" t="n">
        <f aca="false">pattern_user_labels!$R890</f>
        <v>3</v>
      </c>
      <c r="D890" s="9" t="n">
        <f aca="false">COUNTIF(pattern_user_labels!$B890:$J890, $B890)</f>
        <v>2</v>
      </c>
      <c r="E890" s="10" t="b">
        <f aca="false">$C890-$D890&lt;=1</f>
        <v>1</v>
      </c>
      <c r="F890" s="10" t="b">
        <f aca="false">$C890=$D890</f>
        <v>0</v>
      </c>
      <c r="G890" s="10" t="b">
        <f aca="false">D890&gt;=3</f>
        <v>0</v>
      </c>
      <c r="H890" s="10" t="b">
        <f aca="false">AND($E890,OR($B890="UNGRADABLE_QUALITY",$B890="UNGRADABLE_CONDITION"))</f>
        <v>0</v>
      </c>
      <c r="I890" s="10" t="str">
        <f aca="false">IF(AND($E890,NOT($H890)),$B890, "")</f>
        <v>LATE</v>
      </c>
    </row>
    <row r="891" customFormat="false" ht="15.75" hidden="false" customHeight="false" outlineLevel="0" collapsed="false">
      <c r="A891" s="8" t="str">
        <f aca="false">pattern_user_labels!$A891</f>
        <v>db875f7e-4566-4191-b502-1f87c77969e4</v>
      </c>
      <c r="B891" s="8" t="str">
        <f aca="false" t="array" ref="B891:B891">INDEX(pattern_user_labels!B891:J891,MATCH(MAX(COUNTIF(pattern_user_labels!B891:J891,pattern_user_labels!B891:J891)),COUNTIF(pattern_user_labels!B891:J891,pattern_user_labels!B891:J891),0))</f>
        <v>EARLY</v>
      </c>
      <c r="C891" s="9" t="n">
        <f aca="false">pattern_user_labels!$R891</f>
        <v>3</v>
      </c>
      <c r="D891" s="9" t="n">
        <f aca="false">COUNTIF(pattern_user_labels!$B891:$J891, $B891)</f>
        <v>2</v>
      </c>
      <c r="E891" s="10" t="b">
        <f aca="false">$C891-$D891&lt;=1</f>
        <v>1</v>
      </c>
      <c r="F891" s="10" t="b">
        <f aca="false">$C891=$D891</f>
        <v>0</v>
      </c>
      <c r="G891" s="10" t="b">
        <f aca="false">D891&gt;=3</f>
        <v>0</v>
      </c>
      <c r="H891" s="10" t="b">
        <f aca="false">AND($E891,OR($B891="UNGRADABLE_QUALITY",$B891="UNGRADABLE_CONDITION"))</f>
        <v>0</v>
      </c>
      <c r="I891" s="10" t="str">
        <f aca="false">IF(AND($E891,NOT($H891)),$B891, "")</f>
        <v>EARLY</v>
      </c>
    </row>
    <row r="892" customFormat="false" ht="15.75" hidden="false" customHeight="false" outlineLevel="0" collapsed="false">
      <c r="A892" s="8" t="str">
        <f aca="false">pattern_user_labels!$A892</f>
        <v>db9a0f9b-6283-4c43-9a30-e3e3a58d230e</v>
      </c>
      <c r="B892" s="8" t="str">
        <f aca="false" t="array" ref="B892:B892">INDEX(pattern_user_labels!B892:J892,MATCH(MAX(COUNTIF(pattern_user_labels!B892:J892,pattern_user_labels!B892:J892)),COUNTIF(pattern_user_labels!B892:J892,pattern_user_labels!B892:J892),0))</f>
        <v>NON_SPECIFIC</v>
      </c>
      <c r="C892" s="9" t="n">
        <f aca="false">pattern_user_labels!$R892</f>
        <v>3</v>
      </c>
      <c r="D892" s="9" t="n">
        <f aca="false">COUNTIF(pattern_user_labels!$B892:$J892, $B892)</f>
        <v>2</v>
      </c>
      <c r="E892" s="10" t="b">
        <f aca="false">$C892-$D892&lt;=1</f>
        <v>1</v>
      </c>
      <c r="F892" s="10" t="b">
        <f aca="false">$C892=$D892</f>
        <v>0</v>
      </c>
      <c r="G892" s="10" t="b">
        <f aca="false">D892&gt;=3</f>
        <v>0</v>
      </c>
      <c r="H892" s="10" t="b">
        <f aca="false">AND($E892,OR($B892="UNGRADABLE_QUALITY",$B892="UNGRADABLE_CONDITION"))</f>
        <v>0</v>
      </c>
      <c r="I892" s="10" t="str">
        <f aca="false">IF(AND($E892,NOT($H892)),$B892, "")</f>
        <v>NON_SPECIFIC</v>
      </c>
    </row>
    <row r="893" customFormat="false" ht="15.75" hidden="false" customHeight="false" outlineLevel="0" collapsed="false">
      <c r="A893" s="8" t="str">
        <f aca="false">pattern_user_labels!$A893</f>
        <v>dbd5ece7-73dd-4b44-b24d-da2d827c4ae1</v>
      </c>
      <c r="B893" s="8" t="str">
        <f aca="false" t="array" ref="B893:B893">INDEX(pattern_user_labels!B893:J893,MATCH(MAX(COUNTIF(pattern_user_labels!B893:J893,pattern_user_labels!B893:J893)),COUNTIF(pattern_user_labels!B893:J893,pattern_user_labels!B893:J893),0))</f>
        <v>NON_SPECIFIC</v>
      </c>
      <c r="C893" s="9" t="n">
        <f aca="false">pattern_user_labels!$R893</f>
        <v>3</v>
      </c>
      <c r="D893" s="9" t="n">
        <f aca="false">COUNTIF(pattern_user_labels!$B893:$J893, $B893)</f>
        <v>2</v>
      </c>
      <c r="E893" s="10" t="b">
        <f aca="false">$C893-$D893&lt;=1</f>
        <v>1</v>
      </c>
      <c r="F893" s="10" t="b">
        <f aca="false">$C893=$D893</f>
        <v>0</v>
      </c>
      <c r="G893" s="10" t="b">
        <f aca="false">D893&gt;=3</f>
        <v>0</v>
      </c>
      <c r="H893" s="10" t="b">
        <f aca="false">AND($E893,OR($B893="UNGRADABLE_QUALITY",$B893="UNGRADABLE_CONDITION"))</f>
        <v>0</v>
      </c>
      <c r="I893" s="10" t="str">
        <f aca="false">IF(AND($E893,NOT($H893)),$B893, "")</f>
        <v>NON_SPECIFIC</v>
      </c>
    </row>
    <row r="894" customFormat="false" ht="15.75" hidden="false" customHeight="false" outlineLevel="0" collapsed="false">
      <c r="A894" s="8" t="str">
        <f aca="false">pattern_user_labels!$A894</f>
        <v>dbd60c88-d249-4bae-b49b-9c702f109c1b</v>
      </c>
      <c r="B894" s="8" t="str">
        <f aca="false" t="array" ref="B894:B894">INDEX(pattern_user_labels!B894:J894,MATCH(MAX(COUNTIF(pattern_user_labels!B894:J894,pattern_user_labels!B894:J894)),COUNTIF(pattern_user_labels!B894:J894,pattern_user_labels!B894:J894),0))</f>
        <v>ACTIVE</v>
      </c>
      <c r="C894" s="9" t="n">
        <f aca="false">pattern_user_labels!$R894</f>
        <v>3</v>
      </c>
      <c r="D894" s="9" t="n">
        <f aca="false">COUNTIF(pattern_user_labels!$B894:$J894, $B894)</f>
        <v>2</v>
      </c>
      <c r="E894" s="10" t="b">
        <f aca="false">$C894-$D894&lt;=1</f>
        <v>1</v>
      </c>
      <c r="F894" s="10" t="b">
        <f aca="false">$C894=$D894</f>
        <v>0</v>
      </c>
      <c r="G894" s="10" t="b">
        <f aca="false">D894&gt;=3</f>
        <v>0</v>
      </c>
      <c r="H894" s="10" t="b">
        <f aca="false">AND($E894,OR($B894="UNGRADABLE_QUALITY",$B894="UNGRADABLE_CONDITION"))</f>
        <v>0</v>
      </c>
      <c r="I894" s="10" t="str">
        <f aca="false">IF(AND($E894,NOT($H894)),$B894, "")</f>
        <v>ACTIVE</v>
      </c>
    </row>
    <row r="895" customFormat="false" ht="15.75" hidden="false" customHeight="false" outlineLevel="0" collapsed="false">
      <c r="A895" s="8" t="str">
        <f aca="false">pattern_user_labels!$A895</f>
        <v>dbe8e304-d37a-4883-8d61-b71a5d28a492</v>
      </c>
      <c r="B895" s="8" t="str">
        <f aca="false" t="array" ref="B895:B895">INDEX(pattern_user_labels!B895:J895,MATCH(MAX(COUNTIF(pattern_user_labels!B895:J895,pattern_user_labels!B895:J895)),COUNTIF(pattern_user_labels!B895:J895,pattern_user_labels!B895:J895),0))</f>
        <v>NORMAL</v>
      </c>
      <c r="C895" s="9" t="n">
        <f aca="false">pattern_user_labels!$R895</f>
        <v>3</v>
      </c>
      <c r="D895" s="9" t="n">
        <f aca="false">COUNTIF(pattern_user_labels!$B895:$J895, $B895)</f>
        <v>2</v>
      </c>
      <c r="E895" s="10" t="b">
        <f aca="false">$C895-$D895&lt;=1</f>
        <v>1</v>
      </c>
      <c r="F895" s="10" t="b">
        <f aca="false">$C895=$D895</f>
        <v>0</v>
      </c>
      <c r="G895" s="10" t="b">
        <f aca="false">D895&gt;=3</f>
        <v>0</v>
      </c>
      <c r="H895" s="10" t="b">
        <f aca="false">AND($E895,OR($B895="UNGRADABLE_QUALITY",$B895="UNGRADABLE_CONDITION"))</f>
        <v>0</v>
      </c>
      <c r="I895" s="10" t="str">
        <f aca="false">IF(AND($E895,NOT($H895)),$B895, "")</f>
        <v>NORMAL</v>
      </c>
    </row>
    <row r="896" customFormat="false" ht="15.75" hidden="false" customHeight="false" outlineLevel="0" collapsed="false">
      <c r="A896" s="8" t="str">
        <f aca="false">pattern_user_labels!$A896</f>
        <v>dbf5b74b-66e4-4a76-9a08-474dbfe76030</v>
      </c>
      <c r="B896" s="8" t="str">
        <f aca="false" t="array" ref="B896:B896">INDEX(pattern_user_labels!B896:J896,MATCH(MAX(COUNTIF(pattern_user_labels!B896:J896,pattern_user_labels!B896:J896)),COUNTIF(pattern_user_labels!B896:J896,pattern_user_labels!B896:J896),0))</f>
        <v>ACTIVE</v>
      </c>
      <c r="C896" s="9" t="n">
        <f aca="false">pattern_user_labels!$R896</f>
        <v>3</v>
      </c>
      <c r="D896" s="9" t="n">
        <f aca="false">COUNTIF(pattern_user_labels!$B896:$J896, $B896)</f>
        <v>2</v>
      </c>
      <c r="E896" s="10" t="b">
        <f aca="false">$C896-$D896&lt;=1</f>
        <v>1</v>
      </c>
      <c r="F896" s="10" t="b">
        <f aca="false">$C896=$D896</f>
        <v>0</v>
      </c>
      <c r="G896" s="10" t="b">
        <f aca="false">D896&gt;=3</f>
        <v>0</v>
      </c>
      <c r="H896" s="10" t="b">
        <f aca="false">AND($E896,OR($B896="UNGRADABLE_QUALITY",$B896="UNGRADABLE_CONDITION"))</f>
        <v>0</v>
      </c>
      <c r="I896" s="10" t="str">
        <f aca="false">IF(AND($E896,NOT($H896)),$B896, "")</f>
        <v>ACTIVE</v>
      </c>
    </row>
    <row r="897" customFormat="false" ht="15.75" hidden="false" customHeight="false" outlineLevel="0" collapsed="false">
      <c r="A897" s="8" t="str">
        <f aca="false">pattern_user_labels!$A897</f>
        <v>dc200ecf-05d4-4df1-ae40-373c2a2c88af</v>
      </c>
      <c r="B897" s="8" t="str">
        <f aca="false" t="array" ref="B897:B897">INDEX(pattern_user_labels!B897:J897,MATCH(MAX(COUNTIF(pattern_user_labels!B897:J897,pattern_user_labels!B897:J897)),COUNTIF(pattern_user_labels!B897:J897,pattern_user_labels!B897:J897),0))</f>
        <v>NON_SPECIFIC</v>
      </c>
      <c r="C897" s="9" t="n">
        <f aca="false">pattern_user_labels!$R897</f>
        <v>3</v>
      </c>
      <c r="D897" s="9" t="n">
        <f aca="false">COUNTIF(pattern_user_labels!$B897:$J897, $B897)</f>
        <v>3</v>
      </c>
      <c r="E897" s="10" t="b">
        <f aca="false">$C897-$D897&lt;=1</f>
        <v>1</v>
      </c>
      <c r="F897" s="10" t="b">
        <f aca="false">$C897=$D897</f>
        <v>1</v>
      </c>
      <c r="G897" s="10" t="b">
        <f aca="false">D897&gt;=3</f>
        <v>1</v>
      </c>
      <c r="H897" s="10" t="b">
        <f aca="false">AND($E897,OR($B897="UNGRADABLE_QUALITY",$B897="UNGRADABLE_CONDITION"))</f>
        <v>0</v>
      </c>
      <c r="I897" s="10" t="str">
        <f aca="false">IF(AND($E897,NOT($H897)),$B897, "")</f>
        <v>NON_SPECIFIC</v>
      </c>
    </row>
    <row r="898" customFormat="false" ht="15.75" hidden="false" customHeight="false" outlineLevel="0" collapsed="false">
      <c r="A898" s="8" t="str">
        <f aca="false">pattern_user_labels!$A898</f>
        <v>dc3365dc-a1eb-46a0-aa48-74e6117e58ec</v>
      </c>
      <c r="B898" s="8" t="str">
        <f aca="false" t="array" ref="B898:B898">INDEX(pattern_user_labels!B898:J898,MATCH(MAX(COUNTIF(pattern_user_labels!B898:J898,pattern_user_labels!B898:J898)),COUNTIF(pattern_user_labels!B898:J898,pattern_user_labels!B898:J898),0))</f>
        <v>NON_SPECIFIC</v>
      </c>
      <c r="C898" s="9" t="n">
        <f aca="false">pattern_user_labels!$R898</f>
        <v>3</v>
      </c>
      <c r="D898" s="9" t="n">
        <f aca="false">COUNTIF(pattern_user_labels!$B898:$J898, $B898)</f>
        <v>3</v>
      </c>
      <c r="E898" s="10" t="b">
        <f aca="false">$C898-$D898&lt;=1</f>
        <v>1</v>
      </c>
      <c r="F898" s="10" t="b">
        <f aca="false">$C898=$D898</f>
        <v>1</v>
      </c>
      <c r="G898" s="10" t="b">
        <f aca="false">D898&gt;=3</f>
        <v>1</v>
      </c>
      <c r="H898" s="10" t="b">
        <f aca="false">AND($E898,OR($B898="UNGRADABLE_QUALITY",$B898="UNGRADABLE_CONDITION"))</f>
        <v>0</v>
      </c>
      <c r="I898" s="10" t="str">
        <f aca="false">IF(AND($E898,NOT($H898)),$B898, "")</f>
        <v>NON_SPECIFIC</v>
      </c>
    </row>
    <row r="899" customFormat="false" ht="15.75" hidden="false" customHeight="false" outlineLevel="0" collapsed="false">
      <c r="A899" s="8" t="str">
        <f aca="false">pattern_user_labels!$A899</f>
        <v>dc34573a-3724-4507-b268-af36c9b96286</v>
      </c>
      <c r="B899" s="8" t="str">
        <f aca="false" t="array" ref="B899:B899">INDEX(pattern_user_labels!B899:J899,MATCH(MAX(COUNTIF(pattern_user_labels!B899:J899,pattern_user_labels!B899:J899)),COUNTIF(pattern_user_labels!B899:J899,pattern_user_labels!B899:J899),0))</f>
        <v>LATE</v>
      </c>
      <c r="C899" s="9" t="n">
        <f aca="false">pattern_user_labels!$R899</f>
        <v>4</v>
      </c>
      <c r="D899" s="9" t="n">
        <f aca="false">COUNTIF(pattern_user_labels!$B899:$J899, $B899)</f>
        <v>2</v>
      </c>
      <c r="E899" s="10" t="b">
        <f aca="false">$C899-$D899&lt;=1</f>
        <v>0</v>
      </c>
      <c r="F899" s="10" t="b">
        <f aca="false">$C899=$D899</f>
        <v>0</v>
      </c>
      <c r="G899" s="10" t="b">
        <f aca="false">D899&gt;=3</f>
        <v>0</v>
      </c>
      <c r="H899" s="10" t="b">
        <f aca="false">AND($E899,OR($B899="UNGRADABLE_QUALITY",$B899="UNGRADABLE_CONDITION"))</f>
        <v>0</v>
      </c>
      <c r="I899" s="10" t="str">
        <f aca="false">IF(AND($E899,NOT($H899)),$B899, "")</f>
        <v/>
      </c>
    </row>
    <row r="900" customFormat="false" ht="15.75" hidden="false" customHeight="false" outlineLevel="0" collapsed="false">
      <c r="A900" s="8" t="str">
        <f aca="false">pattern_user_labels!$A900</f>
        <v>dc37d81d-1304-4dc1-b116-73ff0e292a77</v>
      </c>
      <c r="B900" s="8" t="str">
        <f aca="false" t="array" ref="B900:B900">INDEX(pattern_user_labels!B900:J900,MATCH(MAX(COUNTIF(pattern_user_labels!B900:J900,pattern_user_labels!B900:J900)),COUNTIF(pattern_user_labels!B900:J900,pattern_user_labels!B900:J900),0))</f>
        <v>NORMAL</v>
      </c>
      <c r="C900" s="9" t="n">
        <f aca="false">pattern_user_labels!$R900</f>
        <v>3</v>
      </c>
      <c r="D900" s="9" t="n">
        <f aca="false">COUNTIF(pattern_user_labels!$B900:$J900, $B900)</f>
        <v>3</v>
      </c>
      <c r="E900" s="10" t="b">
        <f aca="false">$C900-$D900&lt;=1</f>
        <v>1</v>
      </c>
      <c r="F900" s="10" t="b">
        <f aca="false">$C900=$D900</f>
        <v>1</v>
      </c>
      <c r="G900" s="10" t="b">
        <f aca="false">D900&gt;=3</f>
        <v>1</v>
      </c>
      <c r="H900" s="10" t="b">
        <f aca="false">AND($E900,OR($B900="UNGRADABLE_QUALITY",$B900="UNGRADABLE_CONDITION"))</f>
        <v>0</v>
      </c>
      <c r="I900" s="10" t="str">
        <f aca="false">IF(AND($E900,NOT($H900)),$B900, "")</f>
        <v>NORMAL</v>
      </c>
    </row>
    <row r="901" customFormat="false" ht="15.75" hidden="false" customHeight="false" outlineLevel="0" collapsed="false">
      <c r="A901" s="8" t="str">
        <f aca="false">pattern_user_labels!$A901</f>
        <v>dc882bd3-4454-4cd1-8c23-c192daa0702e</v>
      </c>
      <c r="B901" s="8" t="str">
        <f aca="false" t="array" ref="B901:B901">INDEX(pattern_user_labels!B901:J901,MATCH(MAX(COUNTIF(pattern_user_labels!B901:J901,pattern_user_labels!B901:J901)),COUNTIF(pattern_user_labels!B901:J901,pattern_user_labels!B901:J901),0))</f>
        <v>NON_SPECIFIC</v>
      </c>
      <c r="C901" s="9" t="n">
        <f aca="false">pattern_user_labels!$R901</f>
        <v>3</v>
      </c>
      <c r="D901" s="9" t="n">
        <f aca="false">COUNTIF(pattern_user_labels!$B901:$J901, $B901)</f>
        <v>2</v>
      </c>
      <c r="E901" s="10" t="b">
        <f aca="false">$C901-$D901&lt;=1</f>
        <v>1</v>
      </c>
      <c r="F901" s="10" t="b">
        <f aca="false">$C901=$D901</f>
        <v>0</v>
      </c>
      <c r="G901" s="10" t="b">
        <f aca="false">D901&gt;=3</f>
        <v>0</v>
      </c>
      <c r="H901" s="10" t="b">
        <f aca="false">AND($E901,OR($B901="UNGRADABLE_QUALITY",$B901="UNGRADABLE_CONDITION"))</f>
        <v>0</v>
      </c>
      <c r="I901" s="10" t="str">
        <f aca="false">IF(AND($E901,NOT($H901)),$B901, "")</f>
        <v>NON_SPECIFIC</v>
      </c>
    </row>
    <row r="902" customFormat="false" ht="15.75" hidden="false" customHeight="false" outlineLevel="0" collapsed="false">
      <c r="A902" s="8" t="str">
        <f aca="false">pattern_user_labels!$A902</f>
        <v>dc88ce9b-976c-4c23-a95c-2591899eb6c6</v>
      </c>
      <c r="B902" s="8" t="str">
        <f aca="false" t="array" ref="B902:B902">INDEX(pattern_user_labels!B902:J902,MATCH(MAX(COUNTIF(pattern_user_labels!B902:J902,pattern_user_labels!B902:J902)),COUNTIF(pattern_user_labels!B902:J902,pattern_user_labels!B902:J902),0))</f>
        <v>NORMAL</v>
      </c>
      <c r="C902" s="9" t="n">
        <f aca="false">pattern_user_labels!$R902</f>
        <v>3</v>
      </c>
      <c r="D902" s="9" t="n">
        <f aca="false">COUNTIF(pattern_user_labels!$B902:$J902, $B902)</f>
        <v>1</v>
      </c>
      <c r="E902" s="10" t="b">
        <f aca="false">$C902-$D902&lt;=1</f>
        <v>0</v>
      </c>
      <c r="F902" s="10" t="b">
        <f aca="false">$C902=$D902</f>
        <v>0</v>
      </c>
      <c r="G902" s="10" t="b">
        <f aca="false">D902&gt;=3</f>
        <v>0</v>
      </c>
      <c r="H902" s="10" t="b">
        <f aca="false">AND($E902,OR($B902="UNGRADABLE_QUALITY",$B902="UNGRADABLE_CONDITION"))</f>
        <v>0</v>
      </c>
      <c r="I902" s="10" t="str">
        <f aca="false">IF(AND($E902,NOT($H902)),$B902, "")</f>
        <v/>
      </c>
    </row>
    <row r="903" customFormat="false" ht="15.75" hidden="false" customHeight="false" outlineLevel="0" collapsed="false">
      <c r="A903" s="8" t="str">
        <f aca="false">pattern_user_labels!$A903</f>
        <v>dc96d916-2ed6-4a9b-93b9-c9f09b7b527e</v>
      </c>
      <c r="B903" s="8" t="str">
        <f aca="false" t="array" ref="B903:B903">INDEX(pattern_user_labels!B903:J903,MATCH(MAX(COUNTIF(pattern_user_labels!B903:J903,pattern_user_labels!B903:J903)),COUNTIF(pattern_user_labels!B903:J903,pattern_user_labels!B903:J903),0))</f>
        <v>ACTIVE</v>
      </c>
      <c r="C903" s="9" t="n">
        <f aca="false">pattern_user_labels!$R903</f>
        <v>3</v>
      </c>
      <c r="D903" s="9" t="n">
        <f aca="false">COUNTIF(pattern_user_labels!$B903:$J903, $B903)</f>
        <v>2</v>
      </c>
      <c r="E903" s="10" t="b">
        <f aca="false">$C903-$D903&lt;=1</f>
        <v>1</v>
      </c>
      <c r="F903" s="10" t="b">
        <f aca="false">$C903=$D903</f>
        <v>0</v>
      </c>
      <c r="G903" s="10" t="b">
        <f aca="false">D903&gt;=3</f>
        <v>0</v>
      </c>
      <c r="H903" s="10" t="b">
        <f aca="false">AND($E903,OR($B903="UNGRADABLE_QUALITY",$B903="UNGRADABLE_CONDITION"))</f>
        <v>0</v>
      </c>
      <c r="I903" s="10" t="str">
        <f aca="false">IF(AND($E903,NOT($H903)),$B903, "")</f>
        <v>ACTIVE</v>
      </c>
    </row>
    <row r="904" customFormat="false" ht="15.75" hidden="false" customHeight="false" outlineLevel="0" collapsed="false">
      <c r="A904" s="8" t="str">
        <f aca="false">pattern_user_labels!$A904</f>
        <v>dce2d2d7-d333-4a24-8cd0-e23dd2f959d8</v>
      </c>
      <c r="B904" s="8" t="str">
        <f aca="false" t="array" ref="B904:B904">INDEX(pattern_user_labels!B904:J904,MATCH(MAX(COUNTIF(pattern_user_labels!B904:J904,pattern_user_labels!B904:J904)),COUNTIF(pattern_user_labels!B904:J904,pattern_user_labels!B904:J904),0))</f>
        <v>EARLY</v>
      </c>
      <c r="C904" s="9" t="n">
        <f aca="false">pattern_user_labels!$R904</f>
        <v>3</v>
      </c>
      <c r="D904" s="9" t="n">
        <f aca="false">COUNTIF(pattern_user_labels!$B904:$J904, $B904)</f>
        <v>2</v>
      </c>
      <c r="E904" s="10" t="b">
        <f aca="false">$C904-$D904&lt;=1</f>
        <v>1</v>
      </c>
      <c r="F904" s="10" t="b">
        <f aca="false">$C904=$D904</f>
        <v>0</v>
      </c>
      <c r="G904" s="10" t="b">
        <f aca="false">D904&gt;=3</f>
        <v>0</v>
      </c>
      <c r="H904" s="10" t="b">
        <f aca="false">AND($E904,OR($B904="UNGRADABLE_QUALITY",$B904="UNGRADABLE_CONDITION"))</f>
        <v>0</v>
      </c>
      <c r="I904" s="10" t="str">
        <f aca="false">IF(AND($E904,NOT($H904)),$B904, "")</f>
        <v>EARLY</v>
      </c>
    </row>
    <row r="905" customFormat="false" ht="15.75" hidden="false" customHeight="false" outlineLevel="0" collapsed="false">
      <c r="A905" s="8" t="str">
        <f aca="false">pattern_user_labels!$A905</f>
        <v>dd0241e4-3379-4256-9750-cdaba5de8f7c</v>
      </c>
      <c r="B905" s="8" t="str">
        <f aca="false" t="array" ref="B905:B905">INDEX(pattern_user_labels!B905:J905,MATCH(MAX(COUNTIF(pattern_user_labels!B905:J905,pattern_user_labels!B905:J905)),COUNTIF(pattern_user_labels!B905:J905,pattern_user_labels!B905:J905),0))</f>
        <v>EARLY</v>
      </c>
      <c r="C905" s="9" t="n">
        <f aca="false">pattern_user_labels!$R905</f>
        <v>3</v>
      </c>
      <c r="D905" s="9" t="n">
        <f aca="false">COUNTIF(pattern_user_labels!$B905:$J905, $B905)</f>
        <v>2</v>
      </c>
      <c r="E905" s="10" t="b">
        <f aca="false">$C905-$D905&lt;=1</f>
        <v>1</v>
      </c>
      <c r="F905" s="10" t="b">
        <f aca="false">$C905=$D905</f>
        <v>0</v>
      </c>
      <c r="G905" s="10" t="b">
        <f aca="false">D905&gt;=3</f>
        <v>0</v>
      </c>
      <c r="H905" s="10" t="b">
        <f aca="false">AND($E905,OR($B905="UNGRADABLE_QUALITY",$B905="UNGRADABLE_CONDITION"))</f>
        <v>0</v>
      </c>
      <c r="I905" s="10" t="str">
        <f aca="false">IF(AND($E905,NOT($H905)),$B905, "")</f>
        <v>EARLY</v>
      </c>
    </row>
    <row r="906" customFormat="false" ht="15.75" hidden="false" customHeight="false" outlineLevel="0" collapsed="false">
      <c r="A906" s="8" t="str">
        <f aca="false">pattern_user_labels!$A906</f>
        <v>dd378399-a929-416f-8426-f502d8a50130</v>
      </c>
      <c r="B906" s="8" t="str">
        <f aca="false" t="array" ref="B906:B906">INDEX(pattern_user_labels!B906:J906,MATCH(MAX(COUNTIF(pattern_user_labels!B906:J906,pattern_user_labels!B906:J906)),COUNTIF(pattern_user_labels!B906:J906,pattern_user_labels!B906:J906),0))</f>
        <v>NORMAL</v>
      </c>
      <c r="C906" s="9" t="n">
        <f aca="false">pattern_user_labels!$R906</f>
        <v>3</v>
      </c>
      <c r="D906" s="9" t="n">
        <f aca="false">COUNTIF(pattern_user_labels!$B906:$J906, $B906)</f>
        <v>3</v>
      </c>
      <c r="E906" s="10" t="b">
        <f aca="false">$C906-$D906&lt;=1</f>
        <v>1</v>
      </c>
      <c r="F906" s="10" t="b">
        <f aca="false">$C906=$D906</f>
        <v>1</v>
      </c>
      <c r="G906" s="10" t="b">
        <f aca="false">D906&gt;=3</f>
        <v>1</v>
      </c>
      <c r="H906" s="10" t="b">
        <f aca="false">AND($E906,OR($B906="UNGRADABLE_QUALITY",$B906="UNGRADABLE_CONDITION"))</f>
        <v>0</v>
      </c>
      <c r="I906" s="10" t="str">
        <f aca="false">IF(AND($E906,NOT($H906)),$B906, "")</f>
        <v>NORMAL</v>
      </c>
    </row>
    <row r="907" customFormat="false" ht="15.75" hidden="false" customHeight="false" outlineLevel="0" collapsed="false">
      <c r="A907" s="8" t="str">
        <f aca="false">pattern_user_labels!$A907</f>
        <v>dd3996b7-a49d-4c99-929a-0e4d4fbf3e3e</v>
      </c>
      <c r="B907" s="8" t="str">
        <f aca="false" t="array" ref="B907:B907">INDEX(pattern_user_labels!B907:J907,MATCH(MAX(COUNTIF(pattern_user_labels!B907:J907,pattern_user_labels!B907:J907)),COUNTIF(pattern_user_labels!B907:J907,pattern_user_labels!B907:J907),0))</f>
        <v>ACTIVE</v>
      </c>
      <c r="C907" s="9" t="n">
        <f aca="false">pattern_user_labels!$R907</f>
        <v>3</v>
      </c>
      <c r="D907" s="9" t="n">
        <f aca="false">COUNTIF(pattern_user_labels!$B907:$J907, $B907)</f>
        <v>3</v>
      </c>
      <c r="E907" s="10" t="b">
        <f aca="false">$C907-$D907&lt;=1</f>
        <v>1</v>
      </c>
      <c r="F907" s="10" t="b">
        <f aca="false">$C907=$D907</f>
        <v>1</v>
      </c>
      <c r="G907" s="10" t="b">
        <f aca="false">D907&gt;=3</f>
        <v>1</v>
      </c>
      <c r="H907" s="10" t="b">
        <f aca="false">AND($E907,OR($B907="UNGRADABLE_QUALITY",$B907="UNGRADABLE_CONDITION"))</f>
        <v>0</v>
      </c>
      <c r="I907" s="10" t="str">
        <f aca="false">IF(AND($E907,NOT($H907)),$B907, "")</f>
        <v>ACTIVE</v>
      </c>
    </row>
    <row r="908" customFormat="false" ht="15.75" hidden="false" customHeight="false" outlineLevel="0" collapsed="false">
      <c r="A908" s="8" t="str">
        <f aca="false">pattern_user_labels!$A908</f>
        <v>dd8fae49-a8fc-4b44-9630-b36b055d2e57</v>
      </c>
      <c r="B908" s="8" t="str">
        <f aca="false" t="array" ref="B908:B908">INDEX(pattern_user_labels!B908:J908,MATCH(MAX(COUNTIF(pattern_user_labels!B908:J908,pattern_user_labels!B908:J908)),COUNTIF(pattern_user_labels!B908:J908,pattern_user_labels!B908:J908),0))</f>
        <v>ACTIVE</v>
      </c>
      <c r="C908" s="9" t="n">
        <f aca="false">pattern_user_labels!$R908</f>
        <v>3</v>
      </c>
      <c r="D908" s="9" t="n">
        <f aca="false">COUNTIF(pattern_user_labels!$B908:$J908, $B908)</f>
        <v>1</v>
      </c>
      <c r="E908" s="10" t="b">
        <f aca="false">$C908-$D908&lt;=1</f>
        <v>0</v>
      </c>
      <c r="F908" s="10" t="b">
        <f aca="false">$C908=$D908</f>
        <v>0</v>
      </c>
      <c r="G908" s="10" t="b">
        <f aca="false">D908&gt;=3</f>
        <v>0</v>
      </c>
      <c r="H908" s="10" t="b">
        <f aca="false">AND($E908,OR($B908="UNGRADABLE_QUALITY",$B908="UNGRADABLE_CONDITION"))</f>
        <v>0</v>
      </c>
      <c r="I908" s="10" t="str">
        <f aca="false">IF(AND($E908,NOT($H908)),$B908, "")</f>
        <v/>
      </c>
    </row>
    <row r="909" customFormat="false" ht="15.75" hidden="false" customHeight="false" outlineLevel="0" collapsed="false">
      <c r="A909" s="8" t="str">
        <f aca="false">pattern_user_labels!$A909</f>
        <v>dea44c99-969b-4ab7-aaa5-756264dd6bae</v>
      </c>
      <c r="B909" s="8" t="str">
        <f aca="false" t="array" ref="B909:B909">INDEX(pattern_user_labels!B909:J909,MATCH(MAX(COUNTIF(pattern_user_labels!B909:J909,pattern_user_labels!B909:J909)),COUNTIF(pattern_user_labels!B909:J909,pattern_user_labels!B909:J909),0))</f>
        <v>NON_SPECIFIC</v>
      </c>
      <c r="C909" s="9" t="n">
        <f aca="false">pattern_user_labels!$R909</f>
        <v>3</v>
      </c>
      <c r="D909" s="9" t="n">
        <f aca="false">COUNTIF(pattern_user_labels!$B909:$J909, $B909)</f>
        <v>3</v>
      </c>
      <c r="E909" s="10" t="b">
        <f aca="false">$C909-$D909&lt;=1</f>
        <v>1</v>
      </c>
      <c r="F909" s="10" t="b">
        <f aca="false">$C909=$D909</f>
        <v>1</v>
      </c>
      <c r="G909" s="10" t="b">
        <f aca="false">D909&gt;=3</f>
        <v>1</v>
      </c>
      <c r="H909" s="10" t="b">
        <f aca="false">AND($E909,OR($B909="UNGRADABLE_QUALITY",$B909="UNGRADABLE_CONDITION"))</f>
        <v>0</v>
      </c>
      <c r="I909" s="10" t="str">
        <f aca="false">IF(AND($E909,NOT($H909)),$B909, "")</f>
        <v>NON_SPECIFIC</v>
      </c>
    </row>
    <row r="910" customFormat="false" ht="15.75" hidden="false" customHeight="false" outlineLevel="0" collapsed="false">
      <c r="A910" s="8" t="str">
        <f aca="false">pattern_user_labels!$A910</f>
        <v>dedaf4bd-a671-4b22-b3b9-7f31c6b9e6b1</v>
      </c>
      <c r="B910" s="8" t="str">
        <f aca="false" t="array" ref="B910:B910">INDEX(pattern_user_labels!B910:J910,MATCH(MAX(COUNTIF(pattern_user_labels!B910:J910,pattern_user_labels!B910:J910)),COUNTIF(pattern_user_labels!B910:J910,pattern_user_labels!B910:J910),0))</f>
        <v>ACTIVE</v>
      </c>
      <c r="C910" s="9" t="n">
        <f aca="false">pattern_user_labels!$R910</f>
        <v>3</v>
      </c>
      <c r="D910" s="9" t="n">
        <f aca="false">COUNTIF(pattern_user_labels!$B910:$J910, $B910)</f>
        <v>2</v>
      </c>
      <c r="E910" s="10" t="b">
        <f aca="false">$C910-$D910&lt;=1</f>
        <v>1</v>
      </c>
      <c r="F910" s="10" t="b">
        <f aca="false">$C910=$D910</f>
        <v>0</v>
      </c>
      <c r="G910" s="10" t="b">
        <f aca="false">D910&gt;=3</f>
        <v>0</v>
      </c>
      <c r="H910" s="10" t="b">
        <f aca="false">AND($E910,OR($B910="UNGRADABLE_QUALITY",$B910="UNGRADABLE_CONDITION"))</f>
        <v>0</v>
      </c>
      <c r="I910" s="10" t="str">
        <f aca="false">IF(AND($E910,NOT($H910)),$B910, "")</f>
        <v>ACTIVE</v>
      </c>
    </row>
    <row r="911" customFormat="false" ht="15.75" hidden="false" customHeight="false" outlineLevel="0" collapsed="false">
      <c r="A911" s="8" t="str">
        <f aca="false">pattern_user_labels!$A911</f>
        <v>df1be80f-aedd-4ba0-b633-9d16959d0825</v>
      </c>
      <c r="B911" s="8" t="str">
        <f aca="false" t="array" ref="B911:B911">INDEX(pattern_user_labels!B911:J911,MATCH(MAX(COUNTIF(pattern_user_labels!B911:J911,pattern_user_labels!B911:J911)),COUNTIF(pattern_user_labels!B911:J911,pattern_user_labels!B911:J911),0))</f>
        <v>NON_SPECIFIC</v>
      </c>
      <c r="C911" s="9" t="n">
        <f aca="false">pattern_user_labels!$R911</f>
        <v>3</v>
      </c>
      <c r="D911" s="9" t="n">
        <f aca="false">COUNTIF(pattern_user_labels!$B911:$J911, $B911)</f>
        <v>3</v>
      </c>
      <c r="E911" s="10" t="b">
        <f aca="false">$C911-$D911&lt;=1</f>
        <v>1</v>
      </c>
      <c r="F911" s="10" t="b">
        <f aca="false">$C911=$D911</f>
        <v>1</v>
      </c>
      <c r="G911" s="10" t="b">
        <f aca="false">D911&gt;=3</f>
        <v>1</v>
      </c>
      <c r="H911" s="10" t="b">
        <f aca="false">AND($E911,OR($B911="UNGRADABLE_QUALITY",$B911="UNGRADABLE_CONDITION"))</f>
        <v>0</v>
      </c>
      <c r="I911" s="10" t="str">
        <f aca="false">IF(AND($E911,NOT($H911)),$B911, "")</f>
        <v>NON_SPECIFIC</v>
      </c>
    </row>
    <row r="912" customFormat="false" ht="15.75" hidden="false" customHeight="false" outlineLevel="0" collapsed="false">
      <c r="A912" s="8" t="str">
        <f aca="false">pattern_user_labels!$A912</f>
        <v>df530348-8685-463d-a7f3-46585d8a688f</v>
      </c>
      <c r="B912" s="8" t="str">
        <f aca="false" t="array" ref="B912:B912">INDEX(pattern_user_labels!B912:J912,MATCH(MAX(COUNTIF(pattern_user_labels!B912:J912,pattern_user_labels!B912:J912)),COUNTIF(pattern_user_labels!B912:J912,pattern_user_labels!B912:J912),0))</f>
        <v>NON_SPECIFIC</v>
      </c>
      <c r="C912" s="9" t="n">
        <f aca="false">pattern_user_labels!$R912</f>
        <v>3</v>
      </c>
      <c r="D912" s="9" t="n">
        <f aca="false">COUNTIF(pattern_user_labels!$B912:$J912, $B912)</f>
        <v>2</v>
      </c>
      <c r="E912" s="10" t="b">
        <f aca="false">$C912-$D912&lt;=1</f>
        <v>1</v>
      </c>
      <c r="F912" s="10" t="b">
        <f aca="false">$C912=$D912</f>
        <v>0</v>
      </c>
      <c r="G912" s="10" t="b">
        <f aca="false">D912&gt;=3</f>
        <v>0</v>
      </c>
      <c r="H912" s="10" t="b">
        <f aca="false">AND($E912,OR($B912="UNGRADABLE_QUALITY",$B912="UNGRADABLE_CONDITION"))</f>
        <v>0</v>
      </c>
      <c r="I912" s="10" t="str">
        <f aca="false">IF(AND($E912,NOT($H912)),$B912, "")</f>
        <v>NON_SPECIFIC</v>
      </c>
    </row>
    <row r="913" customFormat="false" ht="15.75" hidden="false" customHeight="false" outlineLevel="0" collapsed="false">
      <c r="A913" s="8" t="str">
        <f aca="false">pattern_user_labels!$A913</f>
        <v>dfb7699c-c931-4717-a43d-c88614c62abd</v>
      </c>
      <c r="B913" s="8" t="str">
        <f aca="false" t="array" ref="B913:B913">INDEX(pattern_user_labels!B913:J913,MATCH(MAX(COUNTIF(pattern_user_labels!B913:J913,pattern_user_labels!B913:J913)),COUNTIF(pattern_user_labels!B913:J913,pattern_user_labels!B913:J913),0))</f>
        <v>ACTIVE</v>
      </c>
      <c r="C913" s="9" t="n">
        <f aca="false">pattern_user_labels!$R913</f>
        <v>3</v>
      </c>
      <c r="D913" s="9" t="n">
        <f aca="false">COUNTIF(pattern_user_labels!$B913:$J913, $B913)</f>
        <v>1</v>
      </c>
      <c r="E913" s="10" t="b">
        <f aca="false">$C913-$D913&lt;=1</f>
        <v>0</v>
      </c>
      <c r="F913" s="10" t="b">
        <f aca="false">$C913=$D913</f>
        <v>0</v>
      </c>
      <c r="G913" s="10" t="b">
        <f aca="false">D913&gt;=3</f>
        <v>0</v>
      </c>
      <c r="H913" s="10" t="b">
        <f aca="false">AND($E913,OR($B913="UNGRADABLE_QUALITY",$B913="UNGRADABLE_CONDITION"))</f>
        <v>0</v>
      </c>
      <c r="I913" s="10" t="str">
        <f aca="false">IF(AND($E913,NOT($H913)),$B913, "")</f>
        <v/>
      </c>
    </row>
    <row r="914" customFormat="false" ht="15.75" hidden="false" customHeight="false" outlineLevel="0" collapsed="false">
      <c r="A914" s="8" t="str">
        <f aca="false">pattern_user_labels!$A914</f>
        <v>dfdc0fae-b189-42e3-a4dc-f9e99b665139</v>
      </c>
      <c r="B914" s="8" t="str">
        <f aca="false" t="array" ref="B914:B914">INDEX(pattern_user_labels!B914:J914,MATCH(MAX(COUNTIF(pattern_user_labels!B914:J914,pattern_user_labels!B914:J914)),COUNTIF(pattern_user_labels!B914:J914,pattern_user_labels!B914:J914),0))</f>
        <v>EARLY</v>
      </c>
      <c r="C914" s="9" t="n">
        <f aca="false">pattern_user_labels!$R914</f>
        <v>3</v>
      </c>
      <c r="D914" s="9" t="n">
        <f aca="false">COUNTIF(pattern_user_labels!$B914:$J914, $B914)</f>
        <v>2</v>
      </c>
      <c r="E914" s="10" t="b">
        <f aca="false">$C914-$D914&lt;=1</f>
        <v>1</v>
      </c>
      <c r="F914" s="10" t="b">
        <f aca="false">$C914=$D914</f>
        <v>0</v>
      </c>
      <c r="G914" s="10" t="b">
        <f aca="false">D914&gt;=3</f>
        <v>0</v>
      </c>
      <c r="H914" s="10" t="b">
        <f aca="false">AND($E914,OR($B914="UNGRADABLE_QUALITY",$B914="UNGRADABLE_CONDITION"))</f>
        <v>0</v>
      </c>
      <c r="I914" s="10" t="str">
        <f aca="false">IF(AND($E914,NOT($H914)),$B914, "")</f>
        <v>EARLY</v>
      </c>
    </row>
    <row r="915" customFormat="false" ht="15.75" hidden="false" customHeight="false" outlineLevel="0" collapsed="false">
      <c r="A915" s="8" t="str">
        <f aca="false">pattern_user_labels!$A915</f>
        <v>e01d4a9f-30bf-4e68-89ae-85270bef54ed</v>
      </c>
      <c r="B915" s="8" t="str">
        <f aca="false" t="array" ref="B915:B915">INDEX(pattern_user_labels!B915:J915,MATCH(MAX(COUNTIF(pattern_user_labels!B915:J915,pattern_user_labels!B915:J915)),COUNTIF(pattern_user_labels!B915:J915,pattern_user_labels!B915:J915),0))</f>
        <v>NON_SPECIFIC</v>
      </c>
      <c r="C915" s="9" t="n">
        <f aca="false">pattern_user_labels!$R915</f>
        <v>3</v>
      </c>
      <c r="D915" s="9" t="n">
        <f aca="false">COUNTIF(pattern_user_labels!$B915:$J915, $B915)</f>
        <v>3</v>
      </c>
      <c r="E915" s="10" t="b">
        <f aca="false">$C915-$D915&lt;=1</f>
        <v>1</v>
      </c>
      <c r="F915" s="10" t="b">
        <f aca="false">$C915=$D915</f>
        <v>1</v>
      </c>
      <c r="G915" s="10" t="b">
        <f aca="false">D915&gt;=3</f>
        <v>1</v>
      </c>
      <c r="H915" s="10" t="b">
        <f aca="false">AND($E915,OR($B915="UNGRADABLE_QUALITY",$B915="UNGRADABLE_CONDITION"))</f>
        <v>0</v>
      </c>
      <c r="I915" s="10" t="str">
        <f aca="false">IF(AND($E915,NOT($H915)),$B915, "")</f>
        <v>NON_SPECIFIC</v>
      </c>
    </row>
    <row r="916" customFormat="false" ht="15.75" hidden="false" customHeight="false" outlineLevel="0" collapsed="false">
      <c r="A916" s="8" t="str">
        <f aca="false">pattern_user_labels!$A916</f>
        <v>e028b541-fb92-469c-8c49-8cd0098ebf46</v>
      </c>
      <c r="B916" s="8" t="str">
        <f aca="false" t="array" ref="B916:B916">INDEX(pattern_user_labels!B916:J916,MATCH(MAX(COUNTIF(pattern_user_labels!B916:J916,pattern_user_labels!B916:J916)),COUNTIF(pattern_user_labels!B916:J916,pattern_user_labels!B916:J916),0))</f>
        <v>ACTIVE</v>
      </c>
      <c r="C916" s="9" t="n">
        <f aca="false">pattern_user_labels!$R916</f>
        <v>4</v>
      </c>
      <c r="D916" s="9" t="n">
        <f aca="false">COUNTIF(pattern_user_labels!$B916:$J916, $B916)</f>
        <v>2</v>
      </c>
      <c r="E916" s="10" t="b">
        <f aca="false">$C916-$D916&lt;=1</f>
        <v>0</v>
      </c>
      <c r="F916" s="10" t="b">
        <f aca="false">$C916=$D916</f>
        <v>0</v>
      </c>
      <c r="G916" s="10" t="b">
        <f aca="false">D916&gt;=3</f>
        <v>0</v>
      </c>
      <c r="H916" s="10" t="b">
        <f aca="false">AND($E916,OR($B916="UNGRADABLE_QUALITY",$B916="UNGRADABLE_CONDITION"))</f>
        <v>0</v>
      </c>
      <c r="I916" s="10" t="str">
        <f aca="false">IF(AND($E916,NOT($H916)),$B916, "")</f>
        <v/>
      </c>
    </row>
    <row r="917" customFormat="false" ht="15.75" hidden="false" customHeight="false" outlineLevel="0" collapsed="false">
      <c r="A917" s="8" t="str">
        <f aca="false">pattern_user_labels!$A917</f>
        <v>e0312005-36ba-4cb4-ba71-6cf9662f7f39</v>
      </c>
      <c r="B917" s="8" t="str">
        <f aca="false" t="array" ref="B917:B917">INDEX(pattern_user_labels!B917:J917,MATCH(MAX(COUNTIF(pattern_user_labels!B917:J917,pattern_user_labels!B917:J917)),COUNTIF(pattern_user_labels!B917:J917,pattern_user_labels!B917:J917),0))</f>
        <v>NORMAL</v>
      </c>
      <c r="C917" s="9" t="n">
        <f aca="false">pattern_user_labels!$R917</f>
        <v>3</v>
      </c>
      <c r="D917" s="9" t="n">
        <f aca="false">COUNTIF(pattern_user_labels!$B917:$J917, $B917)</f>
        <v>3</v>
      </c>
      <c r="E917" s="10" t="b">
        <f aca="false">$C917-$D917&lt;=1</f>
        <v>1</v>
      </c>
      <c r="F917" s="10" t="b">
        <f aca="false">$C917=$D917</f>
        <v>1</v>
      </c>
      <c r="G917" s="10" t="b">
        <f aca="false">D917&gt;=3</f>
        <v>1</v>
      </c>
      <c r="H917" s="10" t="b">
        <f aca="false">AND($E917,OR($B917="UNGRADABLE_QUALITY",$B917="UNGRADABLE_CONDITION"))</f>
        <v>0</v>
      </c>
      <c r="I917" s="10" t="str">
        <f aca="false">IF(AND($E917,NOT($H917)),$B917, "")</f>
        <v>NORMAL</v>
      </c>
    </row>
    <row r="918" customFormat="false" ht="15.75" hidden="false" customHeight="false" outlineLevel="0" collapsed="false">
      <c r="A918" s="8" t="str">
        <f aca="false">pattern_user_labels!$A918</f>
        <v>e0e6b95d-c32f-45f0-9438-0fc789001dec</v>
      </c>
      <c r="B918" s="8" t="str">
        <f aca="false" t="array" ref="B918:B918">INDEX(pattern_user_labels!B918:J918,MATCH(MAX(COUNTIF(pattern_user_labels!B918:J918,pattern_user_labels!B918:J918)),COUNTIF(pattern_user_labels!B918:J918,pattern_user_labels!B918:J918),0))</f>
        <v>NON_SPECIFIC</v>
      </c>
      <c r="C918" s="9" t="n">
        <f aca="false">pattern_user_labels!$R918</f>
        <v>3</v>
      </c>
      <c r="D918" s="9" t="n">
        <f aca="false">COUNTIF(pattern_user_labels!$B918:$J918, $B918)</f>
        <v>2</v>
      </c>
      <c r="E918" s="10" t="b">
        <f aca="false">$C918-$D918&lt;=1</f>
        <v>1</v>
      </c>
      <c r="F918" s="10" t="b">
        <f aca="false">$C918=$D918</f>
        <v>0</v>
      </c>
      <c r="G918" s="10" t="b">
        <f aca="false">D918&gt;=3</f>
        <v>0</v>
      </c>
      <c r="H918" s="10" t="b">
        <f aca="false">AND($E918,OR($B918="UNGRADABLE_QUALITY",$B918="UNGRADABLE_CONDITION"))</f>
        <v>0</v>
      </c>
      <c r="I918" s="10" t="str">
        <f aca="false">IF(AND($E918,NOT($H918)),$B918, "")</f>
        <v>NON_SPECIFIC</v>
      </c>
    </row>
    <row r="919" customFormat="false" ht="15.75" hidden="false" customHeight="false" outlineLevel="0" collapsed="false">
      <c r="A919" s="8" t="str">
        <f aca="false">pattern_user_labels!$A919</f>
        <v>e15c6142-b8c2-491f-b393-f6d3615a2be1</v>
      </c>
      <c r="B919" s="8" t="str">
        <f aca="false" t="array" ref="B919:B919">INDEX(pattern_user_labels!B919:J919,MATCH(MAX(COUNTIF(pattern_user_labels!B919:J919,pattern_user_labels!B919:J919)),COUNTIF(pattern_user_labels!B919:J919,pattern_user_labels!B919:J919),0))</f>
        <v>NON_SPECIFIC</v>
      </c>
      <c r="C919" s="9" t="n">
        <f aca="false">pattern_user_labels!$R919</f>
        <v>3</v>
      </c>
      <c r="D919" s="9" t="n">
        <f aca="false">COUNTIF(pattern_user_labels!$B919:$J919, $B919)</f>
        <v>2</v>
      </c>
      <c r="E919" s="10" t="b">
        <f aca="false">$C919-$D919&lt;=1</f>
        <v>1</v>
      </c>
      <c r="F919" s="10" t="b">
        <f aca="false">$C919=$D919</f>
        <v>0</v>
      </c>
      <c r="G919" s="10" t="b">
        <f aca="false">D919&gt;=3</f>
        <v>0</v>
      </c>
      <c r="H919" s="10" t="b">
        <f aca="false">AND($E919,OR($B919="UNGRADABLE_QUALITY",$B919="UNGRADABLE_CONDITION"))</f>
        <v>0</v>
      </c>
      <c r="I919" s="10" t="str">
        <f aca="false">IF(AND($E919,NOT($H919)),$B919, "")</f>
        <v>NON_SPECIFIC</v>
      </c>
    </row>
    <row r="920" customFormat="false" ht="15.75" hidden="false" customHeight="false" outlineLevel="0" collapsed="false">
      <c r="A920" s="8" t="str">
        <f aca="false">pattern_user_labels!$A920</f>
        <v>e187193f-1e88-410b-a0bd-b5f000f6284f</v>
      </c>
      <c r="B920" s="8" t="str">
        <f aca="false" t="array" ref="B920:B920">INDEX(pattern_user_labels!B920:J920,MATCH(MAX(COUNTIF(pattern_user_labels!B920:J920,pattern_user_labels!B920:J920)),COUNTIF(pattern_user_labels!B920:J920,pattern_user_labels!B920:J920),0))</f>
        <v>UNGRADABLE_QUALITY</v>
      </c>
      <c r="C920" s="9" t="n">
        <f aca="false">pattern_user_labels!$R920</f>
        <v>3</v>
      </c>
      <c r="D920" s="9" t="n">
        <f aca="false">COUNTIF(pattern_user_labels!$B920:$J920, $B920)</f>
        <v>2</v>
      </c>
      <c r="E920" s="10" t="b">
        <f aca="false">$C920-$D920&lt;=1</f>
        <v>1</v>
      </c>
      <c r="F920" s="10" t="b">
        <f aca="false">$C920=$D920</f>
        <v>0</v>
      </c>
      <c r="G920" s="10" t="b">
        <f aca="false">D920&gt;=3</f>
        <v>0</v>
      </c>
      <c r="H920" s="10" t="b">
        <f aca="false">AND($E920,OR($B920="UNGRADABLE_QUALITY",$B920="UNGRADABLE_CONDITION"))</f>
        <v>1</v>
      </c>
      <c r="I920" s="10" t="str">
        <f aca="false">IF(AND($E920,NOT($H920)),$B920, "")</f>
        <v/>
      </c>
    </row>
    <row r="921" customFormat="false" ht="15.75" hidden="false" customHeight="false" outlineLevel="0" collapsed="false">
      <c r="A921" s="8" t="str">
        <f aca="false">pattern_user_labels!$A921</f>
        <v>e25a2938-1dd3-4c01-b951-d36aa5edfc02</v>
      </c>
      <c r="B921" s="8" t="str">
        <f aca="false" t="array" ref="B921:B921">INDEX(pattern_user_labels!B921:J921,MATCH(MAX(COUNTIF(pattern_user_labels!B921:J921,pattern_user_labels!B921:J921)),COUNTIF(pattern_user_labels!B921:J921,pattern_user_labels!B921:J921),0))</f>
        <v>NORMAL</v>
      </c>
      <c r="C921" s="9" t="n">
        <f aca="false">pattern_user_labels!$R921</f>
        <v>3</v>
      </c>
      <c r="D921" s="9" t="n">
        <f aca="false">COUNTIF(pattern_user_labels!$B921:$J921, $B921)</f>
        <v>2</v>
      </c>
      <c r="E921" s="10" t="b">
        <f aca="false">$C921-$D921&lt;=1</f>
        <v>1</v>
      </c>
      <c r="F921" s="10" t="b">
        <f aca="false">$C921=$D921</f>
        <v>0</v>
      </c>
      <c r="G921" s="10" t="b">
        <f aca="false">D921&gt;=3</f>
        <v>0</v>
      </c>
      <c r="H921" s="10" t="b">
        <f aca="false">AND($E921,OR($B921="UNGRADABLE_QUALITY",$B921="UNGRADABLE_CONDITION"))</f>
        <v>0</v>
      </c>
      <c r="I921" s="10" t="str">
        <f aca="false">IF(AND($E921,NOT($H921)),$B921, "")</f>
        <v>NORMAL</v>
      </c>
    </row>
    <row r="922" customFormat="false" ht="15.75" hidden="false" customHeight="false" outlineLevel="0" collapsed="false">
      <c r="A922" s="8" t="str">
        <f aca="false">pattern_user_labels!$A922</f>
        <v>e2b6f30f-2311-4867-aea3-deecb3ebee35</v>
      </c>
      <c r="B922" s="8" t="str">
        <f aca="false" t="array" ref="B922:B922">INDEX(pattern_user_labels!B922:J922,MATCH(MAX(COUNTIF(pattern_user_labels!B922:J922,pattern_user_labels!B922:J922)),COUNTIF(pattern_user_labels!B922:J922,pattern_user_labels!B922:J922),0))</f>
        <v>NORMAL</v>
      </c>
      <c r="C922" s="9" t="n">
        <f aca="false">pattern_user_labels!$R922</f>
        <v>3</v>
      </c>
      <c r="D922" s="9" t="n">
        <f aca="false">COUNTIF(pattern_user_labels!$B922:$J922, $B922)</f>
        <v>2</v>
      </c>
      <c r="E922" s="10" t="b">
        <f aca="false">$C922-$D922&lt;=1</f>
        <v>1</v>
      </c>
      <c r="F922" s="10" t="b">
        <f aca="false">$C922=$D922</f>
        <v>0</v>
      </c>
      <c r="G922" s="10" t="b">
        <f aca="false">D922&gt;=3</f>
        <v>0</v>
      </c>
      <c r="H922" s="10" t="b">
        <f aca="false">AND($E922,OR($B922="UNGRADABLE_QUALITY",$B922="UNGRADABLE_CONDITION"))</f>
        <v>0</v>
      </c>
      <c r="I922" s="10" t="str">
        <f aca="false">IF(AND($E922,NOT($H922)),$B922, "")</f>
        <v>NORMAL</v>
      </c>
    </row>
    <row r="923" customFormat="false" ht="15.75" hidden="false" customHeight="false" outlineLevel="0" collapsed="false">
      <c r="A923" s="8" t="str">
        <f aca="false">pattern_user_labels!$A923</f>
        <v>e34208f7-8a06-42f6-845f-2e5d5725121f</v>
      </c>
      <c r="B923" s="8" t="str">
        <f aca="false" t="array" ref="B923:B923">INDEX(pattern_user_labels!B923:J923,MATCH(MAX(COUNTIF(pattern_user_labels!B923:J923,pattern_user_labels!B923:J923)),COUNTIF(pattern_user_labels!B923:J923,pattern_user_labels!B923:J923),0))</f>
        <v>NORMAL</v>
      </c>
      <c r="C923" s="9" t="n">
        <f aca="false">pattern_user_labels!$R923</f>
        <v>3</v>
      </c>
      <c r="D923" s="9" t="n">
        <f aca="false">COUNTIF(pattern_user_labels!$B923:$J923, $B923)</f>
        <v>3</v>
      </c>
      <c r="E923" s="10" t="b">
        <f aca="false">$C923-$D923&lt;=1</f>
        <v>1</v>
      </c>
      <c r="F923" s="10" t="b">
        <f aca="false">$C923=$D923</f>
        <v>1</v>
      </c>
      <c r="G923" s="10" t="b">
        <f aca="false">D923&gt;=3</f>
        <v>1</v>
      </c>
      <c r="H923" s="10" t="b">
        <f aca="false">AND($E923,OR($B923="UNGRADABLE_QUALITY",$B923="UNGRADABLE_CONDITION"))</f>
        <v>0</v>
      </c>
      <c r="I923" s="10" t="str">
        <f aca="false">IF(AND($E923,NOT($H923)),$B923, "")</f>
        <v>NORMAL</v>
      </c>
    </row>
    <row r="924" customFormat="false" ht="15.75" hidden="false" customHeight="false" outlineLevel="0" collapsed="false">
      <c r="A924" s="8" t="str">
        <f aca="false">pattern_user_labels!$A924</f>
        <v>e3cc8bb4-5df9-49f6-8630-e00b14b1b941</v>
      </c>
      <c r="B924" s="8" t="str">
        <f aca="false" t="array" ref="B924:B924">INDEX(pattern_user_labels!B924:J924,MATCH(MAX(COUNTIF(pattern_user_labels!B924:J924,pattern_user_labels!B924:J924)),COUNTIF(pattern_user_labels!B924:J924,pattern_user_labels!B924:J924),0))</f>
        <v>NON_SPECIFIC</v>
      </c>
      <c r="C924" s="9" t="n">
        <f aca="false">pattern_user_labels!$R924</f>
        <v>3</v>
      </c>
      <c r="D924" s="9" t="n">
        <f aca="false">COUNTIF(pattern_user_labels!$B924:$J924, $B924)</f>
        <v>2</v>
      </c>
      <c r="E924" s="10" t="b">
        <f aca="false">$C924-$D924&lt;=1</f>
        <v>1</v>
      </c>
      <c r="F924" s="10" t="b">
        <f aca="false">$C924=$D924</f>
        <v>0</v>
      </c>
      <c r="G924" s="10" t="b">
        <f aca="false">D924&gt;=3</f>
        <v>0</v>
      </c>
      <c r="H924" s="10" t="b">
        <f aca="false">AND($E924,OR($B924="UNGRADABLE_QUALITY",$B924="UNGRADABLE_CONDITION"))</f>
        <v>0</v>
      </c>
      <c r="I924" s="10" t="str">
        <f aca="false">IF(AND($E924,NOT($H924)),$B924, "")</f>
        <v>NON_SPECIFIC</v>
      </c>
    </row>
    <row r="925" customFormat="false" ht="15.75" hidden="false" customHeight="false" outlineLevel="0" collapsed="false">
      <c r="A925" s="8" t="str">
        <f aca="false">pattern_user_labels!$A925</f>
        <v>e3d2dbc1-5dfb-4833-a3bf-61fb47421c7b</v>
      </c>
      <c r="B925" s="8" t="str">
        <f aca="false" t="array" ref="B925:B925">INDEX(pattern_user_labels!B925:J925,MATCH(MAX(COUNTIF(pattern_user_labels!B925:J925,pattern_user_labels!B925:J925)),COUNTIF(pattern_user_labels!B925:J925,pattern_user_labels!B925:J925),0))</f>
        <v>NON_SPECIFIC</v>
      </c>
      <c r="C925" s="9" t="n">
        <f aca="false">pattern_user_labels!$R925</f>
        <v>3</v>
      </c>
      <c r="D925" s="9" t="n">
        <f aca="false">COUNTIF(pattern_user_labels!$B925:$J925, $B925)</f>
        <v>3</v>
      </c>
      <c r="E925" s="10" t="b">
        <f aca="false">$C925-$D925&lt;=1</f>
        <v>1</v>
      </c>
      <c r="F925" s="10" t="b">
        <f aca="false">$C925=$D925</f>
        <v>1</v>
      </c>
      <c r="G925" s="10" t="b">
        <f aca="false">D925&gt;=3</f>
        <v>1</v>
      </c>
      <c r="H925" s="10" t="b">
        <f aca="false">AND($E925,OR($B925="UNGRADABLE_QUALITY",$B925="UNGRADABLE_CONDITION"))</f>
        <v>0</v>
      </c>
      <c r="I925" s="10" t="str">
        <f aca="false">IF(AND($E925,NOT($H925)),$B925, "")</f>
        <v>NON_SPECIFIC</v>
      </c>
    </row>
    <row r="926" customFormat="false" ht="15.75" hidden="false" customHeight="false" outlineLevel="0" collapsed="false">
      <c r="A926" s="8" t="str">
        <f aca="false">pattern_user_labels!$A926</f>
        <v>e3dd44fb-24e7-45ac-a030-79b8839a49ab</v>
      </c>
      <c r="B926" s="8" t="str">
        <f aca="false" t="array" ref="B926:B926">INDEX(pattern_user_labels!B926:J926,MATCH(MAX(COUNTIF(pattern_user_labels!B926:J926,pattern_user_labels!B926:J926)),COUNTIF(pattern_user_labels!B926:J926,pattern_user_labels!B926:J926),0))</f>
        <v>UNGRADABLE_QUALITY</v>
      </c>
      <c r="C926" s="9" t="n">
        <f aca="false">pattern_user_labels!$R926</f>
        <v>3</v>
      </c>
      <c r="D926" s="9" t="n">
        <f aca="false">COUNTIF(pattern_user_labels!$B926:$J926, $B926)</f>
        <v>2</v>
      </c>
      <c r="E926" s="10" t="b">
        <f aca="false">$C926-$D926&lt;=1</f>
        <v>1</v>
      </c>
      <c r="F926" s="10" t="b">
        <f aca="false">$C926=$D926</f>
        <v>0</v>
      </c>
      <c r="G926" s="10" t="b">
        <f aca="false">D926&gt;=3</f>
        <v>0</v>
      </c>
      <c r="H926" s="10" t="b">
        <f aca="false">AND($E926,OR($B926="UNGRADABLE_QUALITY",$B926="UNGRADABLE_CONDITION"))</f>
        <v>1</v>
      </c>
      <c r="I926" s="10" t="str">
        <f aca="false">IF(AND($E926,NOT($H926)),$B926, "")</f>
        <v/>
      </c>
    </row>
    <row r="927" customFormat="false" ht="15.75" hidden="false" customHeight="false" outlineLevel="0" collapsed="false">
      <c r="A927" s="8" t="str">
        <f aca="false">pattern_user_labels!$A927</f>
        <v>e418f7cf-27b3-4287-aad2-f338abae9e57</v>
      </c>
      <c r="B927" s="8" t="str">
        <f aca="false" t="array" ref="B927:B927">INDEX(pattern_user_labels!B927:J927,MATCH(MAX(COUNTIF(pattern_user_labels!B927:J927,pattern_user_labels!B927:J927)),COUNTIF(pattern_user_labels!B927:J927,pattern_user_labels!B927:J927),0))</f>
        <v>NON_SPECIFIC</v>
      </c>
      <c r="C927" s="9" t="n">
        <f aca="false">pattern_user_labels!$R927</f>
        <v>3</v>
      </c>
      <c r="D927" s="9" t="n">
        <f aca="false">COUNTIF(pattern_user_labels!$B927:$J927, $B927)</f>
        <v>2</v>
      </c>
      <c r="E927" s="10" t="b">
        <f aca="false">$C927-$D927&lt;=1</f>
        <v>1</v>
      </c>
      <c r="F927" s="10" t="b">
        <f aca="false">$C927=$D927</f>
        <v>0</v>
      </c>
      <c r="G927" s="10" t="b">
        <f aca="false">D927&gt;=3</f>
        <v>0</v>
      </c>
      <c r="H927" s="10" t="b">
        <f aca="false">AND($E927,OR($B927="UNGRADABLE_QUALITY",$B927="UNGRADABLE_CONDITION"))</f>
        <v>0</v>
      </c>
      <c r="I927" s="10" t="str">
        <f aca="false">IF(AND($E927,NOT($H927)),$B927, "")</f>
        <v>NON_SPECIFIC</v>
      </c>
    </row>
    <row r="928" customFormat="false" ht="15.75" hidden="false" customHeight="false" outlineLevel="0" collapsed="false">
      <c r="A928" s="8" t="str">
        <f aca="false">pattern_user_labels!$A928</f>
        <v>e4468d34-7413-45c7-a5cb-2212858de01d</v>
      </c>
      <c r="B928" s="8" t="str">
        <f aca="false" t="array" ref="B928:B928">INDEX(pattern_user_labels!B928:J928,MATCH(MAX(COUNTIF(pattern_user_labels!B928:J928,pattern_user_labels!B928:J928)),COUNTIF(pattern_user_labels!B928:J928,pattern_user_labels!B928:J928),0))</f>
        <v>NON_SPECIFIC</v>
      </c>
      <c r="C928" s="9" t="n">
        <f aca="false">pattern_user_labels!$R928</f>
        <v>3</v>
      </c>
      <c r="D928" s="9" t="n">
        <f aca="false">COUNTIF(pattern_user_labels!$B928:$J928, $B928)</f>
        <v>2</v>
      </c>
      <c r="E928" s="10" t="b">
        <f aca="false">$C928-$D928&lt;=1</f>
        <v>1</v>
      </c>
      <c r="F928" s="10" t="b">
        <f aca="false">$C928=$D928</f>
        <v>0</v>
      </c>
      <c r="G928" s="10" t="b">
        <f aca="false">D928&gt;=3</f>
        <v>0</v>
      </c>
      <c r="H928" s="10" t="b">
        <f aca="false">AND($E928,OR($B928="UNGRADABLE_QUALITY",$B928="UNGRADABLE_CONDITION"))</f>
        <v>0</v>
      </c>
      <c r="I928" s="10" t="str">
        <f aca="false">IF(AND($E928,NOT($H928)),$B928, "")</f>
        <v>NON_SPECIFIC</v>
      </c>
    </row>
    <row r="929" customFormat="false" ht="15.75" hidden="false" customHeight="false" outlineLevel="0" collapsed="false">
      <c r="A929" s="8" t="str">
        <f aca="false">pattern_user_labels!$A929</f>
        <v>e446b48c-6385-47d9-bd14-fbe27264e7b1</v>
      </c>
      <c r="B929" s="8" t="str">
        <f aca="false" t="array" ref="B929:B929">INDEX(pattern_user_labels!B929:J929,MATCH(MAX(COUNTIF(pattern_user_labels!B929:J929,pattern_user_labels!B929:J929)),COUNTIF(pattern_user_labels!B929:J929,pattern_user_labels!B929:J929),0))</f>
        <v>ACTIVE</v>
      </c>
      <c r="C929" s="9" t="n">
        <f aca="false">pattern_user_labels!$R929</f>
        <v>3</v>
      </c>
      <c r="D929" s="9" t="n">
        <f aca="false">COUNTIF(pattern_user_labels!$B929:$J929, $B929)</f>
        <v>1</v>
      </c>
      <c r="E929" s="10" t="b">
        <f aca="false">$C929-$D929&lt;=1</f>
        <v>0</v>
      </c>
      <c r="F929" s="10" t="b">
        <f aca="false">$C929=$D929</f>
        <v>0</v>
      </c>
      <c r="G929" s="10" t="b">
        <f aca="false">D929&gt;=3</f>
        <v>0</v>
      </c>
      <c r="H929" s="10" t="b">
        <f aca="false">AND($E929,OR($B929="UNGRADABLE_QUALITY",$B929="UNGRADABLE_CONDITION"))</f>
        <v>0</v>
      </c>
      <c r="I929" s="10" t="str">
        <f aca="false">IF(AND($E929,NOT($H929)),$B929, "")</f>
        <v/>
      </c>
    </row>
    <row r="930" customFormat="false" ht="15.75" hidden="false" customHeight="false" outlineLevel="0" collapsed="false">
      <c r="A930" s="8" t="str">
        <f aca="false">pattern_user_labels!$A930</f>
        <v>e4b7ed77-dc71-4eb5-8d52-6b7fb2ca7ece</v>
      </c>
      <c r="B930" s="8" t="str">
        <f aca="false" t="array" ref="B930:B930">INDEX(pattern_user_labels!B930:J930,MATCH(MAX(COUNTIF(pattern_user_labels!B930:J930,pattern_user_labels!B930:J930)),COUNTIF(pattern_user_labels!B930:J930,pattern_user_labels!B930:J930),0))</f>
        <v>EARLY</v>
      </c>
      <c r="C930" s="9" t="n">
        <f aca="false">pattern_user_labels!$R930</f>
        <v>3</v>
      </c>
      <c r="D930" s="9" t="n">
        <f aca="false">COUNTIF(pattern_user_labels!$B930:$J930, $B930)</f>
        <v>2</v>
      </c>
      <c r="E930" s="10" t="b">
        <f aca="false">$C930-$D930&lt;=1</f>
        <v>1</v>
      </c>
      <c r="F930" s="10" t="b">
        <f aca="false">$C930=$D930</f>
        <v>0</v>
      </c>
      <c r="G930" s="10" t="b">
        <f aca="false">D930&gt;=3</f>
        <v>0</v>
      </c>
      <c r="H930" s="10" t="b">
        <f aca="false">AND($E930,OR($B930="UNGRADABLE_QUALITY",$B930="UNGRADABLE_CONDITION"))</f>
        <v>0</v>
      </c>
      <c r="I930" s="10" t="str">
        <f aca="false">IF(AND($E930,NOT($H930)),$B930, "")</f>
        <v>EARLY</v>
      </c>
    </row>
    <row r="931" customFormat="false" ht="15.75" hidden="false" customHeight="false" outlineLevel="0" collapsed="false">
      <c r="A931" s="8" t="str">
        <f aca="false">pattern_user_labels!$A931</f>
        <v>e4ea5b81-9a67-4176-b79e-73917ae72260</v>
      </c>
      <c r="B931" s="8" t="str">
        <f aca="false" t="array" ref="B931:B931">INDEX(pattern_user_labels!B931:J931,MATCH(MAX(COUNTIF(pattern_user_labels!B931:J931,pattern_user_labels!B931:J931)),COUNTIF(pattern_user_labels!B931:J931,pattern_user_labels!B931:J931),0))</f>
        <v>NORMAL</v>
      </c>
      <c r="C931" s="9" t="n">
        <f aca="false">pattern_user_labels!$R931</f>
        <v>3</v>
      </c>
      <c r="D931" s="9" t="n">
        <f aca="false">COUNTIF(pattern_user_labels!$B931:$J931, $B931)</f>
        <v>2</v>
      </c>
      <c r="E931" s="10" t="b">
        <f aca="false">$C931-$D931&lt;=1</f>
        <v>1</v>
      </c>
      <c r="F931" s="10" t="b">
        <f aca="false">$C931=$D931</f>
        <v>0</v>
      </c>
      <c r="G931" s="10" t="b">
        <f aca="false">D931&gt;=3</f>
        <v>0</v>
      </c>
      <c r="H931" s="10" t="b">
        <f aca="false">AND($E931,OR($B931="UNGRADABLE_QUALITY",$B931="UNGRADABLE_CONDITION"))</f>
        <v>0</v>
      </c>
      <c r="I931" s="10" t="str">
        <f aca="false">IF(AND($E931,NOT($H931)),$B931, "")</f>
        <v>NORMAL</v>
      </c>
    </row>
    <row r="932" customFormat="false" ht="15.75" hidden="false" customHeight="false" outlineLevel="0" collapsed="false">
      <c r="A932" s="8" t="str">
        <f aca="false">pattern_user_labels!$A932</f>
        <v>e658eaab-3bf5-472a-b7ad-d5c67bd0f850</v>
      </c>
      <c r="B932" s="8" t="str">
        <f aca="false" t="array" ref="B932:B932">INDEX(pattern_user_labels!B932:J932,MATCH(MAX(COUNTIF(pattern_user_labels!B932:J932,pattern_user_labels!B932:J932)),COUNTIF(pattern_user_labels!B932:J932,pattern_user_labels!B932:J932),0))</f>
        <v>NON_SPECIFIC</v>
      </c>
      <c r="C932" s="9" t="n">
        <f aca="false">pattern_user_labels!$R932</f>
        <v>3</v>
      </c>
      <c r="D932" s="9" t="n">
        <f aca="false">COUNTIF(pattern_user_labels!$B932:$J932, $B932)</f>
        <v>2</v>
      </c>
      <c r="E932" s="10" t="b">
        <f aca="false">$C932-$D932&lt;=1</f>
        <v>1</v>
      </c>
      <c r="F932" s="10" t="b">
        <f aca="false">$C932=$D932</f>
        <v>0</v>
      </c>
      <c r="G932" s="10" t="b">
        <f aca="false">D932&gt;=3</f>
        <v>0</v>
      </c>
      <c r="H932" s="10" t="b">
        <f aca="false">AND($E932,OR($B932="UNGRADABLE_QUALITY",$B932="UNGRADABLE_CONDITION"))</f>
        <v>0</v>
      </c>
      <c r="I932" s="10" t="str">
        <f aca="false">IF(AND($E932,NOT($H932)),$B932, "")</f>
        <v>NON_SPECIFIC</v>
      </c>
    </row>
    <row r="933" customFormat="false" ht="15.75" hidden="false" customHeight="false" outlineLevel="0" collapsed="false">
      <c r="A933" s="8" t="str">
        <f aca="false">pattern_user_labels!$A933</f>
        <v>e68ff828-c710-4f27-b033-b8af33cb7828</v>
      </c>
      <c r="B933" s="8" t="str">
        <f aca="false" t="array" ref="B933:B933">INDEX(pattern_user_labels!B933:J933,MATCH(MAX(COUNTIF(pattern_user_labels!B933:J933,pattern_user_labels!B933:J933)),COUNTIF(pattern_user_labels!B933:J933,pattern_user_labels!B933:J933),0))</f>
        <v>NORMAL</v>
      </c>
      <c r="C933" s="9" t="n">
        <f aca="false">pattern_user_labels!$R933</f>
        <v>3</v>
      </c>
      <c r="D933" s="9" t="n">
        <f aca="false">COUNTIF(pattern_user_labels!$B933:$J933, $B933)</f>
        <v>2</v>
      </c>
      <c r="E933" s="10" t="b">
        <f aca="false">$C933-$D933&lt;=1</f>
        <v>1</v>
      </c>
      <c r="F933" s="10" t="b">
        <f aca="false">$C933=$D933</f>
        <v>0</v>
      </c>
      <c r="G933" s="10" t="b">
        <f aca="false">D933&gt;=3</f>
        <v>0</v>
      </c>
      <c r="H933" s="10" t="b">
        <f aca="false">AND($E933,OR($B933="UNGRADABLE_QUALITY",$B933="UNGRADABLE_CONDITION"))</f>
        <v>0</v>
      </c>
      <c r="I933" s="10" t="str">
        <f aca="false">IF(AND($E933,NOT($H933)),$B933, "")</f>
        <v>NORMAL</v>
      </c>
    </row>
    <row r="934" customFormat="false" ht="15.75" hidden="false" customHeight="false" outlineLevel="0" collapsed="false">
      <c r="A934" s="8" t="str">
        <f aca="false">pattern_user_labels!$A934</f>
        <v>e6a93292-baa9-42a5-ac86-ed1235db3314</v>
      </c>
      <c r="B934" s="8" t="str">
        <f aca="false" t="array" ref="B934:B934">INDEX(pattern_user_labels!B934:J934,MATCH(MAX(COUNTIF(pattern_user_labels!B934:J934,pattern_user_labels!B934:J934)),COUNTIF(pattern_user_labels!B934:J934,pattern_user_labels!B934:J934),0))</f>
        <v>EARLY</v>
      </c>
      <c r="C934" s="9" t="n">
        <f aca="false">pattern_user_labels!$R934</f>
        <v>3</v>
      </c>
      <c r="D934" s="9" t="n">
        <f aca="false">COUNTIF(pattern_user_labels!$B934:$J934, $B934)</f>
        <v>2</v>
      </c>
      <c r="E934" s="10" t="b">
        <f aca="false">$C934-$D934&lt;=1</f>
        <v>1</v>
      </c>
      <c r="F934" s="10" t="b">
        <f aca="false">$C934=$D934</f>
        <v>0</v>
      </c>
      <c r="G934" s="10" t="b">
        <f aca="false">D934&gt;=3</f>
        <v>0</v>
      </c>
      <c r="H934" s="10" t="b">
        <f aca="false">AND($E934,OR($B934="UNGRADABLE_QUALITY",$B934="UNGRADABLE_CONDITION"))</f>
        <v>0</v>
      </c>
      <c r="I934" s="10" t="str">
        <f aca="false">IF(AND($E934,NOT($H934)),$B934, "")</f>
        <v>EARLY</v>
      </c>
    </row>
    <row r="935" customFormat="false" ht="15.75" hidden="false" customHeight="false" outlineLevel="0" collapsed="false">
      <c r="A935" s="8" t="str">
        <f aca="false">pattern_user_labels!$A935</f>
        <v>e6c6cce2-1cf4-46c1-bf4a-576c0c931033</v>
      </c>
      <c r="B935" s="8" t="str">
        <f aca="false" t="array" ref="B935:B935">INDEX(pattern_user_labels!B935:J935,MATCH(MAX(COUNTIF(pattern_user_labels!B935:J935,pattern_user_labels!B935:J935)),COUNTIF(pattern_user_labels!B935:J935,pattern_user_labels!B935:J935),0))</f>
        <v>NORMAL</v>
      </c>
      <c r="C935" s="9" t="n">
        <f aca="false">pattern_user_labels!$R935</f>
        <v>3</v>
      </c>
      <c r="D935" s="9" t="n">
        <f aca="false">COUNTIF(pattern_user_labels!$B935:$J935, $B935)</f>
        <v>2</v>
      </c>
      <c r="E935" s="10" t="b">
        <f aca="false">$C935-$D935&lt;=1</f>
        <v>1</v>
      </c>
      <c r="F935" s="10" t="b">
        <f aca="false">$C935=$D935</f>
        <v>0</v>
      </c>
      <c r="G935" s="10" t="b">
        <f aca="false">D935&gt;=3</f>
        <v>0</v>
      </c>
      <c r="H935" s="10" t="b">
        <f aca="false">AND($E935,OR($B935="UNGRADABLE_QUALITY",$B935="UNGRADABLE_CONDITION"))</f>
        <v>0</v>
      </c>
      <c r="I935" s="10" t="str">
        <f aca="false">IF(AND($E935,NOT($H935)),$B935, "")</f>
        <v>NORMAL</v>
      </c>
    </row>
    <row r="936" customFormat="false" ht="15.75" hidden="false" customHeight="false" outlineLevel="0" collapsed="false">
      <c r="A936" s="8" t="str">
        <f aca="false">pattern_user_labels!$A936</f>
        <v>e6fa76a4-dc02-42f0-a415-5937041c8e05</v>
      </c>
      <c r="B936" s="8" t="str">
        <f aca="false" t="array" ref="B936:B936">INDEX(pattern_user_labels!B936:J936,MATCH(MAX(COUNTIF(pattern_user_labels!B936:J936,pattern_user_labels!B936:J936)),COUNTIF(pattern_user_labels!B936:J936,pattern_user_labels!B936:J936),0))</f>
        <v>NORMAL</v>
      </c>
      <c r="C936" s="9" t="n">
        <f aca="false">pattern_user_labels!$R936</f>
        <v>3</v>
      </c>
      <c r="D936" s="9" t="n">
        <f aca="false">COUNTIF(pattern_user_labels!$B936:$J936, $B936)</f>
        <v>3</v>
      </c>
      <c r="E936" s="10" t="b">
        <f aca="false">$C936-$D936&lt;=1</f>
        <v>1</v>
      </c>
      <c r="F936" s="10" t="b">
        <f aca="false">$C936=$D936</f>
        <v>1</v>
      </c>
      <c r="G936" s="10" t="b">
        <f aca="false">D936&gt;=3</f>
        <v>1</v>
      </c>
      <c r="H936" s="10" t="b">
        <f aca="false">AND($E936,OR($B936="UNGRADABLE_QUALITY",$B936="UNGRADABLE_CONDITION"))</f>
        <v>0</v>
      </c>
      <c r="I936" s="10" t="str">
        <f aca="false">IF(AND($E936,NOT($H936)),$B936, "")</f>
        <v>NORMAL</v>
      </c>
    </row>
    <row r="937" customFormat="false" ht="15.75" hidden="false" customHeight="false" outlineLevel="0" collapsed="false">
      <c r="A937" s="8" t="str">
        <f aca="false">pattern_user_labels!$A937</f>
        <v>e7246feb-ffac-4ae9-a029-db76c0cbf4e9</v>
      </c>
      <c r="B937" s="8" t="str">
        <f aca="false" t="array" ref="B937:B937">INDEX(pattern_user_labels!B937:J937,MATCH(MAX(COUNTIF(pattern_user_labels!B937:J937,pattern_user_labels!B937:J937)),COUNTIF(pattern_user_labels!B937:J937,pattern_user_labels!B937:J937),0))</f>
        <v>ACTIVE</v>
      </c>
      <c r="C937" s="9" t="n">
        <f aca="false">pattern_user_labels!$R937</f>
        <v>3</v>
      </c>
      <c r="D937" s="9" t="n">
        <f aca="false">COUNTIF(pattern_user_labels!$B937:$J937, $B937)</f>
        <v>2</v>
      </c>
      <c r="E937" s="10" t="b">
        <f aca="false">$C937-$D937&lt;=1</f>
        <v>1</v>
      </c>
      <c r="F937" s="10" t="b">
        <f aca="false">$C937=$D937</f>
        <v>0</v>
      </c>
      <c r="G937" s="10" t="b">
        <f aca="false">D937&gt;=3</f>
        <v>0</v>
      </c>
      <c r="H937" s="10" t="b">
        <f aca="false">AND($E937,OR($B937="UNGRADABLE_QUALITY",$B937="UNGRADABLE_CONDITION"))</f>
        <v>0</v>
      </c>
      <c r="I937" s="10" t="str">
        <f aca="false">IF(AND($E937,NOT($H937)),$B937, "")</f>
        <v>ACTIVE</v>
      </c>
    </row>
    <row r="938" customFormat="false" ht="15.75" hidden="false" customHeight="false" outlineLevel="0" collapsed="false">
      <c r="A938" s="8" t="str">
        <f aca="false">pattern_user_labels!$A938</f>
        <v>e75a244c-2f0b-43dd-886c-3553db875fa3</v>
      </c>
      <c r="B938" s="8" t="str">
        <f aca="false" t="array" ref="B938:B938">INDEX(pattern_user_labels!B938:J938,MATCH(MAX(COUNTIF(pattern_user_labels!B938:J938,pattern_user_labels!B938:J938)),COUNTIF(pattern_user_labels!B938:J938,pattern_user_labels!B938:J938),0))</f>
        <v>EARLY</v>
      </c>
      <c r="C938" s="9" t="n">
        <f aca="false">pattern_user_labels!$R938</f>
        <v>3</v>
      </c>
      <c r="D938" s="9" t="n">
        <f aca="false">COUNTIF(pattern_user_labels!$B938:$J938, $B938)</f>
        <v>2</v>
      </c>
      <c r="E938" s="10" t="b">
        <f aca="false">$C938-$D938&lt;=1</f>
        <v>1</v>
      </c>
      <c r="F938" s="10" t="b">
        <f aca="false">$C938=$D938</f>
        <v>0</v>
      </c>
      <c r="G938" s="10" t="b">
        <f aca="false">D938&gt;=3</f>
        <v>0</v>
      </c>
      <c r="H938" s="10" t="b">
        <f aca="false">AND($E938,OR($B938="UNGRADABLE_QUALITY",$B938="UNGRADABLE_CONDITION"))</f>
        <v>0</v>
      </c>
      <c r="I938" s="10" t="str">
        <f aca="false">IF(AND($E938,NOT($H938)),$B938, "")</f>
        <v>EARLY</v>
      </c>
    </row>
    <row r="939" customFormat="false" ht="15.75" hidden="false" customHeight="false" outlineLevel="0" collapsed="false">
      <c r="A939" s="8" t="str">
        <f aca="false">pattern_user_labels!$A939</f>
        <v>e78625ba-da88-407d-be2a-2307c65154d7</v>
      </c>
      <c r="B939" s="8" t="str">
        <f aca="false" t="array" ref="B939:B939">INDEX(pattern_user_labels!B939:J939,MATCH(MAX(COUNTIF(pattern_user_labels!B939:J939,pattern_user_labels!B939:J939)),COUNTIF(pattern_user_labels!B939:J939,pattern_user_labels!B939:J939),0))</f>
        <v>ACTIVE</v>
      </c>
      <c r="C939" s="9" t="n">
        <f aca="false">pattern_user_labels!$R939</f>
        <v>3</v>
      </c>
      <c r="D939" s="9" t="n">
        <f aca="false">COUNTIF(pattern_user_labels!$B939:$J939, $B939)</f>
        <v>3</v>
      </c>
      <c r="E939" s="10" t="b">
        <f aca="false">$C939-$D939&lt;=1</f>
        <v>1</v>
      </c>
      <c r="F939" s="10" t="b">
        <f aca="false">$C939=$D939</f>
        <v>1</v>
      </c>
      <c r="G939" s="10" t="b">
        <f aca="false">D939&gt;=3</f>
        <v>1</v>
      </c>
      <c r="H939" s="10" t="b">
        <f aca="false">AND($E939,OR($B939="UNGRADABLE_QUALITY",$B939="UNGRADABLE_CONDITION"))</f>
        <v>0</v>
      </c>
      <c r="I939" s="10" t="str">
        <f aca="false">IF(AND($E939,NOT($H939)),$B939, "")</f>
        <v>ACTIVE</v>
      </c>
    </row>
    <row r="940" customFormat="false" ht="15.75" hidden="false" customHeight="false" outlineLevel="0" collapsed="false">
      <c r="A940" s="8" t="str">
        <f aca="false">pattern_user_labels!$A940</f>
        <v>e7aba1c8-51bc-4a1c-9385-b008fc3fcd62</v>
      </c>
      <c r="B940" s="8" t="str">
        <f aca="false" t="array" ref="B940:B940">INDEX(pattern_user_labels!B940:J940,MATCH(MAX(COUNTIF(pattern_user_labels!B940:J940,pattern_user_labels!B940:J940)),COUNTIF(pattern_user_labels!B940:J940,pattern_user_labels!B940:J940),0))</f>
        <v>NON_SPECIFIC</v>
      </c>
      <c r="C940" s="9" t="n">
        <f aca="false">pattern_user_labels!$R940</f>
        <v>3</v>
      </c>
      <c r="D940" s="9" t="n">
        <f aca="false">COUNTIF(pattern_user_labels!$B940:$J940, $B940)</f>
        <v>3</v>
      </c>
      <c r="E940" s="10" t="b">
        <f aca="false">$C940-$D940&lt;=1</f>
        <v>1</v>
      </c>
      <c r="F940" s="10" t="b">
        <f aca="false">$C940=$D940</f>
        <v>1</v>
      </c>
      <c r="G940" s="10" t="b">
        <f aca="false">D940&gt;=3</f>
        <v>1</v>
      </c>
      <c r="H940" s="10" t="b">
        <f aca="false">AND($E940,OR($B940="UNGRADABLE_QUALITY",$B940="UNGRADABLE_CONDITION"))</f>
        <v>0</v>
      </c>
      <c r="I940" s="10" t="str">
        <f aca="false">IF(AND($E940,NOT($H940)),$B940, "")</f>
        <v>NON_SPECIFIC</v>
      </c>
    </row>
    <row r="941" customFormat="false" ht="15.75" hidden="false" customHeight="false" outlineLevel="0" collapsed="false">
      <c r="A941" s="8" t="str">
        <f aca="false">pattern_user_labels!$A941</f>
        <v>e7b0129f-1d1e-462a-a47d-8cb68cc6e93a</v>
      </c>
      <c r="B941" s="8" t="str">
        <f aca="false" t="array" ref="B941:B941">INDEX(pattern_user_labels!B941:J941,MATCH(MAX(COUNTIF(pattern_user_labels!B941:J941,pattern_user_labels!B941:J941)),COUNTIF(pattern_user_labels!B941:J941,pattern_user_labels!B941:J941),0))</f>
        <v>ACTIVE</v>
      </c>
      <c r="C941" s="9" t="n">
        <f aca="false">pattern_user_labels!$R941</f>
        <v>3</v>
      </c>
      <c r="D941" s="9" t="n">
        <f aca="false">COUNTIF(pattern_user_labels!$B941:$J941, $B941)</f>
        <v>2</v>
      </c>
      <c r="E941" s="10" t="b">
        <f aca="false">$C941-$D941&lt;=1</f>
        <v>1</v>
      </c>
      <c r="F941" s="10" t="b">
        <f aca="false">$C941=$D941</f>
        <v>0</v>
      </c>
      <c r="G941" s="10" t="b">
        <f aca="false">D941&gt;=3</f>
        <v>0</v>
      </c>
      <c r="H941" s="10" t="b">
        <f aca="false">AND($E941,OR($B941="UNGRADABLE_QUALITY",$B941="UNGRADABLE_CONDITION"))</f>
        <v>0</v>
      </c>
      <c r="I941" s="10" t="str">
        <f aca="false">IF(AND($E941,NOT($H941)),$B941, "")</f>
        <v>ACTIVE</v>
      </c>
    </row>
    <row r="942" customFormat="false" ht="15.75" hidden="false" customHeight="false" outlineLevel="0" collapsed="false">
      <c r="A942" s="8" t="str">
        <f aca="false">pattern_user_labels!$A942</f>
        <v>e845205e-aa46-49e8-b1e2-3a52e3ac7723</v>
      </c>
      <c r="B942" s="8" t="str">
        <f aca="false" t="array" ref="B942:B942">INDEX(pattern_user_labels!B942:J942,MATCH(MAX(COUNTIF(pattern_user_labels!B942:J942,pattern_user_labels!B942:J942)),COUNTIF(pattern_user_labels!B942:J942,pattern_user_labels!B942:J942),0))</f>
        <v>LATE</v>
      </c>
      <c r="C942" s="9" t="n">
        <f aca="false">pattern_user_labels!$R942</f>
        <v>3</v>
      </c>
      <c r="D942" s="9" t="n">
        <f aca="false">COUNTIF(pattern_user_labels!$B942:$J942, $B942)</f>
        <v>2</v>
      </c>
      <c r="E942" s="10" t="b">
        <f aca="false">$C942-$D942&lt;=1</f>
        <v>1</v>
      </c>
      <c r="F942" s="10" t="b">
        <f aca="false">$C942=$D942</f>
        <v>0</v>
      </c>
      <c r="G942" s="10" t="b">
        <f aca="false">D942&gt;=3</f>
        <v>0</v>
      </c>
      <c r="H942" s="10" t="b">
        <f aca="false">AND($E942,OR($B942="UNGRADABLE_QUALITY",$B942="UNGRADABLE_CONDITION"))</f>
        <v>0</v>
      </c>
      <c r="I942" s="10" t="str">
        <f aca="false">IF(AND($E942,NOT($H942)),$B942, "")</f>
        <v>LATE</v>
      </c>
    </row>
    <row r="943" customFormat="false" ht="15.75" hidden="false" customHeight="false" outlineLevel="0" collapsed="false">
      <c r="A943" s="8" t="str">
        <f aca="false">pattern_user_labels!$A943</f>
        <v>e86b80d2-330a-484f-a52c-2b924fd58b48</v>
      </c>
      <c r="B943" s="8" t="str">
        <f aca="false" t="array" ref="B943:B943">INDEX(pattern_user_labels!B943:J943,MATCH(MAX(COUNTIF(pattern_user_labels!B943:J943,pattern_user_labels!B943:J943)),COUNTIF(pattern_user_labels!B943:J943,pattern_user_labels!B943:J943),0))</f>
        <v>NORMAL</v>
      </c>
      <c r="C943" s="9" t="n">
        <f aca="false">pattern_user_labels!$R943</f>
        <v>3</v>
      </c>
      <c r="D943" s="9" t="n">
        <f aca="false">COUNTIF(pattern_user_labels!$B943:$J943, $B943)</f>
        <v>2</v>
      </c>
      <c r="E943" s="10" t="b">
        <f aca="false">$C943-$D943&lt;=1</f>
        <v>1</v>
      </c>
      <c r="F943" s="10" t="b">
        <f aca="false">$C943=$D943</f>
        <v>0</v>
      </c>
      <c r="G943" s="10" t="b">
        <f aca="false">D943&gt;=3</f>
        <v>0</v>
      </c>
      <c r="H943" s="10" t="b">
        <f aca="false">AND($E943,OR($B943="UNGRADABLE_QUALITY",$B943="UNGRADABLE_CONDITION"))</f>
        <v>0</v>
      </c>
      <c r="I943" s="10" t="str">
        <f aca="false">IF(AND($E943,NOT($H943)),$B943, "")</f>
        <v>NORMAL</v>
      </c>
    </row>
    <row r="944" customFormat="false" ht="15.75" hidden="false" customHeight="false" outlineLevel="0" collapsed="false">
      <c r="A944" s="8" t="str">
        <f aca="false">pattern_user_labels!$A944</f>
        <v>e88283df-21ea-4b91-9b44-96aa7947303e</v>
      </c>
      <c r="B944" s="8" t="str">
        <f aca="false" t="array" ref="B944:B944">INDEX(pattern_user_labels!B944:J944,MATCH(MAX(COUNTIF(pattern_user_labels!B944:J944,pattern_user_labels!B944:J944)),COUNTIF(pattern_user_labels!B944:J944,pattern_user_labels!B944:J944),0))</f>
        <v>ACTIVE</v>
      </c>
      <c r="C944" s="9" t="n">
        <f aca="false">pattern_user_labels!$R944</f>
        <v>3</v>
      </c>
      <c r="D944" s="9" t="n">
        <f aca="false">COUNTIF(pattern_user_labels!$B944:$J944, $B944)</f>
        <v>3</v>
      </c>
      <c r="E944" s="10" t="b">
        <f aca="false">$C944-$D944&lt;=1</f>
        <v>1</v>
      </c>
      <c r="F944" s="10" t="b">
        <f aca="false">$C944=$D944</f>
        <v>1</v>
      </c>
      <c r="G944" s="10" t="b">
        <f aca="false">D944&gt;=3</f>
        <v>1</v>
      </c>
      <c r="H944" s="10" t="b">
        <f aca="false">AND($E944,OR($B944="UNGRADABLE_QUALITY",$B944="UNGRADABLE_CONDITION"))</f>
        <v>0</v>
      </c>
      <c r="I944" s="10" t="str">
        <f aca="false">IF(AND($E944,NOT($H944)),$B944, "")</f>
        <v>ACTIVE</v>
      </c>
    </row>
    <row r="945" customFormat="false" ht="15.75" hidden="false" customHeight="false" outlineLevel="0" collapsed="false">
      <c r="A945" s="8" t="str">
        <f aca="false">pattern_user_labels!$A945</f>
        <v>e8bab33c-05d2-46c8-b281-079c14472c25</v>
      </c>
      <c r="B945" s="8" t="str">
        <f aca="false" t="array" ref="B945:B945">INDEX(pattern_user_labels!B945:J945,MATCH(MAX(COUNTIF(pattern_user_labels!B945:J945,pattern_user_labels!B945:J945)),COUNTIF(pattern_user_labels!B945:J945,pattern_user_labels!B945:J945),0))</f>
        <v>ACTIVE</v>
      </c>
      <c r="C945" s="9" t="n">
        <f aca="false">pattern_user_labels!$R945</f>
        <v>3</v>
      </c>
      <c r="D945" s="9" t="n">
        <f aca="false">COUNTIF(pattern_user_labels!$B945:$J945, $B945)</f>
        <v>2</v>
      </c>
      <c r="E945" s="10" t="b">
        <f aca="false">$C945-$D945&lt;=1</f>
        <v>1</v>
      </c>
      <c r="F945" s="10" t="b">
        <f aca="false">$C945=$D945</f>
        <v>0</v>
      </c>
      <c r="G945" s="10" t="b">
        <f aca="false">D945&gt;=3</f>
        <v>0</v>
      </c>
      <c r="H945" s="10" t="b">
        <f aca="false">AND($E945,OR($B945="UNGRADABLE_QUALITY",$B945="UNGRADABLE_CONDITION"))</f>
        <v>0</v>
      </c>
      <c r="I945" s="10" t="str">
        <f aca="false">IF(AND($E945,NOT($H945)),$B945, "")</f>
        <v>ACTIVE</v>
      </c>
    </row>
    <row r="946" customFormat="false" ht="15.75" hidden="false" customHeight="false" outlineLevel="0" collapsed="false">
      <c r="A946" s="8" t="str">
        <f aca="false">pattern_user_labels!$A946</f>
        <v>e8bb0644-e7b7-496d-8e0e-099af9fcce2d</v>
      </c>
      <c r="B946" s="8" t="str">
        <f aca="false" t="array" ref="B946:B946">INDEX(pattern_user_labels!B946:J946,MATCH(MAX(COUNTIF(pattern_user_labels!B946:J946,pattern_user_labels!B946:J946)),COUNTIF(pattern_user_labels!B946:J946,pattern_user_labels!B946:J946),0))</f>
        <v>ACTIVE</v>
      </c>
      <c r="C946" s="9" t="n">
        <f aca="false">pattern_user_labels!$R946</f>
        <v>3</v>
      </c>
      <c r="D946" s="9" t="n">
        <f aca="false">COUNTIF(pattern_user_labels!$B946:$J946, $B946)</f>
        <v>3</v>
      </c>
      <c r="E946" s="10" t="b">
        <f aca="false">$C946-$D946&lt;=1</f>
        <v>1</v>
      </c>
      <c r="F946" s="10" t="b">
        <f aca="false">$C946=$D946</f>
        <v>1</v>
      </c>
      <c r="G946" s="10" t="b">
        <f aca="false">D946&gt;=3</f>
        <v>1</v>
      </c>
      <c r="H946" s="10" t="b">
        <f aca="false">AND($E946,OR($B946="UNGRADABLE_QUALITY",$B946="UNGRADABLE_CONDITION"))</f>
        <v>0</v>
      </c>
      <c r="I946" s="10" t="str">
        <f aca="false">IF(AND($E946,NOT($H946)),$B946, "")</f>
        <v>ACTIVE</v>
      </c>
    </row>
    <row r="947" customFormat="false" ht="15.75" hidden="false" customHeight="false" outlineLevel="0" collapsed="false">
      <c r="A947" s="8" t="str">
        <f aca="false">pattern_user_labels!$A947</f>
        <v>e8c8556e-db66-4d4e-ab76-e7b2e091f983</v>
      </c>
      <c r="B947" s="8" t="str">
        <f aca="false" t="array" ref="B947:B947">INDEX(pattern_user_labels!B947:J947,MATCH(MAX(COUNTIF(pattern_user_labels!B947:J947,pattern_user_labels!B947:J947)),COUNTIF(pattern_user_labels!B947:J947,pattern_user_labels!B947:J947),0))</f>
        <v>EARLY</v>
      </c>
      <c r="C947" s="9" t="n">
        <f aca="false">pattern_user_labels!$R947</f>
        <v>3</v>
      </c>
      <c r="D947" s="9" t="n">
        <f aca="false">COUNTIF(pattern_user_labels!$B947:$J947, $B947)</f>
        <v>3</v>
      </c>
      <c r="E947" s="10" t="b">
        <f aca="false">$C947-$D947&lt;=1</f>
        <v>1</v>
      </c>
      <c r="F947" s="10" t="b">
        <f aca="false">$C947=$D947</f>
        <v>1</v>
      </c>
      <c r="G947" s="10" t="b">
        <f aca="false">D947&gt;=3</f>
        <v>1</v>
      </c>
      <c r="H947" s="10" t="b">
        <f aca="false">AND($E947,OR($B947="UNGRADABLE_QUALITY",$B947="UNGRADABLE_CONDITION"))</f>
        <v>0</v>
      </c>
      <c r="I947" s="10" t="str">
        <f aca="false">IF(AND($E947,NOT($H947)),$B947, "")</f>
        <v>EARLY</v>
      </c>
    </row>
    <row r="948" customFormat="false" ht="15.75" hidden="false" customHeight="false" outlineLevel="0" collapsed="false">
      <c r="A948" s="8" t="str">
        <f aca="false">pattern_user_labels!$A948</f>
        <v>e8e322e1-c7a2-49d5-bc34-061102ad1f07</v>
      </c>
      <c r="B948" s="8" t="str">
        <f aca="false" t="array" ref="B948:B948">INDEX(pattern_user_labels!B948:J948,MATCH(MAX(COUNTIF(pattern_user_labels!B948:J948,pattern_user_labels!B948:J948)),COUNTIF(pattern_user_labels!B948:J948,pattern_user_labels!B948:J948),0))</f>
        <v>NORMAL</v>
      </c>
      <c r="C948" s="9" t="n">
        <f aca="false">pattern_user_labels!$R948</f>
        <v>3</v>
      </c>
      <c r="D948" s="9" t="n">
        <f aca="false">COUNTIF(pattern_user_labels!$B948:$J948, $B948)</f>
        <v>3</v>
      </c>
      <c r="E948" s="10" t="b">
        <f aca="false">$C948-$D948&lt;=1</f>
        <v>1</v>
      </c>
      <c r="F948" s="10" t="b">
        <f aca="false">$C948=$D948</f>
        <v>1</v>
      </c>
      <c r="G948" s="10" t="b">
        <f aca="false">D948&gt;=3</f>
        <v>1</v>
      </c>
      <c r="H948" s="10" t="b">
        <f aca="false">AND($E948,OR($B948="UNGRADABLE_QUALITY",$B948="UNGRADABLE_CONDITION"))</f>
        <v>0</v>
      </c>
      <c r="I948" s="10" t="str">
        <f aca="false">IF(AND($E948,NOT($H948)),$B948, "")</f>
        <v>NORMAL</v>
      </c>
    </row>
    <row r="949" customFormat="false" ht="15.75" hidden="false" customHeight="false" outlineLevel="0" collapsed="false">
      <c r="A949" s="8" t="str">
        <f aca="false">pattern_user_labels!$A949</f>
        <v>e905903f-b4d2-43a8-bd3e-66059c230bc2</v>
      </c>
      <c r="B949" s="8" t="str">
        <f aca="false" t="array" ref="B949:B949">INDEX(pattern_user_labels!B949:J949,MATCH(MAX(COUNTIF(pattern_user_labels!B949:J949,pattern_user_labels!B949:J949)),COUNTIF(pattern_user_labels!B949:J949,pattern_user_labels!B949:J949),0))</f>
        <v>NON_SPECIFIC</v>
      </c>
      <c r="C949" s="9" t="n">
        <f aca="false">pattern_user_labels!$R949</f>
        <v>3</v>
      </c>
      <c r="D949" s="9" t="n">
        <f aca="false">COUNTIF(pattern_user_labels!$B949:$J949, $B949)</f>
        <v>3</v>
      </c>
      <c r="E949" s="10" t="b">
        <f aca="false">$C949-$D949&lt;=1</f>
        <v>1</v>
      </c>
      <c r="F949" s="10" t="b">
        <f aca="false">$C949=$D949</f>
        <v>1</v>
      </c>
      <c r="G949" s="10" t="b">
        <f aca="false">D949&gt;=3</f>
        <v>1</v>
      </c>
      <c r="H949" s="10" t="b">
        <f aca="false">AND($E949,OR($B949="UNGRADABLE_QUALITY",$B949="UNGRADABLE_CONDITION"))</f>
        <v>0</v>
      </c>
      <c r="I949" s="10" t="str">
        <f aca="false">IF(AND($E949,NOT($H949)),$B949, "")</f>
        <v>NON_SPECIFIC</v>
      </c>
    </row>
    <row r="950" customFormat="false" ht="15.75" hidden="false" customHeight="false" outlineLevel="0" collapsed="false">
      <c r="A950" s="8" t="str">
        <f aca="false">pattern_user_labels!$A950</f>
        <v>e92544bc-b162-4b0f-bca9-cc5655ba582f</v>
      </c>
      <c r="B950" s="8" t="str">
        <f aca="false" t="array" ref="B950:B950">INDEX(pattern_user_labels!B950:J950,MATCH(MAX(COUNTIF(pattern_user_labels!B950:J950,pattern_user_labels!B950:J950)),COUNTIF(pattern_user_labels!B950:J950,pattern_user_labels!B950:J950),0))</f>
        <v>ACTIVE</v>
      </c>
      <c r="C950" s="9" t="n">
        <f aca="false">pattern_user_labels!$R950</f>
        <v>3</v>
      </c>
      <c r="D950" s="9" t="n">
        <f aca="false">COUNTIF(pattern_user_labels!$B950:$J950, $B950)</f>
        <v>2</v>
      </c>
      <c r="E950" s="10" t="b">
        <f aca="false">$C950-$D950&lt;=1</f>
        <v>1</v>
      </c>
      <c r="F950" s="10" t="b">
        <f aca="false">$C950=$D950</f>
        <v>0</v>
      </c>
      <c r="G950" s="10" t="b">
        <f aca="false">D950&gt;=3</f>
        <v>0</v>
      </c>
      <c r="H950" s="10" t="b">
        <f aca="false">AND($E950,OR($B950="UNGRADABLE_QUALITY",$B950="UNGRADABLE_CONDITION"))</f>
        <v>0</v>
      </c>
      <c r="I950" s="10" t="str">
        <f aca="false">IF(AND($E950,NOT($H950)),$B950, "")</f>
        <v>ACTIVE</v>
      </c>
    </row>
    <row r="951" customFormat="false" ht="15.75" hidden="false" customHeight="false" outlineLevel="0" collapsed="false">
      <c r="A951" s="8" t="str">
        <f aca="false">pattern_user_labels!$A951</f>
        <v>e94fd311-2146-42d4-95fc-afbf8bd195e1</v>
      </c>
      <c r="B951" s="8" t="str">
        <f aca="false" t="array" ref="B951:B951">INDEX(pattern_user_labels!B951:J951,MATCH(MAX(COUNTIF(pattern_user_labels!B951:J951,pattern_user_labels!B951:J951)),COUNTIF(pattern_user_labels!B951:J951,pattern_user_labels!B951:J951),0))</f>
        <v>EARLY</v>
      </c>
      <c r="C951" s="9" t="n">
        <f aca="false">pattern_user_labels!$R951</f>
        <v>3</v>
      </c>
      <c r="D951" s="9" t="n">
        <f aca="false">COUNTIF(pattern_user_labels!$B951:$J951, $B951)</f>
        <v>1</v>
      </c>
      <c r="E951" s="10" t="b">
        <f aca="false">$C951-$D951&lt;=1</f>
        <v>0</v>
      </c>
      <c r="F951" s="10" t="b">
        <f aca="false">$C951=$D951</f>
        <v>0</v>
      </c>
      <c r="G951" s="10" t="b">
        <f aca="false">D951&gt;=3</f>
        <v>0</v>
      </c>
      <c r="H951" s="10" t="b">
        <f aca="false">AND($E951,OR($B951="UNGRADABLE_QUALITY",$B951="UNGRADABLE_CONDITION"))</f>
        <v>0</v>
      </c>
      <c r="I951" s="10" t="str">
        <f aca="false">IF(AND($E951,NOT($H951)),$B951, "")</f>
        <v/>
      </c>
    </row>
    <row r="952" customFormat="false" ht="15.75" hidden="false" customHeight="false" outlineLevel="0" collapsed="false">
      <c r="A952" s="8" t="str">
        <f aca="false">pattern_user_labels!$A952</f>
        <v>e9916b5d-f3ad-4e13-851a-ba0c8dba4d00</v>
      </c>
      <c r="B952" s="8" t="str">
        <f aca="false" t="array" ref="B952:B952">INDEX(pattern_user_labels!B952:J952,MATCH(MAX(COUNTIF(pattern_user_labels!B952:J952,pattern_user_labels!B952:J952)),COUNTIF(pattern_user_labels!B952:J952,pattern_user_labels!B952:J952),0))</f>
        <v>NON_SPECIFIC</v>
      </c>
      <c r="C952" s="9" t="n">
        <f aca="false">pattern_user_labels!$R952</f>
        <v>3</v>
      </c>
      <c r="D952" s="9" t="n">
        <f aca="false">COUNTIF(pattern_user_labels!$B952:$J952, $B952)</f>
        <v>2</v>
      </c>
      <c r="E952" s="10" t="b">
        <f aca="false">$C952-$D952&lt;=1</f>
        <v>1</v>
      </c>
      <c r="F952" s="10" t="b">
        <f aca="false">$C952=$D952</f>
        <v>0</v>
      </c>
      <c r="G952" s="10" t="b">
        <f aca="false">D952&gt;=3</f>
        <v>0</v>
      </c>
      <c r="H952" s="10" t="b">
        <f aca="false">AND($E952,OR($B952="UNGRADABLE_QUALITY",$B952="UNGRADABLE_CONDITION"))</f>
        <v>0</v>
      </c>
      <c r="I952" s="10" t="str">
        <f aca="false">IF(AND($E952,NOT($H952)),$B952, "")</f>
        <v>NON_SPECIFIC</v>
      </c>
    </row>
    <row r="953" customFormat="false" ht="15.75" hidden="false" customHeight="false" outlineLevel="0" collapsed="false">
      <c r="A953" s="8" t="str">
        <f aca="false">pattern_user_labels!$A953</f>
        <v>e9b4a7e9-5b4f-4fa2-a486-a0121b2a02e2</v>
      </c>
      <c r="B953" s="8" t="str">
        <f aca="false" t="array" ref="B953:B953">INDEX(pattern_user_labels!B953:J953,MATCH(MAX(COUNTIF(pattern_user_labels!B953:J953,pattern_user_labels!B953:J953)),COUNTIF(pattern_user_labels!B953:J953,pattern_user_labels!B953:J953),0))</f>
        <v>NON_SPECIFIC</v>
      </c>
      <c r="C953" s="9" t="n">
        <f aca="false">pattern_user_labels!$R953</f>
        <v>3</v>
      </c>
      <c r="D953" s="9" t="n">
        <f aca="false">COUNTIF(pattern_user_labels!$B953:$J953, $B953)</f>
        <v>2</v>
      </c>
      <c r="E953" s="10" t="b">
        <f aca="false">$C953-$D953&lt;=1</f>
        <v>1</v>
      </c>
      <c r="F953" s="10" t="b">
        <f aca="false">$C953=$D953</f>
        <v>0</v>
      </c>
      <c r="G953" s="10" t="b">
        <f aca="false">D953&gt;=3</f>
        <v>0</v>
      </c>
      <c r="H953" s="10" t="b">
        <f aca="false">AND($E953,OR($B953="UNGRADABLE_QUALITY",$B953="UNGRADABLE_CONDITION"))</f>
        <v>0</v>
      </c>
      <c r="I953" s="10" t="str">
        <f aca="false">IF(AND($E953,NOT($H953)),$B953, "")</f>
        <v>NON_SPECIFIC</v>
      </c>
    </row>
    <row r="954" customFormat="false" ht="15.75" hidden="false" customHeight="false" outlineLevel="0" collapsed="false">
      <c r="A954" s="8" t="str">
        <f aca="false">pattern_user_labels!$A954</f>
        <v>e9c3ab30-871e-4e3b-9af3-882eed4ace20</v>
      </c>
      <c r="B954" s="8" t="str">
        <f aca="false" t="array" ref="B954:B954">INDEX(pattern_user_labels!B954:J954,MATCH(MAX(COUNTIF(pattern_user_labels!B954:J954,pattern_user_labels!B954:J954)),COUNTIF(pattern_user_labels!B954:J954,pattern_user_labels!B954:J954),0))</f>
        <v>UNGRADABLE_QUALITY</v>
      </c>
      <c r="C954" s="9" t="n">
        <f aca="false">pattern_user_labels!$R954</f>
        <v>4</v>
      </c>
      <c r="D954" s="9" t="n">
        <f aca="false">COUNTIF(pattern_user_labels!$B954:$J954, $B954)</f>
        <v>2</v>
      </c>
      <c r="E954" s="10" t="b">
        <f aca="false">$C954-$D954&lt;=1</f>
        <v>0</v>
      </c>
      <c r="F954" s="10" t="b">
        <f aca="false">$C954=$D954</f>
        <v>0</v>
      </c>
      <c r="G954" s="10" t="b">
        <f aca="false">D954&gt;=3</f>
        <v>0</v>
      </c>
      <c r="H954" s="10" t="b">
        <f aca="false">AND($E954,OR($B954="UNGRADABLE_QUALITY",$B954="UNGRADABLE_CONDITION"))</f>
        <v>0</v>
      </c>
      <c r="I954" s="10" t="str">
        <f aca="false">IF(AND($E954,NOT($H954)),$B954, "")</f>
        <v/>
      </c>
    </row>
    <row r="955" customFormat="false" ht="15.75" hidden="false" customHeight="false" outlineLevel="0" collapsed="false">
      <c r="A955" s="8" t="str">
        <f aca="false">pattern_user_labels!$A955</f>
        <v>e9f0a907-be04-4bec-8c32-8b9639d2dd83</v>
      </c>
      <c r="B955" s="8" t="str">
        <f aca="false" t="array" ref="B955:B955">INDEX(pattern_user_labels!B955:J955,MATCH(MAX(COUNTIF(pattern_user_labels!B955:J955,pattern_user_labels!B955:J955)),COUNTIF(pattern_user_labels!B955:J955,pattern_user_labels!B955:J955),0))</f>
        <v>EARLY</v>
      </c>
      <c r="C955" s="9" t="n">
        <f aca="false">pattern_user_labels!$R955</f>
        <v>3</v>
      </c>
      <c r="D955" s="9" t="n">
        <f aca="false">COUNTIF(pattern_user_labels!$B955:$J955, $B955)</f>
        <v>2</v>
      </c>
      <c r="E955" s="10" t="b">
        <f aca="false">$C955-$D955&lt;=1</f>
        <v>1</v>
      </c>
      <c r="F955" s="10" t="b">
        <f aca="false">$C955=$D955</f>
        <v>0</v>
      </c>
      <c r="G955" s="10" t="b">
        <f aca="false">D955&gt;=3</f>
        <v>0</v>
      </c>
      <c r="H955" s="10" t="b">
        <f aca="false">AND($E955,OR($B955="UNGRADABLE_QUALITY",$B955="UNGRADABLE_CONDITION"))</f>
        <v>0</v>
      </c>
      <c r="I955" s="10" t="str">
        <f aca="false">IF(AND($E955,NOT($H955)),$B955, "")</f>
        <v>EARLY</v>
      </c>
    </row>
    <row r="956" customFormat="false" ht="15.75" hidden="false" customHeight="false" outlineLevel="0" collapsed="false">
      <c r="A956" s="8" t="str">
        <f aca="false">pattern_user_labels!$A956</f>
        <v>ea05d95e-3098-4af2-b67d-d84819461866</v>
      </c>
      <c r="B956" s="8" t="str">
        <f aca="false" t="array" ref="B956:B956">INDEX(pattern_user_labels!B956:J956,MATCH(MAX(COUNTIF(pattern_user_labels!B956:J956,pattern_user_labels!B956:J956)),COUNTIF(pattern_user_labels!B956:J956,pattern_user_labels!B956:J956),0))</f>
        <v>NON_SPECIFIC</v>
      </c>
      <c r="C956" s="9" t="n">
        <f aca="false">pattern_user_labels!$R956</f>
        <v>3</v>
      </c>
      <c r="D956" s="9" t="n">
        <f aca="false">COUNTIF(pattern_user_labels!$B956:$J956, $B956)</f>
        <v>1</v>
      </c>
      <c r="E956" s="10" t="b">
        <f aca="false">$C956-$D956&lt;=1</f>
        <v>0</v>
      </c>
      <c r="F956" s="10" t="b">
        <f aca="false">$C956=$D956</f>
        <v>0</v>
      </c>
      <c r="G956" s="10" t="b">
        <f aca="false">D956&gt;=3</f>
        <v>0</v>
      </c>
      <c r="H956" s="10" t="b">
        <f aca="false">AND($E956,OR($B956="UNGRADABLE_QUALITY",$B956="UNGRADABLE_CONDITION"))</f>
        <v>0</v>
      </c>
      <c r="I956" s="10" t="str">
        <f aca="false">IF(AND($E956,NOT($H956)),$B956, "")</f>
        <v/>
      </c>
    </row>
    <row r="957" customFormat="false" ht="15.75" hidden="false" customHeight="false" outlineLevel="0" collapsed="false">
      <c r="A957" s="8" t="str">
        <f aca="false">pattern_user_labels!$A957</f>
        <v>ea629ba5-8b4a-428b-be37-aea9093b785b</v>
      </c>
      <c r="B957" s="8" t="str">
        <f aca="false" t="array" ref="B957:B957">INDEX(pattern_user_labels!B957:J957,MATCH(MAX(COUNTIF(pattern_user_labels!B957:J957,pattern_user_labels!B957:J957)),COUNTIF(pattern_user_labels!B957:J957,pattern_user_labels!B957:J957),0))</f>
        <v>NORMAL</v>
      </c>
      <c r="C957" s="9" t="n">
        <f aca="false">pattern_user_labels!$R957</f>
        <v>3</v>
      </c>
      <c r="D957" s="9" t="n">
        <f aca="false">COUNTIF(pattern_user_labels!$B957:$J957, $B957)</f>
        <v>3</v>
      </c>
      <c r="E957" s="10" t="b">
        <f aca="false">$C957-$D957&lt;=1</f>
        <v>1</v>
      </c>
      <c r="F957" s="10" t="b">
        <f aca="false">$C957=$D957</f>
        <v>1</v>
      </c>
      <c r="G957" s="10" t="b">
        <f aca="false">D957&gt;=3</f>
        <v>1</v>
      </c>
      <c r="H957" s="10" t="b">
        <f aca="false">AND($E957,OR($B957="UNGRADABLE_QUALITY",$B957="UNGRADABLE_CONDITION"))</f>
        <v>0</v>
      </c>
      <c r="I957" s="10" t="str">
        <f aca="false">IF(AND($E957,NOT($H957)),$B957, "")</f>
        <v>NORMAL</v>
      </c>
    </row>
    <row r="958" customFormat="false" ht="15.75" hidden="false" customHeight="false" outlineLevel="0" collapsed="false">
      <c r="A958" s="8" t="str">
        <f aca="false">pattern_user_labels!$A958</f>
        <v>ea81986c-cd14-47f4-8aea-0fcae0ecdb96</v>
      </c>
      <c r="B958" s="8" t="str">
        <f aca="false" t="array" ref="B958:B958">INDEX(pattern_user_labels!B958:J958,MATCH(MAX(COUNTIF(pattern_user_labels!B958:J958,pattern_user_labels!B958:J958)),COUNTIF(pattern_user_labels!B958:J958,pattern_user_labels!B958:J958),0))</f>
        <v>ACTIVE</v>
      </c>
      <c r="C958" s="9" t="n">
        <f aca="false">pattern_user_labels!$R958</f>
        <v>3</v>
      </c>
      <c r="D958" s="9" t="n">
        <f aca="false">COUNTIF(pattern_user_labels!$B958:$J958, $B958)</f>
        <v>2</v>
      </c>
      <c r="E958" s="10" t="b">
        <f aca="false">$C958-$D958&lt;=1</f>
        <v>1</v>
      </c>
      <c r="F958" s="10" t="b">
        <f aca="false">$C958=$D958</f>
        <v>0</v>
      </c>
      <c r="G958" s="10" t="b">
        <f aca="false">D958&gt;=3</f>
        <v>0</v>
      </c>
      <c r="H958" s="10" t="b">
        <f aca="false">AND($E958,OR($B958="UNGRADABLE_QUALITY",$B958="UNGRADABLE_CONDITION"))</f>
        <v>0</v>
      </c>
      <c r="I958" s="10" t="str">
        <f aca="false">IF(AND($E958,NOT($H958)),$B958, "")</f>
        <v>ACTIVE</v>
      </c>
    </row>
    <row r="959" customFormat="false" ht="15.75" hidden="false" customHeight="false" outlineLevel="0" collapsed="false">
      <c r="A959" s="8" t="str">
        <f aca="false">pattern_user_labels!$A959</f>
        <v>eacfd73d-33ea-4850-92c2-1d37e079c9ef</v>
      </c>
      <c r="B959" s="8" t="str">
        <f aca="false" t="array" ref="B959:B959">INDEX(pattern_user_labels!B959:J959,MATCH(MAX(COUNTIF(pattern_user_labels!B959:J959,pattern_user_labels!B959:J959)),COUNTIF(pattern_user_labels!B959:J959,pattern_user_labels!B959:J959),0))</f>
        <v>NON_SPECIFIC</v>
      </c>
      <c r="C959" s="9" t="n">
        <f aca="false">pattern_user_labels!$R959</f>
        <v>3</v>
      </c>
      <c r="D959" s="9" t="n">
        <f aca="false">COUNTIF(pattern_user_labels!$B959:$J959, $B959)</f>
        <v>1</v>
      </c>
      <c r="E959" s="10" t="b">
        <f aca="false">$C959-$D959&lt;=1</f>
        <v>0</v>
      </c>
      <c r="F959" s="10" t="b">
        <f aca="false">$C959=$D959</f>
        <v>0</v>
      </c>
      <c r="G959" s="10" t="b">
        <f aca="false">D959&gt;=3</f>
        <v>0</v>
      </c>
      <c r="H959" s="10" t="b">
        <f aca="false">AND($E959,OR($B959="UNGRADABLE_QUALITY",$B959="UNGRADABLE_CONDITION"))</f>
        <v>0</v>
      </c>
      <c r="I959" s="10" t="str">
        <f aca="false">IF(AND($E959,NOT($H959)),$B959, "")</f>
        <v/>
      </c>
    </row>
    <row r="960" customFormat="false" ht="15.75" hidden="false" customHeight="false" outlineLevel="0" collapsed="false">
      <c r="A960" s="8" t="str">
        <f aca="false">pattern_user_labels!$A960</f>
        <v>eba9a430-dee9-4bbc-a443-3151e108b99c</v>
      </c>
      <c r="B960" s="8" t="str">
        <f aca="false" t="array" ref="B960:B960">INDEX(pattern_user_labels!B960:J960,MATCH(MAX(COUNTIF(pattern_user_labels!B960:J960,pattern_user_labels!B960:J960)),COUNTIF(pattern_user_labels!B960:J960,pattern_user_labels!B960:J960),0))</f>
        <v>NORMAL</v>
      </c>
      <c r="C960" s="9" t="n">
        <f aca="false">pattern_user_labels!$R960</f>
        <v>3</v>
      </c>
      <c r="D960" s="9" t="n">
        <f aca="false">COUNTIF(pattern_user_labels!$B960:$J960, $B960)</f>
        <v>3</v>
      </c>
      <c r="E960" s="10" t="b">
        <f aca="false">$C960-$D960&lt;=1</f>
        <v>1</v>
      </c>
      <c r="F960" s="10" t="b">
        <f aca="false">$C960=$D960</f>
        <v>1</v>
      </c>
      <c r="G960" s="10" t="b">
        <f aca="false">D960&gt;=3</f>
        <v>1</v>
      </c>
      <c r="H960" s="10" t="b">
        <f aca="false">AND($E960,OR($B960="UNGRADABLE_QUALITY",$B960="UNGRADABLE_CONDITION"))</f>
        <v>0</v>
      </c>
      <c r="I960" s="10" t="str">
        <f aca="false">IF(AND($E960,NOT($H960)),$B960, "")</f>
        <v>NORMAL</v>
      </c>
    </row>
    <row r="961" customFormat="false" ht="15.75" hidden="false" customHeight="false" outlineLevel="0" collapsed="false">
      <c r="A961" s="8" t="str">
        <f aca="false">pattern_user_labels!$A961</f>
        <v>ebbe447e-cdc6-48f7-9a64-d66b36b5b554</v>
      </c>
      <c r="B961" s="8" t="str">
        <f aca="false" t="array" ref="B961:B961">INDEX(pattern_user_labels!B961:J961,MATCH(MAX(COUNTIF(pattern_user_labels!B961:J961,pattern_user_labels!B961:J961)),COUNTIF(pattern_user_labels!B961:J961,pattern_user_labels!B961:J961),0))</f>
        <v>EARLY</v>
      </c>
      <c r="C961" s="9" t="n">
        <f aca="false">pattern_user_labels!$R961</f>
        <v>3</v>
      </c>
      <c r="D961" s="9" t="n">
        <f aca="false">COUNTIF(pattern_user_labels!$B961:$J961, $B961)</f>
        <v>3</v>
      </c>
      <c r="E961" s="10" t="b">
        <f aca="false">$C961-$D961&lt;=1</f>
        <v>1</v>
      </c>
      <c r="F961" s="10" t="b">
        <f aca="false">$C961=$D961</f>
        <v>1</v>
      </c>
      <c r="G961" s="10" t="b">
        <f aca="false">D961&gt;=3</f>
        <v>1</v>
      </c>
      <c r="H961" s="10" t="b">
        <f aca="false">AND($E961,OR($B961="UNGRADABLE_QUALITY",$B961="UNGRADABLE_CONDITION"))</f>
        <v>0</v>
      </c>
      <c r="I961" s="10" t="str">
        <f aca="false">IF(AND($E961,NOT($H961)),$B961, "")</f>
        <v>EARLY</v>
      </c>
    </row>
    <row r="962" customFormat="false" ht="15.75" hidden="false" customHeight="false" outlineLevel="0" collapsed="false">
      <c r="A962" s="8" t="str">
        <f aca="false">pattern_user_labels!$A962</f>
        <v>ebf66e44-4edf-431b-8f92-6f999235dcd1</v>
      </c>
      <c r="B962" s="8" t="str">
        <f aca="false" t="array" ref="B962:B962">INDEX(pattern_user_labels!B962:J962,MATCH(MAX(COUNTIF(pattern_user_labels!B962:J962,pattern_user_labels!B962:J962)),COUNTIF(pattern_user_labels!B962:J962,pattern_user_labels!B962:J962),0))</f>
        <v>NON_SPECIFIC</v>
      </c>
      <c r="C962" s="9" t="n">
        <f aca="false">pattern_user_labels!$R962</f>
        <v>3</v>
      </c>
      <c r="D962" s="9" t="n">
        <f aca="false">COUNTIF(pattern_user_labels!$B962:$J962, $B962)</f>
        <v>2</v>
      </c>
      <c r="E962" s="10" t="b">
        <f aca="false">$C962-$D962&lt;=1</f>
        <v>1</v>
      </c>
      <c r="F962" s="10" t="b">
        <f aca="false">$C962=$D962</f>
        <v>0</v>
      </c>
      <c r="G962" s="10" t="b">
        <f aca="false">D962&gt;=3</f>
        <v>0</v>
      </c>
      <c r="H962" s="10" t="b">
        <f aca="false">AND($E962,OR($B962="UNGRADABLE_QUALITY",$B962="UNGRADABLE_CONDITION"))</f>
        <v>0</v>
      </c>
      <c r="I962" s="10" t="str">
        <f aca="false">IF(AND($E962,NOT($H962)),$B962, "")</f>
        <v>NON_SPECIFIC</v>
      </c>
    </row>
    <row r="963" customFormat="false" ht="15.75" hidden="false" customHeight="false" outlineLevel="0" collapsed="false">
      <c r="A963" s="8" t="str">
        <f aca="false">pattern_user_labels!$A963</f>
        <v>ec025125-befb-47e7-9697-fa3ccca1fb78</v>
      </c>
      <c r="B963" s="8" t="str">
        <f aca="false" t="array" ref="B963:B963">INDEX(pattern_user_labels!B963:J963,MATCH(MAX(COUNTIF(pattern_user_labels!B963:J963,pattern_user_labels!B963:J963)),COUNTIF(pattern_user_labels!B963:J963,pattern_user_labels!B963:J963),0))</f>
        <v>NON_SPECIFIC</v>
      </c>
      <c r="C963" s="9" t="n">
        <f aca="false">pattern_user_labels!$R963</f>
        <v>3</v>
      </c>
      <c r="D963" s="9" t="n">
        <f aca="false">COUNTIF(pattern_user_labels!$B963:$J963, $B963)</f>
        <v>2</v>
      </c>
      <c r="E963" s="10" t="b">
        <f aca="false">$C963-$D963&lt;=1</f>
        <v>1</v>
      </c>
      <c r="F963" s="10" t="b">
        <f aca="false">$C963=$D963</f>
        <v>0</v>
      </c>
      <c r="G963" s="10" t="b">
        <f aca="false">D963&gt;=3</f>
        <v>0</v>
      </c>
      <c r="H963" s="10" t="b">
        <f aca="false">AND($E963,OR($B963="UNGRADABLE_QUALITY",$B963="UNGRADABLE_CONDITION"))</f>
        <v>0</v>
      </c>
      <c r="I963" s="10" t="str">
        <f aca="false">IF(AND($E963,NOT($H963)),$B963, "")</f>
        <v>NON_SPECIFIC</v>
      </c>
    </row>
    <row r="964" customFormat="false" ht="15.75" hidden="false" customHeight="false" outlineLevel="0" collapsed="false">
      <c r="A964" s="8" t="str">
        <f aca="false">pattern_user_labels!$A964</f>
        <v>ec739c2e-6060-4b8c-afa0-a0a402f26455</v>
      </c>
      <c r="B964" s="8" t="str">
        <f aca="false" t="array" ref="B964:B964">INDEX(pattern_user_labels!B964:J964,MATCH(MAX(COUNTIF(pattern_user_labels!B964:J964,pattern_user_labels!B964:J964)),COUNTIF(pattern_user_labels!B964:J964,pattern_user_labels!B964:J964),0))</f>
        <v>EARLY</v>
      </c>
      <c r="C964" s="9" t="n">
        <f aca="false">pattern_user_labels!$R964</f>
        <v>3</v>
      </c>
      <c r="D964" s="9" t="n">
        <f aca="false">COUNTIF(pattern_user_labels!$B964:$J964, $B964)</f>
        <v>2</v>
      </c>
      <c r="E964" s="10" t="b">
        <f aca="false">$C964-$D964&lt;=1</f>
        <v>1</v>
      </c>
      <c r="F964" s="10" t="b">
        <f aca="false">$C964=$D964</f>
        <v>0</v>
      </c>
      <c r="G964" s="10" t="b">
        <f aca="false">D964&gt;=3</f>
        <v>0</v>
      </c>
      <c r="H964" s="10" t="b">
        <f aca="false">AND($E964,OR($B964="UNGRADABLE_QUALITY",$B964="UNGRADABLE_CONDITION"))</f>
        <v>0</v>
      </c>
      <c r="I964" s="10" t="str">
        <f aca="false">IF(AND($E964,NOT($H964)),$B964, "")</f>
        <v>EARLY</v>
      </c>
    </row>
    <row r="965" customFormat="false" ht="15.75" hidden="false" customHeight="false" outlineLevel="0" collapsed="false">
      <c r="A965" s="8" t="str">
        <f aca="false">pattern_user_labels!$A965</f>
        <v>ec94dd99-9eb3-48d7-81f3-b71429f1ff54</v>
      </c>
      <c r="B965" s="8" t="str">
        <f aca="false" t="array" ref="B965:B965">INDEX(pattern_user_labels!B965:J965,MATCH(MAX(COUNTIF(pattern_user_labels!B965:J965,pattern_user_labels!B965:J965)),COUNTIF(pattern_user_labels!B965:J965,pattern_user_labels!B965:J965),0))</f>
        <v>ACTIVE</v>
      </c>
      <c r="C965" s="9" t="n">
        <f aca="false">pattern_user_labels!$R965</f>
        <v>3</v>
      </c>
      <c r="D965" s="9" t="n">
        <f aca="false">COUNTIF(pattern_user_labels!$B965:$J965, $B965)</f>
        <v>3</v>
      </c>
      <c r="E965" s="10" t="b">
        <f aca="false">$C965-$D965&lt;=1</f>
        <v>1</v>
      </c>
      <c r="F965" s="10" t="b">
        <f aca="false">$C965=$D965</f>
        <v>1</v>
      </c>
      <c r="G965" s="10" t="b">
        <f aca="false">D965&gt;=3</f>
        <v>1</v>
      </c>
      <c r="H965" s="10" t="b">
        <f aca="false">AND($E965,OR($B965="UNGRADABLE_QUALITY",$B965="UNGRADABLE_CONDITION"))</f>
        <v>0</v>
      </c>
      <c r="I965" s="10" t="str">
        <f aca="false">IF(AND($E965,NOT($H965)),$B965, "")</f>
        <v>ACTIVE</v>
      </c>
    </row>
    <row r="966" customFormat="false" ht="15.75" hidden="false" customHeight="false" outlineLevel="0" collapsed="false">
      <c r="A966" s="8" t="str">
        <f aca="false">pattern_user_labels!$A966</f>
        <v>eca4f12b-214c-4f4c-b60a-8c487d50db9d</v>
      </c>
      <c r="B966" s="8" t="str">
        <f aca="false" t="array" ref="B966:B966">INDEX(pattern_user_labels!B966:J966,MATCH(MAX(COUNTIF(pattern_user_labels!B966:J966,pattern_user_labels!B966:J966)),COUNTIF(pattern_user_labels!B966:J966,pattern_user_labels!B966:J966),0))</f>
        <v>NORMAL</v>
      </c>
      <c r="C966" s="9" t="n">
        <f aca="false">pattern_user_labels!$R966</f>
        <v>3</v>
      </c>
      <c r="D966" s="9" t="n">
        <f aca="false">COUNTIF(pattern_user_labels!$B966:$J966, $B966)</f>
        <v>1</v>
      </c>
      <c r="E966" s="10" t="b">
        <f aca="false">$C966-$D966&lt;=1</f>
        <v>0</v>
      </c>
      <c r="F966" s="10" t="b">
        <f aca="false">$C966=$D966</f>
        <v>0</v>
      </c>
      <c r="G966" s="10" t="b">
        <f aca="false">D966&gt;=3</f>
        <v>0</v>
      </c>
      <c r="H966" s="10" t="b">
        <f aca="false">AND($E966,OR($B966="UNGRADABLE_QUALITY",$B966="UNGRADABLE_CONDITION"))</f>
        <v>0</v>
      </c>
      <c r="I966" s="10" t="str">
        <f aca="false">IF(AND($E966,NOT($H966)),$B966, "")</f>
        <v/>
      </c>
    </row>
    <row r="967" customFormat="false" ht="15.75" hidden="false" customHeight="false" outlineLevel="0" collapsed="false">
      <c r="A967" s="8" t="str">
        <f aca="false">pattern_user_labels!$A967</f>
        <v>ecab8f31-6547-4e29-b160-135b5bcf891c</v>
      </c>
      <c r="B967" s="8" t="str">
        <f aca="false" t="array" ref="B967:B967">INDEX(pattern_user_labels!B967:J967,MATCH(MAX(COUNTIF(pattern_user_labels!B967:J967,pattern_user_labels!B967:J967)),COUNTIF(pattern_user_labels!B967:J967,pattern_user_labels!B967:J967),0))</f>
        <v>ACTIVE</v>
      </c>
      <c r="C967" s="9" t="n">
        <f aca="false">pattern_user_labels!$R967</f>
        <v>3</v>
      </c>
      <c r="D967" s="9" t="n">
        <f aca="false">COUNTIF(pattern_user_labels!$B967:$J967, $B967)</f>
        <v>3</v>
      </c>
      <c r="E967" s="10" t="b">
        <f aca="false">$C967-$D967&lt;=1</f>
        <v>1</v>
      </c>
      <c r="F967" s="10" t="b">
        <f aca="false">$C967=$D967</f>
        <v>1</v>
      </c>
      <c r="G967" s="10" t="b">
        <f aca="false">D967&gt;=3</f>
        <v>1</v>
      </c>
      <c r="H967" s="10" t="b">
        <f aca="false">AND($E967,OR($B967="UNGRADABLE_QUALITY",$B967="UNGRADABLE_CONDITION"))</f>
        <v>0</v>
      </c>
      <c r="I967" s="10" t="str">
        <f aca="false">IF(AND($E967,NOT($H967)),$B967, "")</f>
        <v>ACTIVE</v>
      </c>
    </row>
    <row r="968" customFormat="false" ht="15.75" hidden="false" customHeight="false" outlineLevel="0" collapsed="false">
      <c r="A968" s="8" t="str">
        <f aca="false">pattern_user_labels!$A968</f>
        <v>ecce8223-a27d-447c-a290-db958033e4cd</v>
      </c>
      <c r="B968" s="8" t="str">
        <f aca="false" t="array" ref="B968:B968">INDEX(pattern_user_labels!B968:J968,MATCH(MAX(COUNTIF(pattern_user_labels!B968:J968,pattern_user_labels!B968:J968)),COUNTIF(pattern_user_labels!B968:J968,pattern_user_labels!B968:J968),0))</f>
        <v>NORMAL</v>
      </c>
      <c r="C968" s="9" t="n">
        <f aca="false">pattern_user_labels!$R968</f>
        <v>3</v>
      </c>
      <c r="D968" s="9" t="n">
        <f aca="false">COUNTIF(pattern_user_labels!$B968:$J968, $B968)</f>
        <v>3</v>
      </c>
      <c r="E968" s="10" t="b">
        <f aca="false">$C968-$D968&lt;=1</f>
        <v>1</v>
      </c>
      <c r="F968" s="10" t="b">
        <f aca="false">$C968=$D968</f>
        <v>1</v>
      </c>
      <c r="G968" s="10" t="b">
        <f aca="false">D968&gt;=3</f>
        <v>1</v>
      </c>
      <c r="H968" s="10" t="b">
        <f aca="false">AND($E968,OR($B968="UNGRADABLE_QUALITY",$B968="UNGRADABLE_CONDITION"))</f>
        <v>0</v>
      </c>
      <c r="I968" s="10" t="str">
        <f aca="false">IF(AND($E968,NOT($H968)),$B968, "")</f>
        <v>NORMAL</v>
      </c>
    </row>
    <row r="969" customFormat="false" ht="15.75" hidden="false" customHeight="false" outlineLevel="0" collapsed="false">
      <c r="A969" s="8" t="str">
        <f aca="false">pattern_user_labels!$A969</f>
        <v>ed220023-a22a-4795-bfe5-5ef193976718</v>
      </c>
      <c r="B969" s="8" t="str">
        <f aca="false" t="array" ref="B969:B969">INDEX(pattern_user_labels!B969:J969,MATCH(MAX(COUNTIF(pattern_user_labels!B969:J969,pattern_user_labels!B969:J969)),COUNTIF(pattern_user_labels!B969:J969,pattern_user_labels!B969:J969),0))</f>
        <v>NON_SPECIFIC</v>
      </c>
      <c r="C969" s="9" t="n">
        <f aca="false">pattern_user_labels!$R969</f>
        <v>3</v>
      </c>
      <c r="D969" s="9" t="n">
        <f aca="false">COUNTIF(pattern_user_labels!$B969:$J969, $B969)</f>
        <v>3</v>
      </c>
      <c r="E969" s="10" t="b">
        <f aca="false">$C969-$D969&lt;=1</f>
        <v>1</v>
      </c>
      <c r="F969" s="10" t="b">
        <f aca="false">$C969=$D969</f>
        <v>1</v>
      </c>
      <c r="G969" s="10" t="b">
        <f aca="false">D969&gt;=3</f>
        <v>1</v>
      </c>
      <c r="H969" s="10" t="b">
        <f aca="false">AND($E969,OR($B969="UNGRADABLE_QUALITY",$B969="UNGRADABLE_CONDITION"))</f>
        <v>0</v>
      </c>
      <c r="I969" s="10" t="str">
        <f aca="false">IF(AND($E969,NOT($H969)),$B969, "")</f>
        <v>NON_SPECIFIC</v>
      </c>
    </row>
    <row r="970" customFormat="false" ht="15.75" hidden="false" customHeight="false" outlineLevel="0" collapsed="false">
      <c r="A970" s="8" t="str">
        <f aca="false">pattern_user_labels!$A970</f>
        <v>ed556421-8727-45dc-8304-f5b5b58ec1ab</v>
      </c>
      <c r="B970" s="8" t="str">
        <f aca="false" t="array" ref="B970:B970">INDEX(pattern_user_labels!B970:J970,MATCH(MAX(COUNTIF(pattern_user_labels!B970:J970,pattern_user_labels!B970:J970)),COUNTIF(pattern_user_labels!B970:J970,pattern_user_labels!B970:J970),0))</f>
        <v>NORMAL</v>
      </c>
      <c r="C970" s="9" t="n">
        <f aca="false">pattern_user_labels!$R970</f>
        <v>3</v>
      </c>
      <c r="D970" s="9" t="n">
        <f aca="false">COUNTIF(pattern_user_labels!$B970:$J970, $B970)</f>
        <v>1</v>
      </c>
      <c r="E970" s="10" t="b">
        <f aca="false">$C970-$D970&lt;=1</f>
        <v>0</v>
      </c>
      <c r="F970" s="10" t="b">
        <f aca="false">$C970=$D970</f>
        <v>0</v>
      </c>
      <c r="G970" s="10" t="b">
        <f aca="false">D970&gt;=3</f>
        <v>0</v>
      </c>
      <c r="H970" s="10" t="b">
        <f aca="false">AND($E970,OR($B970="UNGRADABLE_QUALITY",$B970="UNGRADABLE_CONDITION"))</f>
        <v>0</v>
      </c>
      <c r="I970" s="10" t="str">
        <f aca="false">IF(AND($E970,NOT($H970)),$B970, "")</f>
        <v/>
      </c>
    </row>
    <row r="971" customFormat="false" ht="15.75" hidden="false" customHeight="false" outlineLevel="0" collapsed="false">
      <c r="A971" s="8" t="str">
        <f aca="false">pattern_user_labels!$A971</f>
        <v>edbd2c50-c3c0-4f75-9745-0ea04f96198b</v>
      </c>
      <c r="B971" s="8" t="str">
        <f aca="false" t="array" ref="B971:B971">INDEX(pattern_user_labels!B971:J971,MATCH(MAX(COUNTIF(pattern_user_labels!B971:J971,pattern_user_labels!B971:J971)),COUNTIF(pattern_user_labels!B971:J971,pattern_user_labels!B971:J971),0))</f>
        <v>ACTIVE</v>
      </c>
      <c r="C971" s="9" t="n">
        <f aca="false">pattern_user_labels!$R971</f>
        <v>3</v>
      </c>
      <c r="D971" s="9" t="n">
        <f aca="false">COUNTIF(pattern_user_labels!$B971:$J971, $B971)</f>
        <v>2</v>
      </c>
      <c r="E971" s="10" t="b">
        <f aca="false">$C971-$D971&lt;=1</f>
        <v>1</v>
      </c>
      <c r="F971" s="10" t="b">
        <f aca="false">$C971=$D971</f>
        <v>0</v>
      </c>
      <c r="G971" s="10" t="b">
        <f aca="false">D971&gt;=3</f>
        <v>0</v>
      </c>
      <c r="H971" s="10" t="b">
        <f aca="false">AND($E971,OR($B971="UNGRADABLE_QUALITY",$B971="UNGRADABLE_CONDITION"))</f>
        <v>0</v>
      </c>
      <c r="I971" s="10" t="str">
        <f aca="false">IF(AND($E971,NOT($H971)),$B971, "")</f>
        <v>ACTIVE</v>
      </c>
    </row>
    <row r="972" customFormat="false" ht="15.75" hidden="false" customHeight="false" outlineLevel="0" collapsed="false">
      <c r="A972" s="8" t="str">
        <f aca="false">pattern_user_labels!$A972</f>
        <v>ee829ab5-d363-4173-9fe8-6bf94e8f43cb</v>
      </c>
      <c r="B972" s="8" t="str">
        <f aca="false" t="array" ref="B972:B972">INDEX(pattern_user_labels!B972:J972,MATCH(MAX(COUNTIF(pattern_user_labels!B972:J972,pattern_user_labels!B972:J972)),COUNTIF(pattern_user_labels!B972:J972,pattern_user_labels!B972:J972),0))</f>
        <v>UNGRADABLE_QUALITY</v>
      </c>
      <c r="C972" s="9" t="n">
        <f aca="false">pattern_user_labels!$R972</f>
        <v>3</v>
      </c>
      <c r="D972" s="9" t="n">
        <f aca="false">COUNTIF(pattern_user_labels!$B972:$J972, $B972)</f>
        <v>2</v>
      </c>
      <c r="E972" s="10" t="b">
        <f aca="false">$C972-$D972&lt;=1</f>
        <v>1</v>
      </c>
      <c r="F972" s="10" t="b">
        <f aca="false">$C972=$D972</f>
        <v>0</v>
      </c>
      <c r="G972" s="10" t="b">
        <f aca="false">D972&gt;=3</f>
        <v>0</v>
      </c>
      <c r="H972" s="10" t="b">
        <f aca="false">AND($E972,OR($B972="UNGRADABLE_QUALITY",$B972="UNGRADABLE_CONDITION"))</f>
        <v>1</v>
      </c>
      <c r="I972" s="10" t="str">
        <f aca="false">IF(AND($E972,NOT($H972)),$B972, "")</f>
        <v/>
      </c>
    </row>
    <row r="973" customFormat="false" ht="15.75" hidden="false" customHeight="false" outlineLevel="0" collapsed="false">
      <c r="A973" s="8" t="str">
        <f aca="false">pattern_user_labels!$A973</f>
        <v>eee0df4b-af44-4f12-b6ed-0c52cc184b82</v>
      </c>
      <c r="B973" s="8" t="str">
        <f aca="false" t="array" ref="B973:B973">INDEX(pattern_user_labels!B973:J973,MATCH(MAX(COUNTIF(pattern_user_labels!B973:J973,pattern_user_labels!B973:J973)),COUNTIF(pattern_user_labels!B973:J973,pattern_user_labels!B973:J973),0))</f>
        <v>NON_SPECIFIC</v>
      </c>
      <c r="C973" s="9" t="n">
        <f aca="false">pattern_user_labels!$R973</f>
        <v>3</v>
      </c>
      <c r="D973" s="9" t="n">
        <f aca="false">COUNTIF(pattern_user_labels!$B973:$J973, $B973)</f>
        <v>2</v>
      </c>
      <c r="E973" s="10" t="b">
        <f aca="false">$C973-$D973&lt;=1</f>
        <v>1</v>
      </c>
      <c r="F973" s="10" t="b">
        <f aca="false">$C973=$D973</f>
        <v>0</v>
      </c>
      <c r="G973" s="10" t="b">
        <f aca="false">D973&gt;=3</f>
        <v>0</v>
      </c>
      <c r="H973" s="10" t="b">
        <f aca="false">AND($E973,OR($B973="UNGRADABLE_QUALITY",$B973="UNGRADABLE_CONDITION"))</f>
        <v>0</v>
      </c>
      <c r="I973" s="10" t="str">
        <f aca="false">IF(AND($E973,NOT($H973)),$B973, "")</f>
        <v>NON_SPECIFIC</v>
      </c>
    </row>
    <row r="974" customFormat="false" ht="15.75" hidden="false" customHeight="false" outlineLevel="0" collapsed="false">
      <c r="A974" s="8" t="str">
        <f aca="false">pattern_user_labels!$A974</f>
        <v>eeec92a8-0e3a-48b0-81e1-2db8e1a04dec</v>
      </c>
      <c r="B974" s="8" t="str">
        <f aca="false" t="array" ref="B974:B974">INDEX(pattern_user_labels!B974:J974,MATCH(MAX(COUNTIF(pattern_user_labels!B974:J974,pattern_user_labels!B974:J974)),COUNTIF(pattern_user_labels!B974:J974,pattern_user_labels!B974:J974),0))</f>
        <v>NON_SPECIFIC</v>
      </c>
      <c r="C974" s="9" t="n">
        <f aca="false">pattern_user_labels!$R974</f>
        <v>3</v>
      </c>
      <c r="D974" s="9" t="n">
        <f aca="false">COUNTIF(pattern_user_labels!$B974:$J974, $B974)</f>
        <v>1</v>
      </c>
      <c r="E974" s="10" t="b">
        <f aca="false">$C974-$D974&lt;=1</f>
        <v>0</v>
      </c>
      <c r="F974" s="10" t="b">
        <f aca="false">$C974=$D974</f>
        <v>0</v>
      </c>
      <c r="G974" s="10" t="b">
        <f aca="false">D974&gt;=3</f>
        <v>0</v>
      </c>
      <c r="H974" s="10" t="b">
        <f aca="false">AND($E974,OR($B974="UNGRADABLE_QUALITY",$B974="UNGRADABLE_CONDITION"))</f>
        <v>0</v>
      </c>
      <c r="I974" s="10" t="str">
        <f aca="false">IF(AND($E974,NOT($H974)),$B974, "")</f>
        <v/>
      </c>
    </row>
    <row r="975" customFormat="false" ht="15.75" hidden="false" customHeight="false" outlineLevel="0" collapsed="false">
      <c r="A975" s="8" t="str">
        <f aca="false">pattern_user_labels!$A975</f>
        <v>ef0122a0-316d-4bd6-a4ad-1302ffcf2e3b</v>
      </c>
      <c r="B975" s="8" t="str">
        <f aca="false" t="array" ref="B975:B975">INDEX(pattern_user_labels!B975:J975,MATCH(MAX(COUNTIF(pattern_user_labels!B975:J975,pattern_user_labels!B975:J975)),COUNTIF(pattern_user_labels!B975:J975,pattern_user_labels!B975:J975),0))</f>
        <v>LATE</v>
      </c>
      <c r="C975" s="9" t="n">
        <f aca="false">pattern_user_labels!$R975</f>
        <v>3</v>
      </c>
      <c r="D975" s="9" t="n">
        <f aca="false">COUNTIF(pattern_user_labels!$B975:$J975, $B975)</f>
        <v>3</v>
      </c>
      <c r="E975" s="10" t="b">
        <f aca="false">$C975-$D975&lt;=1</f>
        <v>1</v>
      </c>
      <c r="F975" s="10" t="b">
        <f aca="false">$C975=$D975</f>
        <v>1</v>
      </c>
      <c r="G975" s="10" t="b">
        <f aca="false">D975&gt;=3</f>
        <v>1</v>
      </c>
      <c r="H975" s="10" t="b">
        <f aca="false">AND($E975,OR($B975="UNGRADABLE_QUALITY",$B975="UNGRADABLE_CONDITION"))</f>
        <v>0</v>
      </c>
      <c r="I975" s="10" t="str">
        <f aca="false">IF(AND($E975,NOT($H975)),$B975, "")</f>
        <v>LATE</v>
      </c>
    </row>
    <row r="976" customFormat="false" ht="15.75" hidden="false" customHeight="false" outlineLevel="0" collapsed="false">
      <c r="A976" s="8" t="str">
        <f aca="false">pattern_user_labels!$A976</f>
        <v>ef215244-4758-4831-9916-243de5cdfe53</v>
      </c>
      <c r="B976" s="8" t="str">
        <f aca="false" t="array" ref="B976:B976">INDEX(pattern_user_labels!B976:J976,MATCH(MAX(COUNTIF(pattern_user_labels!B976:J976,pattern_user_labels!B976:J976)),COUNTIF(pattern_user_labels!B976:J976,pattern_user_labels!B976:J976),0))</f>
        <v>ACTIVE</v>
      </c>
      <c r="C976" s="9" t="n">
        <f aca="false">pattern_user_labels!$R976</f>
        <v>3</v>
      </c>
      <c r="D976" s="9" t="n">
        <f aca="false">COUNTIF(pattern_user_labels!$B976:$J976, $B976)</f>
        <v>3</v>
      </c>
      <c r="E976" s="10" t="b">
        <f aca="false">$C976-$D976&lt;=1</f>
        <v>1</v>
      </c>
      <c r="F976" s="10" t="b">
        <f aca="false">$C976=$D976</f>
        <v>1</v>
      </c>
      <c r="G976" s="10" t="b">
        <f aca="false">D976&gt;=3</f>
        <v>1</v>
      </c>
      <c r="H976" s="10" t="b">
        <f aca="false">AND($E976,OR($B976="UNGRADABLE_QUALITY",$B976="UNGRADABLE_CONDITION"))</f>
        <v>0</v>
      </c>
      <c r="I976" s="10" t="str">
        <f aca="false">IF(AND($E976,NOT($H976)),$B976, "")</f>
        <v>ACTIVE</v>
      </c>
    </row>
    <row r="977" customFormat="false" ht="15.75" hidden="false" customHeight="false" outlineLevel="0" collapsed="false">
      <c r="A977" s="8" t="str">
        <f aca="false">pattern_user_labels!$A977</f>
        <v>ef54c943-4088-41e4-8103-702bf27d5dc3</v>
      </c>
      <c r="B977" s="8" t="str">
        <f aca="false" t="array" ref="B977:B977">INDEX(pattern_user_labels!B977:J977,MATCH(MAX(COUNTIF(pattern_user_labels!B977:J977,pattern_user_labels!B977:J977)),COUNTIF(pattern_user_labels!B977:J977,pattern_user_labels!B977:J977),0))</f>
        <v>ACTIVE</v>
      </c>
      <c r="C977" s="9" t="n">
        <f aca="false">pattern_user_labels!$R977</f>
        <v>3</v>
      </c>
      <c r="D977" s="9" t="n">
        <f aca="false">COUNTIF(pattern_user_labels!$B977:$J977, $B977)</f>
        <v>2</v>
      </c>
      <c r="E977" s="10" t="b">
        <f aca="false">$C977-$D977&lt;=1</f>
        <v>1</v>
      </c>
      <c r="F977" s="10" t="b">
        <f aca="false">$C977=$D977</f>
        <v>0</v>
      </c>
      <c r="G977" s="10" t="b">
        <f aca="false">D977&gt;=3</f>
        <v>0</v>
      </c>
      <c r="H977" s="10" t="b">
        <f aca="false">AND($E977,OR($B977="UNGRADABLE_QUALITY",$B977="UNGRADABLE_CONDITION"))</f>
        <v>0</v>
      </c>
      <c r="I977" s="10" t="str">
        <f aca="false">IF(AND($E977,NOT($H977)),$B977, "")</f>
        <v>ACTIVE</v>
      </c>
    </row>
    <row r="978" customFormat="false" ht="15.75" hidden="false" customHeight="false" outlineLevel="0" collapsed="false">
      <c r="A978" s="8" t="str">
        <f aca="false">pattern_user_labels!$A978</f>
        <v>efad2c9f-8ab6-47eb-a99e-34c26824089a</v>
      </c>
      <c r="B978" s="8" t="str">
        <f aca="false" t="array" ref="B978:B978">INDEX(pattern_user_labels!B978:J978,MATCH(MAX(COUNTIF(pattern_user_labels!B978:J978,pattern_user_labels!B978:J978)),COUNTIF(pattern_user_labels!B978:J978,pattern_user_labels!B978:J978),0))</f>
        <v>NON_SPECIFIC</v>
      </c>
      <c r="C978" s="9" t="n">
        <f aca="false">pattern_user_labels!$R978</f>
        <v>3</v>
      </c>
      <c r="D978" s="9" t="n">
        <f aca="false">COUNTIF(pattern_user_labels!$B978:$J978, $B978)</f>
        <v>2</v>
      </c>
      <c r="E978" s="10" t="b">
        <f aca="false">$C978-$D978&lt;=1</f>
        <v>1</v>
      </c>
      <c r="F978" s="10" t="b">
        <f aca="false">$C978=$D978</f>
        <v>0</v>
      </c>
      <c r="G978" s="10" t="b">
        <f aca="false">D978&gt;=3</f>
        <v>0</v>
      </c>
      <c r="H978" s="10" t="b">
        <f aca="false">AND($E978,OR($B978="UNGRADABLE_QUALITY",$B978="UNGRADABLE_CONDITION"))</f>
        <v>0</v>
      </c>
      <c r="I978" s="10" t="str">
        <f aca="false">IF(AND($E978,NOT($H978)),$B978, "")</f>
        <v>NON_SPECIFIC</v>
      </c>
    </row>
    <row r="979" customFormat="false" ht="15.75" hidden="false" customHeight="false" outlineLevel="0" collapsed="false">
      <c r="A979" s="8" t="str">
        <f aca="false">pattern_user_labels!$A979</f>
        <v>f059a991-da17-4198-9003-028f4ca4fe56</v>
      </c>
      <c r="B979" s="8" t="str">
        <f aca="false" t="array" ref="B979:B979">INDEX(pattern_user_labels!B979:J979,MATCH(MAX(COUNTIF(pattern_user_labels!B979:J979,pattern_user_labels!B979:J979)),COUNTIF(pattern_user_labels!B979:J979,pattern_user_labels!B979:J979),0))</f>
        <v>ACTIVE</v>
      </c>
      <c r="C979" s="9" t="n">
        <f aca="false">pattern_user_labels!$R979</f>
        <v>4</v>
      </c>
      <c r="D979" s="9" t="n">
        <f aca="false">COUNTIF(pattern_user_labels!$B979:$J979, $B979)</f>
        <v>3</v>
      </c>
      <c r="E979" s="10" t="b">
        <f aca="false">$C979-$D979&lt;=1</f>
        <v>1</v>
      </c>
      <c r="F979" s="10" t="b">
        <f aca="false">$C979=$D979</f>
        <v>0</v>
      </c>
      <c r="G979" s="10" t="b">
        <f aca="false">D979&gt;=3</f>
        <v>1</v>
      </c>
      <c r="H979" s="10" t="b">
        <f aca="false">AND($E979,OR($B979="UNGRADABLE_QUALITY",$B979="UNGRADABLE_CONDITION"))</f>
        <v>0</v>
      </c>
      <c r="I979" s="10" t="str">
        <f aca="false">IF(AND($E979,NOT($H979)),$B979, "")</f>
        <v>ACTIVE</v>
      </c>
    </row>
    <row r="980" customFormat="false" ht="15.75" hidden="false" customHeight="false" outlineLevel="0" collapsed="false">
      <c r="A980" s="8" t="str">
        <f aca="false">pattern_user_labels!$A980</f>
        <v>f0e19d43-3649-422a-a2c5-3efca7ee38cd</v>
      </c>
      <c r="B980" s="8" t="str">
        <f aca="false" t="array" ref="B980:B980">INDEX(pattern_user_labels!B980:J980,MATCH(MAX(COUNTIF(pattern_user_labels!B980:J980,pattern_user_labels!B980:J980)),COUNTIF(pattern_user_labels!B980:J980,pattern_user_labels!B980:J980),0))</f>
        <v>NON_SPECIFIC</v>
      </c>
      <c r="C980" s="9" t="n">
        <f aca="false">pattern_user_labels!$R980</f>
        <v>3</v>
      </c>
      <c r="D980" s="9" t="n">
        <f aca="false">COUNTIF(pattern_user_labels!$B980:$J980, $B980)</f>
        <v>3</v>
      </c>
      <c r="E980" s="10" t="b">
        <f aca="false">$C980-$D980&lt;=1</f>
        <v>1</v>
      </c>
      <c r="F980" s="10" t="b">
        <f aca="false">$C980=$D980</f>
        <v>1</v>
      </c>
      <c r="G980" s="10" t="b">
        <f aca="false">D980&gt;=3</f>
        <v>1</v>
      </c>
      <c r="H980" s="10" t="b">
        <f aca="false">AND($E980,OR($B980="UNGRADABLE_QUALITY",$B980="UNGRADABLE_CONDITION"))</f>
        <v>0</v>
      </c>
      <c r="I980" s="10" t="str">
        <f aca="false">IF(AND($E980,NOT($H980)),$B980, "")</f>
        <v>NON_SPECIFIC</v>
      </c>
    </row>
    <row r="981" customFormat="false" ht="15.75" hidden="false" customHeight="false" outlineLevel="0" collapsed="false">
      <c r="A981" s="8" t="str">
        <f aca="false">pattern_user_labels!$A981</f>
        <v>f0f9315c-dae7-4871-acc2-3b71bbff6052</v>
      </c>
      <c r="B981" s="8" t="str">
        <f aca="false" t="array" ref="B981:B981">INDEX(pattern_user_labels!B981:J981,MATCH(MAX(COUNTIF(pattern_user_labels!B981:J981,pattern_user_labels!B981:J981)),COUNTIF(pattern_user_labels!B981:J981,pattern_user_labels!B981:J981),0))</f>
        <v>UNGRADABLE_QUALITY</v>
      </c>
      <c r="C981" s="9" t="n">
        <f aca="false">pattern_user_labels!$R981</f>
        <v>3</v>
      </c>
      <c r="D981" s="9" t="n">
        <f aca="false">COUNTIF(pattern_user_labels!$B981:$J981, $B981)</f>
        <v>2</v>
      </c>
      <c r="E981" s="10" t="b">
        <f aca="false">$C981-$D981&lt;=1</f>
        <v>1</v>
      </c>
      <c r="F981" s="10" t="b">
        <f aca="false">$C981=$D981</f>
        <v>0</v>
      </c>
      <c r="G981" s="10" t="b">
        <f aca="false">D981&gt;=3</f>
        <v>0</v>
      </c>
      <c r="H981" s="10" t="b">
        <f aca="false">AND($E981,OR($B981="UNGRADABLE_QUALITY",$B981="UNGRADABLE_CONDITION"))</f>
        <v>1</v>
      </c>
      <c r="I981" s="10" t="str">
        <f aca="false">IF(AND($E981,NOT($H981)),$B981, "")</f>
        <v/>
      </c>
    </row>
    <row r="982" customFormat="false" ht="15.75" hidden="false" customHeight="false" outlineLevel="0" collapsed="false">
      <c r="A982" s="8" t="str">
        <f aca="false">pattern_user_labels!$A982</f>
        <v>f10e5d10-de2b-4a10-a85f-bfadc1c203ff</v>
      </c>
      <c r="B982" s="8" t="str">
        <f aca="false" t="array" ref="B982:B982">INDEX(pattern_user_labels!B982:J982,MATCH(MAX(COUNTIF(pattern_user_labels!B982:J982,pattern_user_labels!B982:J982)),COUNTIF(pattern_user_labels!B982:J982,pattern_user_labels!B982:J982),0))</f>
        <v>EARLY</v>
      </c>
      <c r="C982" s="9" t="n">
        <f aca="false">pattern_user_labels!$R982</f>
        <v>3</v>
      </c>
      <c r="D982" s="9" t="n">
        <f aca="false">COUNTIF(pattern_user_labels!$B982:$J982, $B982)</f>
        <v>2</v>
      </c>
      <c r="E982" s="10" t="b">
        <f aca="false">$C982-$D982&lt;=1</f>
        <v>1</v>
      </c>
      <c r="F982" s="10" t="b">
        <f aca="false">$C982=$D982</f>
        <v>0</v>
      </c>
      <c r="G982" s="10" t="b">
        <f aca="false">D982&gt;=3</f>
        <v>0</v>
      </c>
      <c r="H982" s="10" t="b">
        <f aca="false">AND($E982,OR($B982="UNGRADABLE_QUALITY",$B982="UNGRADABLE_CONDITION"))</f>
        <v>0</v>
      </c>
      <c r="I982" s="10" t="str">
        <f aca="false">IF(AND($E982,NOT($H982)),$B982, "")</f>
        <v>EARLY</v>
      </c>
    </row>
    <row r="983" customFormat="false" ht="15.75" hidden="false" customHeight="false" outlineLevel="0" collapsed="false">
      <c r="A983" s="8" t="str">
        <f aca="false">pattern_user_labels!$A983</f>
        <v>f118ad46-b5a1-4e1a-9b82-898193738925</v>
      </c>
      <c r="B983" s="8" t="str">
        <f aca="false" t="array" ref="B983:B983">INDEX(pattern_user_labels!B983:J983,MATCH(MAX(COUNTIF(pattern_user_labels!B983:J983,pattern_user_labels!B983:J983)),COUNTIF(pattern_user_labels!B983:J983,pattern_user_labels!B983:J983),0))</f>
        <v>NORMAL</v>
      </c>
      <c r="C983" s="9" t="n">
        <f aca="false">pattern_user_labels!$R983</f>
        <v>3</v>
      </c>
      <c r="D983" s="9" t="n">
        <f aca="false">COUNTIF(pattern_user_labels!$B983:$J983, $B983)</f>
        <v>2</v>
      </c>
      <c r="E983" s="10" t="b">
        <f aca="false">$C983-$D983&lt;=1</f>
        <v>1</v>
      </c>
      <c r="F983" s="10" t="b">
        <f aca="false">$C983=$D983</f>
        <v>0</v>
      </c>
      <c r="G983" s="10" t="b">
        <f aca="false">D983&gt;=3</f>
        <v>0</v>
      </c>
      <c r="H983" s="10" t="b">
        <f aca="false">AND($E983,OR($B983="UNGRADABLE_QUALITY",$B983="UNGRADABLE_CONDITION"))</f>
        <v>0</v>
      </c>
      <c r="I983" s="10" t="str">
        <f aca="false">IF(AND($E983,NOT($H983)),$B983, "")</f>
        <v>NORMAL</v>
      </c>
    </row>
    <row r="984" customFormat="false" ht="15.75" hidden="false" customHeight="false" outlineLevel="0" collapsed="false">
      <c r="A984" s="8" t="str">
        <f aca="false">pattern_user_labels!$A984</f>
        <v>f11d162f-032d-4d53-bd3a-449ba5b8b5d5</v>
      </c>
      <c r="B984" s="8" t="str">
        <f aca="false" t="array" ref="B984:B984">INDEX(pattern_user_labels!B984:J984,MATCH(MAX(COUNTIF(pattern_user_labels!B984:J984,pattern_user_labels!B984:J984)),COUNTIF(pattern_user_labels!B984:J984,pattern_user_labels!B984:J984),0))</f>
        <v>NORMAL</v>
      </c>
      <c r="C984" s="9" t="n">
        <f aca="false">pattern_user_labels!$R984</f>
        <v>3</v>
      </c>
      <c r="D984" s="9" t="n">
        <f aca="false">COUNTIF(pattern_user_labels!$B984:$J984, $B984)</f>
        <v>3</v>
      </c>
      <c r="E984" s="10" t="b">
        <f aca="false">$C984-$D984&lt;=1</f>
        <v>1</v>
      </c>
      <c r="F984" s="10" t="b">
        <f aca="false">$C984=$D984</f>
        <v>1</v>
      </c>
      <c r="G984" s="10" t="b">
        <f aca="false">D984&gt;=3</f>
        <v>1</v>
      </c>
      <c r="H984" s="10" t="b">
        <f aca="false">AND($E984,OR($B984="UNGRADABLE_QUALITY",$B984="UNGRADABLE_CONDITION"))</f>
        <v>0</v>
      </c>
      <c r="I984" s="10" t="str">
        <f aca="false">IF(AND($E984,NOT($H984)),$B984, "")</f>
        <v>NORMAL</v>
      </c>
    </row>
    <row r="985" customFormat="false" ht="15.75" hidden="false" customHeight="false" outlineLevel="0" collapsed="false">
      <c r="A985" s="8" t="str">
        <f aca="false">pattern_user_labels!$A985</f>
        <v>f13aebc0-e5a5-4886-9edf-07da506ab0b0</v>
      </c>
      <c r="B985" s="8" t="str">
        <f aca="false" t="array" ref="B985:B985">INDEX(pattern_user_labels!B985:J985,MATCH(MAX(COUNTIF(pattern_user_labels!B985:J985,pattern_user_labels!B985:J985)),COUNTIF(pattern_user_labels!B985:J985,pattern_user_labels!B985:J985),0))</f>
        <v>NON_SPECIFIC</v>
      </c>
      <c r="C985" s="9" t="n">
        <f aca="false">pattern_user_labels!$R985</f>
        <v>3</v>
      </c>
      <c r="D985" s="9" t="n">
        <f aca="false">COUNTIF(pattern_user_labels!$B985:$J985, $B985)</f>
        <v>2</v>
      </c>
      <c r="E985" s="10" t="b">
        <f aca="false">$C985-$D985&lt;=1</f>
        <v>1</v>
      </c>
      <c r="F985" s="10" t="b">
        <f aca="false">$C985=$D985</f>
        <v>0</v>
      </c>
      <c r="G985" s="10" t="b">
        <f aca="false">D985&gt;=3</f>
        <v>0</v>
      </c>
      <c r="H985" s="10" t="b">
        <f aca="false">AND($E985,OR($B985="UNGRADABLE_QUALITY",$B985="UNGRADABLE_CONDITION"))</f>
        <v>0</v>
      </c>
      <c r="I985" s="10" t="str">
        <f aca="false">IF(AND($E985,NOT($H985)),$B985, "")</f>
        <v>NON_SPECIFIC</v>
      </c>
    </row>
    <row r="986" customFormat="false" ht="15.75" hidden="false" customHeight="false" outlineLevel="0" collapsed="false">
      <c r="A986" s="8" t="str">
        <f aca="false">pattern_user_labels!$A986</f>
        <v>f176304f-167b-416a-bd60-c123b1b5a20d</v>
      </c>
      <c r="B986" s="8" t="str">
        <f aca="false" t="array" ref="B986:B986">INDEX(pattern_user_labels!B986:J986,MATCH(MAX(COUNTIF(pattern_user_labels!B986:J986,pattern_user_labels!B986:J986)),COUNTIF(pattern_user_labels!B986:J986,pattern_user_labels!B986:J986),0))</f>
        <v>ACTIVE</v>
      </c>
      <c r="C986" s="9" t="n">
        <f aca="false">pattern_user_labels!$R986</f>
        <v>3</v>
      </c>
      <c r="D986" s="9" t="n">
        <f aca="false">COUNTIF(pattern_user_labels!$B986:$J986, $B986)</f>
        <v>1</v>
      </c>
      <c r="E986" s="10" t="b">
        <f aca="false">$C986-$D986&lt;=1</f>
        <v>0</v>
      </c>
      <c r="F986" s="10" t="b">
        <f aca="false">$C986=$D986</f>
        <v>0</v>
      </c>
      <c r="G986" s="10" t="b">
        <f aca="false">D986&gt;=3</f>
        <v>0</v>
      </c>
      <c r="H986" s="10" t="b">
        <f aca="false">AND($E986,OR($B986="UNGRADABLE_QUALITY",$B986="UNGRADABLE_CONDITION"))</f>
        <v>0</v>
      </c>
      <c r="I986" s="10" t="str">
        <f aca="false">IF(AND($E986,NOT($H986)),$B986, "")</f>
        <v/>
      </c>
    </row>
    <row r="987" customFormat="false" ht="15.75" hidden="false" customHeight="false" outlineLevel="0" collapsed="false">
      <c r="A987" s="8" t="str">
        <f aca="false">pattern_user_labels!$A987</f>
        <v>f1f5f3b5-be8a-4c2e-b52d-b5573ad68c49</v>
      </c>
      <c r="B987" s="8" t="str">
        <f aca="false" t="array" ref="B987:B987">INDEX(pattern_user_labels!B987:J987,MATCH(MAX(COUNTIF(pattern_user_labels!B987:J987,pattern_user_labels!B987:J987)),COUNTIF(pattern_user_labels!B987:J987,pattern_user_labels!B987:J987),0))</f>
        <v>ACTIVE</v>
      </c>
      <c r="C987" s="9" t="n">
        <f aca="false">pattern_user_labels!$R987</f>
        <v>4</v>
      </c>
      <c r="D987" s="9" t="n">
        <f aca="false">COUNTIF(pattern_user_labels!$B987:$J987, $B987)</f>
        <v>4</v>
      </c>
      <c r="E987" s="10" t="b">
        <f aca="false">$C987-$D987&lt;=1</f>
        <v>1</v>
      </c>
      <c r="F987" s="10" t="b">
        <f aca="false">$C987=$D987</f>
        <v>1</v>
      </c>
      <c r="G987" s="10" t="b">
        <f aca="false">D987&gt;=3</f>
        <v>1</v>
      </c>
      <c r="H987" s="10" t="b">
        <f aca="false">AND($E987,OR($B987="UNGRADABLE_QUALITY",$B987="UNGRADABLE_CONDITION"))</f>
        <v>0</v>
      </c>
      <c r="I987" s="10" t="str">
        <f aca="false">IF(AND($E987,NOT($H987)),$B987, "")</f>
        <v>ACTIVE</v>
      </c>
    </row>
    <row r="988" customFormat="false" ht="15.75" hidden="false" customHeight="false" outlineLevel="0" collapsed="false">
      <c r="A988" s="8" t="str">
        <f aca="false">pattern_user_labels!$A988</f>
        <v>f2a73b57-516c-46b2-bcc3-87ddd45c88d2</v>
      </c>
      <c r="B988" s="8" t="str">
        <f aca="false" t="array" ref="B988:B988">INDEX(pattern_user_labels!B988:J988,MATCH(MAX(COUNTIF(pattern_user_labels!B988:J988,pattern_user_labels!B988:J988)),COUNTIF(pattern_user_labels!B988:J988,pattern_user_labels!B988:J988),0))</f>
        <v>NORMAL</v>
      </c>
      <c r="C988" s="9" t="n">
        <f aca="false">pattern_user_labels!$R988</f>
        <v>3</v>
      </c>
      <c r="D988" s="9" t="n">
        <f aca="false">COUNTIF(pattern_user_labels!$B988:$J988, $B988)</f>
        <v>2</v>
      </c>
      <c r="E988" s="10" t="b">
        <f aca="false">$C988-$D988&lt;=1</f>
        <v>1</v>
      </c>
      <c r="F988" s="10" t="b">
        <f aca="false">$C988=$D988</f>
        <v>0</v>
      </c>
      <c r="G988" s="10" t="b">
        <f aca="false">D988&gt;=3</f>
        <v>0</v>
      </c>
      <c r="H988" s="10" t="b">
        <f aca="false">AND($E988,OR($B988="UNGRADABLE_QUALITY",$B988="UNGRADABLE_CONDITION"))</f>
        <v>0</v>
      </c>
      <c r="I988" s="10" t="str">
        <f aca="false">IF(AND($E988,NOT($H988)),$B988, "")</f>
        <v>NORMAL</v>
      </c>
    </row>
    <row r="989" customFormat="false" ht="15.75" hidden="false" customHeight="false" outlineLevel="0" collapsed="false">
      <c r="A989" s="8" t="str">
        <f aca="false">pattern_user_labels!$A989</f>
        <v>f2fa172c-a9dd-4755-870f-02983a40d403</v>
      </c>
      <c r="B989" s="8" t="str">
        <f aca="false" t="array" ref="B989:B989">INDEX(pattern_user_labels!B989:J989,MATCH(MAX(COUNTIF(pattern_user_labels!B989:J989,pattern_user_labels!B989:J989)),COUNTIF(pattern_user_labels!B989:J989,pattern_user_labels!B989:J989),0))</f>
        <v>UNGRADABLE_QUALITY</v>
      </c>
      <c r="C989" s="9" t="n">
        <f aca="false">pattern_user_labels!$R989</f>
        <v>3</v>
      </c>
      <c r="D989" s="9" t="n">
        <f aca="false">COUNTIF(pattern_user_labels!$B989:$J989, $B989)</f>
        <v>1</v>
      </c>
      <c r="E989" s="10" t="b">
        <f aca="false">$C989-$D989&lt;=1</f>
        <v>0</v>
      </c>
      <c r="F989" s="10" t="b">
        <f aca="false">$C989=$D989</f>
        <v>0</v>
      </c>
      <c r="G989" s="10" t="b">
        <f aca="false">D989&gt;=3</f>
        <v>0</v>
      </c>
      <c r="H989" s="10" t="b">
        <f aca="false">AND($E989,OR($B989="UNGRADABLE_QUALITY",$B989="UNGRADABLE_CONDITION"))</f>
        <v>0</v>
      </c>
      <c r="I989" s="10" t="str">
        <f aca="false">IF(AND($E989,NOT($H989)),$B989, "")</f>
        <v/>
      </c>
    </row>
    <row r="990" customFormat="false" ht="15.75" hidden="false" customHeight="false" outlineLevel="0" collapsed="false">
      <c r="A990" s="8" t="str">
        <f aca="false">pattern_user_labels!$A990</f>
        <v>f3145d20-1a36-4cda-afe0-27e4630828e5</v>
      </c>
      <c r="B990" s="8" t="str">
        <f aca="false" t="array" ref="B990:B990">INDEX(pattern_user_labels!B990:J990,MATCH(MAX(COUNTIF(pattern_user_labels!B990:J990,pattern_user_labels!B990:J990)),COUNTIF(pattern_user_labels!B990:J990,pattern_user_labels!B990:J990),0))</f>
        <v>NORMAL</v>
      </c>
      <c r="C990" s="9" t="n">
        <f aca="false">pattern_user_labels!$R990</f>
        <v>3</v>
      </c>
      <c r="D990" s="9" t="n">
        <f aca="false">COUNTIF(pattern_user_labels!$B990:$J990, $B990)</f>
        <v>2</v>
      </c>
      <c r="E990" s="10" t="b">
        <f aca="false">$C990-$D990&lt;=1</f>
        <v>1</v>
      </c>
      <c r="F990" s="10" t="b">
        <f aca="false">$C990=$D990</f>
        <v>0</v>
      </c>
      <c r="G990" s="10" t="b">
        <f aca="false">D990&gt;=3</f>
        <v>0</v>
      </c>
      <c r="H990" s="10" t="b">
        <f aca="false">AND($E990,OR($B990="UNGRADABLE_QUALITY",$B990="UNGRADABLE_CONDITION"))</f>
        <v>0</v>
      </c>
      <c r="I990" s="10" t="str">
        <f aca="false">IF(AND($E990,NOT($H990)),$B990, "")</f>
        <v>NORMAL</v>
      </c>
    </row>
    <row r="991" customFormat="false" ht="15.75" hidden="false" customHeight="false" outlineLevel="0" collapsed="false">
      <c r="A991" s="8" t="str">
        <f aca="false">pattern_user_labels!$A991</f>
        <v>f365eae5-b1f7-49ce-b644-88ddce9d8e95</v>
      </c>
      <c r="B991" s="8" t="str">
        <f aca="false" t="array" ref="B991:B991">INDEX(pattern_user_labels!B991:J991,MATCH(MAX(COUNTIF(pattern_user_labels!B991:J991,pattern_user_labels!B991:J991)),COUNTIF(pattern_user_labels!B991:J991,pattern_user_labels!B991:J991),0))</f>
        <v>NON_SPECIFIC</v>
      </c>
      <c r="C991" s="9" t="n">
        <f aca="false">pattern_user_labels!$R991</f>
        <v>3</v>
      </c>
      <c r="D991" s="9" t="n">
        <f aca="false">COUNTIF(pattern_user_labels!$B991:$J991, $B991)</f>
        <v>2</v>
      </c>
      <c r="E991" s="10" t="b">
        <f aca="false">$C991-$D991&lt;=1</f>
        <v>1</v>
      </c>
      <c r="F991" s="10" t="b">
        <f aca="false">$C991=$D991</f>
        <v>0</v>
      </c>
      <c r="G991" s="10" t="b">
        <f aca="false">D991&gt;=3</f>
        <v>0</v>
      </c>
      <c r="H991" s="10" t="b">
        <f aca="false">AND($E991,OR($B991="UNGRADABLE_QUALITY",$B991="UNGRADABLE_CONDITION"))</f>
        <v>0</v>
      </c>
      <c r="I991" s="10" t="str">
        <f aca="false">IF(AND($E991,NOT($H991)),$B991, "")</f>
        <v>NON_SPECIFIC</v>
      </c>
    </row>
    <row r="992" customFormat="false" ht="15.75" hidden="false" customHeight="false" outlineLevel="0" collapsed="false">
      <c r="A992" s="8" t="str">
        <f aca="false">pattern_user_labels!$A992</f>
        <v>f372f7a3-77d4-4cc2-81f0-8f78363777a0</v>
      </c>
      <c r="B992" s="8" t="str">
        <f aca="false" t="array" ref="B992:B992">INDEX(pattern_user_labels!B992:J992,MATCH(MAX(COUNTIF(pattern_user_labels!B992:J992,pattern_user_labels!B992:J992)),COUNTIF(pattern_user_labels!B992:J992,pattern_user_labels!B992:J992),0))</f>
        <v>NON_SPECIFIC</v>
      </c>
      <c r="C992" s="9" t="n">
        <f aca="false">pattern_user_labels!$R992</f>
        <v>3</v>
      </c>
      <c r="D992" s="9" t="n">
        <f aca="false">COUNTIF(pattern_user_labels!$B992:$J992, $B992)</f>
        <v>1</v>
      </c>
      <c r="E992" s="10" t="b">
        <f aca="false">$C992-$D992&lt;=1</f>
        <v>0</v>
      </c>
      <c r="F992" s="10" t="b">
        <f aca="false">$C992=$D992</f>
        <v>0</v>
      </c>
      <c r="G992" s="10" t="b">
        <f aca="false">D992&gt;=3</f>
        <v>0</v>
      </c>
      <c r="H992" s="10" t="b">
        <f aca="false">AND($E992,OR($B992="UNGRADABLE_QUALITY",$B992="UNGRADABLE_CONDITION"))</f>
        <v>0</v>
      </c>
      <c r="I992" s="10" t="str">
        <f aca="false">IF(AND($E992,NOT($H992)),$B992, "")</f>
        <v/>
      </c>
    </row>
    <row r="993" customFormat="false" ht="15.75" hidden="false" customHeight="false" outlineLevel="0" collapsed="false">
      <c r="A993" s="8" t="str">
        <f aca="false">pattern_user_labels!$A993</f>
        <v>f4082389-bd98-45e5-b15d-6cff4b850308</v>
      </c>
      <c r="B993" s="8" t="str">
        <f aca="false" t="array" ref="B993:B993">INDEX(pattern_user_labels!B993:J993,MATCH(MAX(COUNTIF(pattern_user_labels!B993:J993,pattern_user_labels!B993:J993)),COUNTIF(pattern_user_labels!B993:J993,pattern_user_labels!B993:J993),0))</f>
        <v>NON_SPECIFIC</v>
      </c>
      <c r="C993" s="9" t="n">
        <f aca="false">pattern_user_labels!$R993</f>
        <v>3</v>
      </c>
      <c r="D993" s="9" t="n">
        <f aca="false">COUNTIF(pattern_user_labels!$B993:$J993, $B993)</f>
        <v>2</v>
      </c>
      <c r="E993" s="10" t="b">
        <f aca="false">$C993-$D993&lt;=1</f>
        <v>1</v>
      </c>
      <c r="F993" s="10" t="b">
        <f aca="false">$C993=$D993</f>
        <v>0</v>
      </c>
      <c r="G993" s="10" t="b">
        <f aca="false">D993&gt;=3</f>
        <v>0</v>
      </c>
      <c r="H993" s="10" t="b">
        <f aca="false">AND($E993,OR($B993="UNGRADABLE_QUALITY",$B993="UNGRADABLE_CONDITION"))</f>
        <v>0</v>
      </c>
      <c r="I993" s="10" t="str">
        <f aca="false">IF(AND($E993,NOT($H993)),$B993, "")</f>
        <v>NON_SPECIFIC</v>
      </c>
    </row>
    <row r="994" customFormat="false" ht="15.75" hidden="false" customHeight="false" outlineLevel="0" collapsed="false">
      <c r="A994" s="8" t="str">
        <f aca="false">pattern_user_labels!$A994</f>
        <v>f462d54d-bb28-4971-9ee4-13955ae58f6e</v>
      </c>
      <c r="B994" s="8" t="str">
        <f aca="false" t="array" ref="B994:B994">INDEX(pattern_user_labels!B994:J994,MATCH(MAX(COUNTIF(pattern_user_labels!B994:J994,pattern_user_labels!B994:J994)),COUNTIF(pattern_user_labels!B994:J994,pattern_user_labels!B994:J994),0))</f>
        <v>UNGRADABLE_QUALITY</v>
      </c>
      <c r="C994" s="9" t="n">
        <f aca="false">pattern_user_labels!$R994</f>
        <v>3</v>
      </c>
      <c r="D994" s="9" t="n">
        <f aca="false">COUNTIF(pattern_user_labels!$B994:$J994, $B994)</f>
        <v>2</v>
      </c>
      <c r="E994" s="10" t="b">
        <f aca="false">$C994-$D994&lt;=1</f>
        <v>1</v>
      </c>
      <c r="F994" s="10" t="b">
        <f aca="false">$C994=$D994</f>
        <v>0</v>
      </c>
      <c r="G994" s="10" t="b">
        <f aca="false">D994&gt;=3</f>
        <v>0</v>
      </c>
      <c r="H994" s="10" t="b">
        <f aca="false">AND($E994,OR($B994="UNGRADABLE_QUALITY",$B994="UNGRADABLE_CONDITION"))</f>
        <v>1</v>
      </c>
      <c r="I994" s="10" t="str">
        <f aca="false">IF(AND($E994,NOT($H994)),$B994, "")</f>
        <v/>
      </c>
    </row>
    <row r="995" customFormat="false" ht="15.75" hidden="false" customHeight="false" outlineLevel="0" collapsed="false">
      <c r="A995" s="8" t="str">
        <f aca="false">pattern_user_labels!$A995</f>
        <v>f47417ea-8790-47d2-8dac-ddb87d39a08c</v>
      </c>
      <c r="B995" s="8" t="str">
        <f aca="false" t="array" ref="B995:B995">INDEX(pattern_user_labels!B995:J995,MATCH(MAX(COUNTIF(pattern_user_labels!B995:J995,pattern_user_labels!B995:J995)),COUNTIF(pattern_user_labels!B995:J995,pattern_user_labels!B995:J995),0))</f>
        <v>NORMAL</v>
      </c>
      <c r="C995" s="9" t="n">
        <f aca="false">pattern_user_labels!$R995</f>
        <v>3</v>
      </c>
      <c r="D995" s="9" t="n">
        <f aca="false">COUNTIF(pattern_user_labels!$B995:$J995, $B995)</f>
        <v>2</v>
      </c>
      <c r="E995" s="10" t="b">
        <f aca="false">$C995-$D995&lt;=1</f>
        <v>1</v>
      </c>
      <c r="F995" s="10" t="b">
        <f aca="false">$C995=$D995</f>
        <v>0</v>
      </c>
      <c r="G995" s="10" t="b">
        <f aca="false">D995&gt;=3</f>
        <v>0</v>
      </c>
      <c r="H995" s="10" t="b">
        <f aca="false">AND($E995,OR($B995="UNGRADABLE_QUALITY",$B995="UNGRADABLE_CONDITION"))</f>
        <v>0</v>
      </c>
      <c r="I995" s="10" t="str">
        <f aca="false">IF(AND($E995,NOT($H995)),$B995, "")</f>
        <v>NORMAL</v>
      </c>
    </row>
    <row r="996" customFormat="false" ht="15.75" hidden="false" customHeight="false" outlineLevel="0" collapsed="false">
      <c r="A996" s="8" t="str">
        <f aca="false">pattern_user_labels!$A996</f>
        <v>f4846edd-2a12-49ec-aee5-bf88fcbf2762</v>
      </c>
      <c r="B996" s="8" t="str">
        <f aca="false" t="array" ref="B996:B996">INDEX(pattern_user_labels!B996:J996,MATCH(MAX(COUNTIF(pattern_user_labels!B996:J996,pattern_user_labels!B996:J996)),COUNTIF(pattern_user_labels!B996:J996,pattern_user_labels!B996:J996),0))</f>
        <v>NORMAL</v>
      </c>
      <c r="C996" s="9" t="n">
        <f aca="false">pattern_user_labels!$R996</f>
        <v>3</v>
      </c>
      <c r="D996" s="9" t="n">
        <f aca="false">COUNTIF(pattern_user_labels!$B996:$J996, $B996)</f>
        <v>2</v>
      </c>
      <c r="E996" s="10" t="b">
        <f aca="false">$C996-$D996&lt;=1</f>
        <v>1</v>
      </c>
      <c r="F996" s="10" t="b">
        <f aca="false">$C996=$D996</f>
        <v>0</v>
      </c>
      <c r="G996" s="10" t="b">
        <f aca="false">D996&gt;=3</f>
        <v>0</v>
      </c>
      <c r="H996" s="10" t="b">
        <f aca="false">AND($E996,OR($B996="UNGRADABLE_QUALITY",$B996="UNGRADABLE_CONDITION"))</f>
        <v>0</v>
      </c>
      <c r="I996" s="10" t="str">
        <f aca="false">IF(AND($E996,NOT($H996)),$B996, "")</f>
        <v>NORMAL</v>
      </c>
    </row>
    <row r="997" customFormat="false" ht="15.75" hidden="false" customHeight="false" outlineLevel="0" collapsed="false">
      <c r="A997" s="8" t="str">
        <f aca="false">pattern_user_labels!$A997</f>
        <v>f4dda7ab-51cd-415d-9220-236457978eaf</v>
      </c>
      <c r="B997" s="8" t="str">
        <f aca="false" t="array" ref="B997:B997">INDEX(pattern_user_labels!B997:J997,MATCH(MAX(COUNTIF(pattern_user_labels!B997:J997,pattern_user_labels!B997:J997)),COUNTIF(pattern_user_labels!B997:J997,pattern_user_labels!B997:J997),0))</f>
        <v>NON_SPECIFIC</v>
      </c>
      <c r="C997" s="9" t="n">
        <f aca="false">pattern_user_labels!$R997</f>
        <v>4</v>
      </c>
      <c r="D997" s="9" t="n">
        <f aca="false">COUNTIF(pattern_user_labels!$B997:$J997, $B997)</f>
        <v>1</v>
      </c>
      <c r="E997" s="10" t="b">
        <f aca="false">$C997-$D997&lt;=1</f>
        <v>0</v>
      </c>
      <c r="F997" s="10" t="b">
        <f aca="false">$C997=$D997</f>
        <v>0</v>
      </c>
      <c r="G997" s="10" t="b">
        <f aca="false">D997&gt;=3</f>
        <v>0</v>
      </c>
      <c r="H997" s="10" t="b">
        <f aca="false">AND($E997,OR($B997="UNGRADABLE_QUALITY",$B997="UNGRADABLE_CONDITION"))</f>
        <v>0</v>
      </c>
      <c r="I997" s="10" t="str">
        <f aca="false">IF(AND($E997,NOT($H997)),$B997, "")</f>
        <v/>
      </c>
    </row>
    <row r="998" customFormat="false" ht="15.75" hidden="false" customHeight="false" outlineLevel="0" collapsed="false">
      <c r="A998" s="8" t="str">
        <f aca="false">pattern_user_labels!$A998</f>
        <v>f508b28c-f718-4c41-b1e9-c150c80014eb</v>
      </c>
      <c r="B998" s="8" t="str">
        <f aca="false" t="array" ref="B998:B998">INDEX(pattern_user_labels!B998:J998,MATCH(MAX(COUNTIF(pattern_user_labels!B998:J998,pattern_user_labels!B998:J998)),COUNTIF(pattern_user_labels!B998:J998,pattern_user_labels!B998:J998),0))</f>
        <v>NORMAL</v>
      </c>
      <c r="C998" s="9" t="n">
        <f aca="false">pattern_user_labels!$R998</f>
        <v>3</v>
      </c>
      <c r="D998" s="9" t="n">
        <f aca="false">COUNTIF(pattern_user_labels!$B998:$J998, $B998)</f>
        <v>2</v>
      </c>
      <c r="E998" s="10" t="b">
        <f aca="false">$C998-$D998&lt;=1</f>
        <v>1</v>
      </c>
      <c r="F998" s="10" t="b">
        <f aca="false">$C998=$D998</f>
        <v>0</v>
      </c>
      <c r="G998" s="10" t="b">
        <f aca="false">D998&gt;=3</f>
        <v>0</v>
      </c>
      <c r="H998" s="10" t="b">
        <f aca="false">AND($E998,OR($B998="UNGRADABLE_QUALITY",$B998="UNGRADABLE_CONDITION"))</f>
        <v>0</v>
      </c>
      <c r="I998" s="10" t="str">
        <f aca="false">IF(AND($E998,NOT($H998)),$B998, "")</f>
        <v>NORMAL</v>
      </c>
    </row>
    <row r="999" customFormat="false" ht="15.75" hidden="false" customHeight="false" outlineLevel="0" collapsed="false">
      <c r="A999" s="8" t="str">
        <f aca="false">pattern_user_labels!$A999</f>
        <v>f52bf5ca-dfed-45f6-ba84-a813ad8daec3</v>
      </c>
      <c r="B999" s="8" t="str">
        <f aca="false" t="array" ref="B999:B999">INDEX(pattern_user_labels!B999:J999,MATCH(MAX(COUNTIF(pattern_user_labels!B999:J999,pattern_user_labels!B999:J999)),COUNTIF(pattern_user_labels!B999:J999,pattern_user_labels!B999:J999),0))</f>
        <v>EARLY</v>
      </c>
      <c r="C999" s="9" t="n">
        <f aca="false">pattern_user_labels!$R999</f>
        <v>4</v>
      </c>
      <c r="D999" s="9" t="n">
        <f aca="false">COUNTIF(pattern_user_labels!$B999:$J999, $B999)</f>
        <v>3</v>
      </c>
      <c r="E999" s="10" t="b">
        <f aca="false">$C999-$D999&lt;=1</f>
        <v>1</v>
      </c>
      <c r="F999" s="10" t="b">
        <f aca="false">$C999=$D999</f>
        <v>0</v>
      </c>
      <c r="G999" s="10" t="b">
        <f aca="false">D999&gt;=3</f>
        <v>1</v>
      </c>
      <c r="H999" s="10" t="b">
        <f aca="false">AND($E999,OR($B999="UNGRADABLE_QUALITY",$B999="UNGRADABLE_CONDITION"))</f>
        <v>0</v>
      </c>
      <c r="I999" s="10" t="str">
        <f aca="false">IF(AND($E999,NOT($H999)),$B999, "")</f>
        <v>EARLY</v>
      </c>
    </row>
    <row r="1000" customFormat="false" ht="15.75" hidden="false" customHeight="false" outlineLevel="0" collapsed="false">
      <c r="A1000" s="8" t="str">
        <f aca="false">pattern_user_labels!$A1000</f>
        <v>f5316696-c070-4a5b-90f1-e52a3bd9e846</v>
      </c>
      <c r="B1000" s="8" t="str">
        <f aca="false" t="array" ref="B1000:B1000">INDEX(pattern_user_labels!B1000:J1000,MATCH(MAX(COUNTIF(pattern_user_labels!B1000:J1000,pattern_user_labels!B1000:J1000)),COUNTIF(pattern_user_labels!B1000:J1000,pattern_user_labels!B1000:J1000),0))</f>
        <v>NON_SPECIFIC</v>
      </c>
      <c r="C1000" s="9" t="n">
        <f aca="false">pattern_user_labels!$R1000</f>
        <v>4</v>
      </c>
      <c r="D1000" s="9" t="n">
        <f aca="false">COUNTIF(pattern_user_labels!$B1000:$J1000, $B1000)</f>
        <v>2</v>
      </c>
      <c r="E1000" s="10" t="b">
        <f aca="false">$C1000-$D1000&lt;=1</f>
        <v>0</v>
      </c>
      <c r="F1000" s="10" t="b">
        <f aca="false">$C1000=$D1000</f>
        <v>0</v>
      </c>
      <c r="G1000" s="10" t="b">
        <f aca="false">D1000&gt;=3</f>
        <v>0</v>
      </c>
      <c r="H1000" s="10" t="b">
        <f aca="false">AND($E1000,OR($B1000="UNGRADABLE_QUALITY",$B1000="UNGRADABLE_CONDITION"))</f>
        <v>0</v>
      </c>
      <c r="I1000" s="10" t="str">
        <f aca="false">IF(AND($E1000,NOT($H1000)),$B1000, "")</f>
        <v/>
      </c>
    </row>
    <row r="1001" customFormat="false" ht="15.75" hidden="false" customHeight="false" outlineLevel="0" collapsed="false">
      <c r="A1001" s="8" t="str">
        <f aca="false">pattern_user_labels!$A1001</f>
        <v>f6470afd-c7e6-4a58-b939-de95c0189578</v>
      </c>
      <c r="B1001" s="8" t="str">
        <f aca="false" t="array" ref="B1001:B1001">INDEX(pattern_user_labels!B1001:J1001,MATCH(MAX(COUNTIF(pattern_user_labels!B1001:J1001,pattern_user_labels!B1001:J1001)),COUNTIF(pattern_user_labels!B1001:J1001,pattern_user_labels!B1001:J1001),0))</f>
        <v>NON_SPECIFIC</v>
      </c>
      <c r="C1001" s="9" t="n">
        <f aca="false">pattern_user_labels!$R1001</f>
        <v>3</v>
      </c>
      <c r="D1001" s="9" t="n">
        <f aca="false">COUNTIF(pattern_user_labels!$B1001:$J1001, $B1001)</f>
        <v>2</v>
      </c>
      <c r="E1001" s="10" t="b">
        <f aca="false">$C1001-$D1001&lt;=1</f>
        <v>1</v>
      </c>
      <c r="F1001" s="10" t="b">
        <f aca="false">$C1001=$D1001</f>
        <v>0</v>
      </c>
      <c r="G1001" s="10" t="b">
        <f aca="false">D1001&gt;=3</f>
        <v>0</v>
      </c>
      <c r="H1001" s="10" t="b">
        <f aca="false">AND($E1001,OR($B1001="UNGRADABLE_QUALITY",$B1001="UNGRADABLE_CONDITION"))</f>
        <v>0</v>
      </c>
      <c r="I1001" s="10" t="str">
        <f aca="false">IF(AND($E1001,NOT($H1001)),$B1001, "")</f>
        <v>NON_SPECIFIC</v>
      </c>
    </row>
    <row r="1002" customFormat="false" ht="15.75" hidden="false" customHeight="false" outlineLevel="0" collapsed="false">
      <c r="A1002" s="8" t="str">
        <f aca="false">pattern_user_labels!$A1002</f>
        <v>f6a5d2dc-80dc-4915-88fb-b26059d9869b</v>
      </c>
      <c r="B1002" s="8" t="str">
        <f aca="false" t="array" ref="B1002:B1002">INDEX(pattern_user_labels!B1002:J1002,MATCH(MAX(COUNTIF(pattern_user_labels!B1002:J1002,pattern_user_labels!B1002:J1002)),COUNTIF(pattern_user_labels!B1002:J1002,pattern_user_labels!B1002:J1002),0))</f>
        <v>NON_SPECIFIC</v>
      </c>
      <c r="C1002" s="9" t="n">
        <f aca="false">pattern_user_labels!$R1002</f>
        <v>3</v>
      </c>
      <c r="D1002" s="9" t="n">
        <f aca="false">COUNTIF(pattern_user_labels!$B1002:$J1002, $B1002)</f>
        <v>2</v>
      </c>
      <c r="E1002" s="10" t="b">
        <f aca="false">$C1002-$D1002&lt;=1</f>
        <v>1</v>
      </c>
      <c r="F1002" s="10" t="b">
        <f aca="false">$C1002=$D1002</f>
        <v>0</v>
      </c>
      <c r="G1002" s="10" t="b">
        <f aca="false">D1002&gt;=3</f>
        <v>0</v>
      </c>
      <c r="H1002" s="10" t="b">
        <f aca="false">AND($E1002,OR($B1002="UNGRADABLE_QUALITY",$B1002="UNGRADABLE_CONDITION"))</f>
        <v>0</v>
      </c>
      <c r="I1002" s="10" t="str">
        <f aca="false">IF(AND($E1002,NOT($H1002)),$B1002, "")</f>
        <v>NON_SPECIFIC</v>
      </c>
    </row>
    <row r="1003" customFormat="false" ht="15.75" hidden="false" customHeight="false" outlineLevel="0" collapsed="false">
      <c r="A1003" s="8" t="str">
        <f aca="false">pattern_user_labels!$A1003</f>
        <v>f6b588bb-8157-4346-bf76-cf7323fee519</v>
      </c>
      <c r="B1003" s="8" t="str">
        <f aca="false" t="array" ref="B1003:B1003">INDEX(pattern_user_labels!B1003:J1003,MATCH(MAX(COUNTIF(pattern_user_labels!B1003:J1003,pattern_user_labels!B1003:J1003)),COUNTIF(pattern_user_labels!B1003:J1003,pattern_user_labels!B1003:J1003),0))</f>
        <v>EARLY</v>
      </c>
      <c r="C1003" s="9" t="n">
        <f aca="false">pattern_user_labels!$R1003</f>
        <v>3</v>
      </c>
      <c r="D1003" s="9" t="n">
        <f aca="false">COUNTIF(pattern_user_labels!$B1003:$J1003, $B1003)</f>
        <v>3</v>
      </c>
      <c r="E1003" s="10" t="b">
        <f aca="false">$C1003-$D1003&lt;=1</f>
        <v>1</v>
      </c>
      <c r="F1003" s="10" t="b">
        <f aca="false">$C1003=$D1003</f>
        <v>1</v>
      </c>
      <c r="G1003" s="10" t="b">
        <f aca="false">D1003&gt;=3</f>
        <v>1</v>
      </c>
      <c r="H1003" s="10" t="b">
        <f aca="false">AND($E1003,OR($B1003="UNGRADABLE_QUALITY",$B1003="UNGRADABLE_CONDITION"))</f>
        <v>0</v>
      </c>
      <c r="I1003" s="10" t="str">
        <f aca="false">IF(AND($E1003,NOT($H1003)),$B1003, "")</f>
        <v>EARLY</v>
      </c>
    </row>
    <row r="1004" customFormat="false" ht="15.75" hidden="false" customHeight="false" outlineLevel="0" collapsed="false">
      <c r="A1004" s="8" t="str">
        <f aca="false">pattern_user_labels!$A1004</f>
        <v>f6f9ed19-b7bb-48a8-b4d9-fecc5ce3f5de</v>
      </c>
      <c r="B1004" s="8" t="str">
        <f aca="false" t="array" ref="B1004:B1004">INDEX(pattern_user_labels!B1004:J1004,MATCH(MAX(COUNTIF(pattern_user_labels!B1004:J1004,pattern_user_labels!B1004:J1004)),COUNTIF(pattern_user_labels!B1004:J1004,pattern_user_labels!B1004:J1004),0))</f>
        <v>NON_SPECIFIC</v>
      </c>
      <c r="C1004" s="9" t="n">
        <f aca="false">pattern_user_labels!$R1004</f>
        <v>3</v>
      </c>
      <c r="D1004" s="9" t="n">
        <f aca="false">COUNTIF(pattern_user_labels!$B1004:$J1004, $B1004)</f>
        <v>2</v>
      </c>
      <c r="E1004" s="10" t="b">
        <f aca="false">$C1004-$D1004&lt;=1</f>
        <v>1</v>
      </c>
      <c r="F1004" s="10" t="b">
        <f aca="false">$C1004=$D1004</f>
        <v>0</v>
      </c>
      <c r="G1004" s="10" t="b">
        <f aca="false">D1004&gt;=3</f>
        <v>0</v>
      </c>
      <c r="H1004" s="10" t="b">
        <f aca="false">AND($E1004,OR($B1004="UNGRADABLE_QUALITY",$B1004="UNGRADABLE_CONDITION"))</f>
        <v>0</v>
      </c>
      <c r="I1004" s="10" t="str">
        <f aca="false">IF(AND($E1004,NOT($H1004)),$B1004, "")</f>
        <v>NON_SPECIFIC</v>
      </c>
    </row>
    <row r="1005" customFormat="false" ht="15.75" hidden="false" customHeight="false" outlineLevel="0" collapsed="false">
      <c r="A1005" s="8" t="str">
        <f aca="false">pattern_user_labels!$A1005</f>
        <v>f71e3f02-8672-4f65-b2af-d3cf5176f4fa</v>
      </c>
      <c r="B1005" s="8" t="str">
        <f aca="false" t="array" ref="B1005:B1005">INDEX(pattern_user_labels!B1005:J1005,MATCH(MAX(COUNTIF(pattern_user_labels!B1005:J1005,pattern_user_labels!B1005:J1005)),COUNTIF(pattern_user_labels!B1005:J1005,pattern_user_labels!B1005:J1005),0))</f>
        <v>UNGRADABLE_QUALITY</v>
      </c>
      <c r="C1005" s="9" t="n">
        <f aca="false">pattern_user_labels!$R1005</f>
        <v>3</v>
      </c>
      <c r="D1005" s="9" t="n">
        <f aca="false">COUNTIF(pattern_user_labels!$B1005:$J1005, $B1005)</f>
        <v>2</v>
      </c>
      <c r="E1005" s="10" t="b">
        <f aca="false">$C1005-$D1005&lt;=1</f>
        <v>1</v>
      </c>
      <c r="F1005" s="10" t="b">
        <f aca="false">$C1005=$D1005</f>
        <v>0</v>
      </c>
      <c r="G1005" s="10" t="b">
        <f aca="false">D1005&gt;=3</f>
        <v>0</v>
      </c>
      <c r="H1005" s="10" t="b">
        <f aca="false">AND($E1005,OR($B1005="UNGRADABLE_QUALITY",$B1005="UNGRADABLE_CONDITION"))</f>
        <v>1</v>
      </c>
      <c r="I1005" s="10" t="str">
        <f aca="false">IF(AND($E1005,NOT($H1005)),$B1005, "")</f>
        <v/>
      </c>
    </row>
    <row r="1006" customFormat="false" ht="15.75" hidden="false" customHeight="false" outlineLevel="0" collapsed="false">
      <c r="A1006" s="8" t="str">
        <f aca="false">pattern_user_labels!$A1006</f>
        <v>f82014b0-4134-46f1-a687-cc10099bcdf8</v>
      </c>
      <c r="B1006" s="8" t="str">
        <f aca="false" t="array" ref="B1006:B1006">INDEX(pattern_user_labels!B1006:J1006,MATCH(MAX(COUNTIF(pattern_user_labels!B1006:J1006,pattern_user_labels!B1006:J1006)),COUNTIF(pattern_user_labels!B1006:J1006,pattern_user_labels!B1006:J1006),0))</f>
        <v>EARLY</v>
      </c>
      <c r="C1006" s="9" t="n">
        <f aca="false">pattern_user_labels!$R1006</f>
        <v>3</v>
      </c>
      <c r="D1006" s="9" t="n">
        <f aca="false">COUNTIF(pattern_user_labels!$B1006:$J1006, $B1006)</f>
        <v>2</v>
      </c>
      <c r="E1006" s="10" t="b">
        <f aca="false">$C1006-$D1006&lt;=1</f>
        <v>1</v>
      </c>
      <c r="F1006" s="10" t="b">
        <f aca="false">$C1006=$D1006</f>
        <v>0</v>
      </c>
      <c r="G1006" s="10" t="b">
        <f aca="false">D1006&gt;=3</f>
        <v>0</v>
      </c>
      <c r="H1006" s="10" t="b">
        <f aca="false">AND($E1006,OR($B1006="UNGRADABLE_QUALITY",$B1006="UNGRADABLE_CONDITION"))</f>
        <v>0</v>
      </c>
      <c r="I1006" s="10" t="str">
        <f aca="false">IF(AND($E1006,NOT($H1006)),$B1006, "")</f>
        <v>EARLY</v>
      </c>
    </row>
    <row r="1007" customFormat="false" ht="15.75" hidden="false" customHeight="false" outlineLevel="0" collapsed="false">
      <c r="A1007" s="8" t="str">
        <f aca="false">pattern_user_labels!$A1007</f>
        <v>f82c684e-fbc0-45e5-888e-1c77b4247f3c</v>
      </c>
      <c r="B1007" s="8" t="str">
        <f aca="false" t="array" ref="B1007:B1007">INDEX(pattern_user_labels!B1007:J1007,MATCH(MAX(COUNTIF(pattern_user_labels!B1007:J1007,pattern_user_labels!B1007:J1007)),COUNTIF(pattern_user_labels!B1007:J1007,pattern_user_labels!B1007:J1007),0))</f>
        <v>NORMAL</v>
      </c>
      <c r="C1007" s="9" t="n">
        <f aca="false">pattern_user_labels!$R1007</f>
        <v>4</v>
      </c>
      <c r="D1007" s="9" t="n">
        <f aca="false">COUNTIF(pattern_user_labels!$B1007:$J1007, $B1007)</f>
        <v>3</v>
      </c>
      <c r="E1007" s="10" t="b">
        <f aca="false">$C1007-$D1007&lt;=1</f>
        <v>1</v>
      </c>
      <c r="F1007" s="10" t="b">
        <f aca="false">$C1007=$D1007</f>
        <v>0</v>
      </c>
      <c r="G1007" s="10" t="b">
        <f aca="false">D1007&gt;=3</f>
        <v>1</v>
      </c>
      <c r="H1007" s="10" t="b">
        <f aca="false">AND($E1007,OR($B1007="UNGRADABLE_QUALITY",$B1007="UNGRADABLE_CONDITION"))</f>
        <v>0</v>
      </c>
      <c r="I1007" s="10" t="str">
        <f aca="false">IF(AND($E1007,NOT($H1007)),$B1007, "")</f>
        <v>NORMAL</v>
      </c>
    </row>
    <row r="1008" customFormat="false" ht="15.75" hidden="false" customHeight="false" outlineLevel="0" collapsed="false">
      <c r="A1008" s="8" t="str">
        <f aca="false">pattern_user_labels!$A1008</f>
        <v>f8a0d667-026d-4eca-b34e-651c4d83353c</v>
      </c>
      <c r="B1008" s="8" t="str">
        <f aca="false" t="array" ref="B1008:B1008">INDEX(pattern_user_labels!B1008:J1008,MATCH(MAX(COUNTIF(pattern_user_labels!B1008:J1008,pattern_user_labels!B1008:J1008)),COUNTIF(pattern_user_labels!B1008:J1008,pattern_user_labels!B1008:J1008),0))</f>
        <v>EARLY</v>
      </c>
      <c r="C1008" s="9" t="n">
        <f aca="false">pattern_user_labels!$R1008</f>
        <v>3</v>
      </c>
      <c r="D1008" s="9" t="n">
        <f aca="false">COUNTIF(pattern_user_labels!$B1008:$J1008, $B1008)</f>
        <v>2</v>
      </c>
      <c r="E1008" s="10" t="b">
        <f aca="false">$C1008-$D1008&lt;=1</f>
        <v>1</v>
      </c>
      <c r="F1008" s="10" t="b">
        <f aca="false">$C1008=$D1008</f>
        <v>0</v>
      </c>
      <c r="G1008" s="10" t="b">
        <f aca="false">D1008&gt;=3</f>
        <v>0</v>
      </c>
      <c r="H1008" s="10" t="b">
        <f aca="false">AND($E1008,OR($B1008="UNGRADABLE_QUALITY",$B1008="UNGRADABLE_CONDITION"))</f>
        <v>0</v>
      </c>
      <c r="I1008" s="10" t="str">
        <f aca="false">IF(AND($E1008,NOT($H1008)),$B1008, "")</f>
        <v>EARLY</v>
      </c>
    </row>
    <row r="1009" customFormat="false" ht="15.75" hidden="false" customHeight="false" outlineLevel="0" collapsed="false">
      <c r="A1009" s="8" t="str">
        <f aca="false">pattern_user_labels!$A1009</f>
        <v>f8c61e26-9390-44e6-af04-0b98614bc37d</v>
      </c>
      <c r="B1009" s="8" t="str">
        <f aca="false" t="array" ref="B1009:B1009">INDEX(pattern_user_labels!B1009:J1009,MATCH(MAX(COUNTIF(pattern_user_labels!B1009:J1009,pattern_user_labels!B1009:J1009)),COUNTIF(pattern_user_labels!B1009:J1009,pattern_user_labels!B1009:J1009),0))</f>
        <v>EARLY</v>
      </c>
      <c r="C1009" s="9" t="n">
        <f aca="false">pattern_user_labels!$R1009</f>
        <v>3</v>
      </c>
      <c r="D1009" s="9" t="n">
        <f aca="false">COUNTIF(pattern_user_labels!$B1009:$J1009, $B1009)</f>
        <v>2</v>
      </c>
      <c r="E1009" s="10" t="b">
        <f aca="false">$C1009-$D1009&lt;=1</f>
        <v>1</v>
      </c>
      <c r="F1009" s="10" t="b">
        <f aca="false">$C1009=$D1009</f>
        <v>0</v>
      </c>
      <c r="G1009" s="10" t="b">
        <f aca="false">D1009&gt;=3</f>
        <v>0</v>
      </c>
      <c r="H1009" s="10" t="b">
        <f aca="false">AND($E1009,OR($B1009="UNGRADABLE_QUALITY",$B1009="UNGRADABLE_CONDITION"))</f>
        <v>0</v>
      </c>
      <c r="I1009" s="10" t="str">
        <f aca="false">IF(AND($E1009,NOT($H1009)),$B1009, "")</f>
        <v>EARLY</v>
      </c>
    </row>
    <row r="1010" customFormat="false" ht="15.75" hidden="false" customHeight="false" outlineLevel="0" collapsed="false">
      <c r="A1010" s="8" t="str">
        <f aca="false">pattern_user_labels!$A1010</f>
        <v>f95a5591-4e9b-4533-b339-5dd5de87bca2</v>
      </c>
      <c r="B1010" s="8" t="str">
        <f aca="false" t="array" ref="B1010:B1010">INDEX(pattern_user_labels!B1010:J1010,MATCH(MAX(COUNTIF(pattern_user_labels!B1010:J1010,pattern_user_labels!B1010:J1010)),COUNTIF(pattern_user_labels!B1010:J1010,pattern_user_labels!B1010:J1010),0))</f>
        <v>LATE</v>
      </c>
      <c r="C1010" s="9" t="n">
        <f aca="false">pattern_user_labels!$R1010</f>
        <v>3</v>
      </c>
      <c r="D1010" s="9" t="n">
        <f aca="false">COUNTIF(pattern_user_labels!$B1010:$J1010, $B1010)</f>
        <v>2</v>
      </c>
      <c r="E1010" s="10" t="b">
        <f aca="false">$C1010-$D1010&lt;=1</f>
        <v>1</v>
      </c>
      <c r="F1010" s="10" t="b">
        <f aca="false">$C1010=$D1010</f>
        <v>0</v>
      </c>
      <c r="G1010" s="10" t="b">
        <f aca="false">D1010&gt;=3</f>
        <v>0</v>
      </c>
      <c r="H1010" s="10" t="b">
        <f aca="false">AND($E1010,OR($B1010="UNGRADABLE_QUALITY",$B1010="UNGRADABLE_CONDITION"))</f>
        <v>0</v>
      </c>
      <c r="I1010" s="10" t="str">
        <f aca="false">IF(AND($E1010,NOT($H1010)),$B1010, "")</f>
        <v>LATE</v>
      </c>
    </row>
    <row r="1011" customFormat="false" ht="15.75" hidden="false" customHeight="false" outlineLevel="0" collapsed="false">
      <c r="A1011" s="8" t="str">
        <f aca="false">pattern_user_labels!$A1011</f>
        <v>f95ebeb3-b5fc-4ed9-a1a4-714506dbcbf1</v>
      </c>
      <c r="B1011" s="8" t="str">
        <f aca="false" t="array" ref="B1011:B1011">INDEX(pattern_user_labels!B1011:J1011,MATCH(MAX(COUNTIF(pattern_user_labels!B1011:J1011,pattern_user_labels!B1011:J1011)),COUNTIF(pattern_user_labels!B1011:J1011,pattern_user_labels!B1011:J1011),0))</f>
        <v>NON_SPECIFIC</v>
      </c>
      <c r="C1011" s="9" t="n">
        <f aca="false">pattern_user_labels!$R1011</f>
        <v>3</v>
      </c>
      <c r="D1011" s="9" t="n">
        <f aca="false">COUNTIF(pattern_user_labels!$B1011:$J1011, $B1011)</f>
        <v>2</v>
      </c>
      <c r="E1011" s="10" t="b">
        <f aca="false">$C1011-$D1011&lt;=1</f>
        <v>1</v>
      </c>
      <c r="F1011" s="10" t="b">
        <f aca="false">$C1011=$D1011</f>
        <v>0</v>
      </c>
      <c r="G1011" s="10" t="b">
        <f aca="false">D1011&gt;=3</f>
        <v>0</v>
      </c>
      <c r="H1011" s="10" t="b">
        <f aca="false">AND($E1011,OR($B1011="UNGRADABLE_QUALITY",$B1011="UNGRADABLE_CONDITION"))</f>
        <v>0</v>
      </c>
      <c r="I1011" s="10" t="str">
        <f aca="false">IF(AND($E1011,NOT($H1011)),$B1011, "")</f>
        <v>NON_SPECIFIC</v>
      </c>
    </row>
    <row r="1012" customFormat="false" ht="15.75" hidden="false" customHeight="false" outlineLevel="0" collapsed="false">
      <c r="A1012" s="8" t="str">
        <f aca="false">pattern_user_labels!$A1012</f>
        <v>f96ed917-3272-421a-9739-945c9a112b51</v>
      </c>
      <c r="B1012" s="8" t="str">
        <f aca="false" t="array" ref="B1012:B1012">INDEX(pattern_user_labels!B1012:J1012,MATCH(MAX(COUNTIF(pattern_user_labels!B1012:J1012,pattern_user_labels!B1012:J1012)),COUNTIF(pattern_user_labels!B1012:J1012,pattern_user_labels!B1012:J1012),0))</f>
        <v>NON_SPECIFIC</v>
      </c>
      <c r="C1012" s="9" t="n">
        <f aca="false">pattern_user_labels!$R1012</f>
        <v>3</v>
      </c>
      <c r="D1012" s="9" t="n">
        <f aca="false">COUNTIF(pattern_user_labels!$B1012:$J1012, $B1012)</f>
        <v>3</v>
      </c>
      <c r="E1012" s="10" t="b">
        <f aca="false">$C1012-$D1012&lt;=1</f>
        <v>1</v>
      </c>
      <c r="F1012" s="10" t="b">
        <f aca="false">$C1012=$D1012</f>
        <v>1</v>
      </c>
      <c r="G1012" s="10" t="b">
        <f aca="false">D1012&gt;=3</f>
        <v>1</v>
      </c>
      <c r="H1012" s="10" t="b">
        <f aca="false">AND($E1012,OR($B1012="UNGRADABLE_QUALITY",$B1012="UNGRADABLE_CONDITION"))</f>
        <v>0</v>
      </c>
      <c r="I1012" s="10" t="str">
        <f aca="false">IF(AND($E1012,NOT($H1012)),$B1012, "")</f>
        <v>NON_SPECIFIC</v>
      </c>
    </row>
    <row r="1013" customFormat="false" ht="15.75" hidden="false" customHeight="false" outlineLevel="0" collapsed="false">
      <c r="A1013" s="8" t="str">
        <f aca="false">pattern_user_labels!$A1013</f>
        <v>fa1b160b-9bb0-4e22-9d42-dcb3afb378bc</v>
      </c>
      <c r="B1013" s="8" t="str">
        <f aca="false" t="array" ref="B1013:B1013">INDEX(pattern_user_labels!B1013:J1013,MATCH(MAX(COUNTIF(pattern_user_labels!B1013:J1013,pattern_user_labels!B1013:J1013)),COUNTIF(pattern_user_labels!B1013:J1013,pattern_user_labels!B1013:J1013),0))</f>
        <v>NON_SPECIFIC</v>
      </c>
      <c r="C1013" s="9" t="n">
        <f aca="false">pattern_user_labels!$R1013</f>
        <v>3</v>
      </c>
      <c r="D1013" s="9" t="n">
        <f aca="false">COUNTIF(pattern_user_labels!$B1013:$J1013, $B1013)</f>
        <v>3</v>
      </c>
      <c r="E1013" s="10" t="b">
        <f aca="false">$C1013-$D1013&lt;=1</f>
        <v>1</v>
      </c>
      <c r="F1013" s="10" t="b">
        <f aca="false">$C1013=$D1013</f>
        <v>1</v>
      </c>
      <c r="G1013" s="10" t="b">
        <f aca="false">D1013&gt;=3</f>
        <v>1</v>
      </c>
      <c r="H1013" s="10" t="b">
        <f aca="false">AND($E1013,OR($B1013="UNGRADABLE_QUALITY",$B1013="UNGRADABLE_CONDITION"))</f>
        <v>0</v>
      </c>
      <c r="I1013" s="10" t="str">
        <f aca="false">IF(AND($E1013,NOT($H1013)),$B1013, "")</f>
        <v>NON_SPECIFIC</v>
      </c>
    </row>
    <row r="1014" customFormat="false" ht="15.75" hidden="false" customHeight="false" outlineLevel="0" collapsed="false">
      <c r="A1014" s="8" t="str">
        <f aca="false">pattern_user_labels!$A1014</f>
        <v>fa617511-cb31-4f6f-bf01-94fbd21107c1</v>
      </c>
      <c r="B1014" s="8" t="str">
        <f aca="false" t="array" ref="B1014:B1014">INDEX(pattern_user_labels!B1014:J1014,MATCH(MAX(COUNTIF(pattern_user_labels!B1014:J1014,pattern_user_labels!B1014:J1014)),COUNTIF(pattern_user_labels!B1014:J1014,pattern_user_labels!B1014:J1014),0))</f>
        <v>EARLY</v>
      </c>
      <c r="C1014" s="9" t="n">
        <f aca="false">pattern_user_labels!$R1014</f>
        <v>3</v>
      </c>
      <c r="D1014" s="9" t="n">
        <f aca="false">COUNTIF(pattern_user_labels!$B1014:$J1014, $B1014)</f>
        <v>3</v>
      </c>
      <c r="E1014" s="10" t="b">
        <f aca="false">$C1014-$D1014&lt;=1</f>
        <v>1</v>
      </c>
      <c r="F1014" s="10" t="b">
        <f aca="false">$C1014=$D1014</f>
        <v>1</v>
      </c>
      <c r="G1014" s="10" t="b">
        <f aca="false">D1014&gt;=3</f>
        <v>1</v>
      </c>
      <c r="H1014" s="10" t="b">
        <f aca="false">AND($E1014,OR($B1014="UNGRADABLE_QUALITY",$B1014="UNGRADABLE_CONDITION"))</f>
        <v>0</v>
      </c>
      <c r="I1014" s="10" t="str">
        <f aca="false">IF(AND($E1014,NOT($H1014)),$B1014, "")</f>
        <v>EARLY</v>
      </c>
    </row>
    <row r="1015" customFormat="false" ht="15.75" hidden="false" customHeight="false" outlineLevel="0" collapsed="false">
      <c r="A1015" s="8" t="str">
        <f aca="false">pattern_user_labels!$A1015</f>
        <v>fa6a39b3-cb3e-438b-84d3-f012759b7013</v>
      </c>
      <c r="B1015" s="8" t="str">
        <f aca="false" t="array" ref="B1015:B1015">INDEX(pattern_user_labels!B1015:J1015,MATCH(MAX(COUNTIF(pattern_user_labels!B1015:J1015,pattern_user_labels!B1015:J1015)),COUNTIF(pattern_user_labels!B1015:J1015,pattern_user_labels!B1015:J1015),0))</f>
        <v>NORMAL</v>
      </c>
      <c r="C1015" s="9" t="n">
        <f aca="false">pattern_user_labels!$R1015</f>
        <v>3</v>
      </c>
      <c r="D1015" s="9" t="n">
        <f aca="false">COUNTIF(pattern_user_labels!$B1015:$J1015, $B1015)</f>
        <v>3</v>
      </c>
      <c r="E1015" s="10" t="b">
        <f aca="false">$C1015-$D1015&lt;=1</f>
        <v>1</v>
      </c>
      <c r="F1015" s="10" t="b">
        <f aca="false">$C1015=$D1015</f>
        <v>1</v>
      </c>
      <c r="G1015" s="10" t="b">
        <f aca="false">D1015&gt;=3</f>
        <v>1</v>
      </c>
      <c r="H1015" s="10" t="b">
        <f aca="false">AND($E1015,OR($B1015="UNGRADABLE_QUALITY",$B1015="UNGRADABLE_CONDITION"))</f>
        <v>0</v>
      </c>
      <c r="I1015" s="10" t="str">
        <f aca="false">IF(AND($E1015,NOT($H1015)),$B1015, "")</f>
        <v>NORMAL</v>
      </c>
    </row>
    <row r="1016" customFormat="false" ht="15.75" hidden="false" customHeight="false" outlineLevel="0" collapsed="false">
      <c r="A1016" s="8" t="str">
        <f aca="false">pattern_user_labels!$A1016</f>
        <v>fa746109-5686-4a01-b431-72f251e7bb08</v>
      </c>
      <c r="B1016" s="8" t="str">
        <f aca="false" t="array" ref="B1016:B1016">INDEX(pattern_user_labels!B1016:J1016,MATCH(MAX(COUNTIF(pattern_user_labels!B1016:J1016,pattern_user_labels!B1016:J1016)),COUNTIF(pattern_user_labels!B1016:J1016,pattern_user_labels!B1016:J1016),0))</f>
        <v>NON_SPECIFIC</v>
      </c>
      <c r="C1016" s="9" t="n">
        <f aca="false">pattern_user_labels!$R1016</f>
        <v>3</v>
      </c>
      <c r="D1016" s="9" t="n">
        <f aca="false">COUNTIF(pattern_user_labels!$B1016:$J1016, $B1016)</f>
        <v>2</v>
      </c>
      <c r="E1016" s="10" t="b">
        <f aca="false">$C1016-$D1016&lt;=1</f>
        <v>1</v>
      </c>
      <c r="F1016" s="10" t="b">
        <f aca="false">$C1016=$D1016</f>
        <v>0</v>
      </c>
      <c r="G1016" s="10" t="b">
        <f aca="false">D1016&gt;=3</f>
        <v>0</v>
      </c>
      <c r="H1016" s="10" t="b">
        <f aca="false">AND($E1016,OR($B1016="UNGRADABLE_QUALITY",$B1016="UNGRADABLE_CONDITION"))</f>
        <v>0</v>
      </c>
      <c r="I1016" s="10" t="str">
        <f aca="false">IF(AND($E1016,NOT($H1016)),$B1016, "")</f>
        <v>NON_SPECIFIC</v>
      </c>
    </row>
    <row r="1017" customFormat="false" ht="15.75" hidden="false" customHeight="false" outlineLevel="0" collapsed="false">
      <c r="A1017" s="8" t="str">
        <f aca="false">pattern_user_labels!$A1017</f>
        <v>fa87b512-b128-409c-a580-7fba1d8a21fc</v>
      </c>
      <c r="B1017" s="8" t="str">
        <f aca="false" t="array" ref="B1017:B1017">INDEX(pattern_user_labels!B1017:J1017,MATCH(MAX(COUNTIF(pattern_user_labels!B1017:J1017,pattern_user_labels!B1017:J1017)),COUNTIF(pattern_user_labels!B1017:J1017,pattern_user_labels!B1017:J1017),0))</f>
        <v>NORMAL</v>
      </c>
      <c r="C1017" s="9" t="n">
        <f aca="false">pattern_user_labels!$R1017</f>
        <v>3</v>
      </c>
      <c r="D1017" s="9" t="n">
        <f aca="false">COUNTIF(pattern_user_labels!$B1017:$J1017, $B1017)</f>
        <v>2</v>
      </c>
      <c r="E1017" s="10" t="b">
        <f aca="false">$C1017-$D1017&lt;=1</f>
        <v>1</v>
      </c>
      <c r="F1017" s="10" t="b">
        <f aca="false">$C1017=$D1017</f>
        <v>0</v>
      </c>
      <c r="G1017" s="10" t="b">
        <f aca="false">D1017&gt;=3</f>
        <v>0</v>
      </c>
      <c r="H1017" s="10" t="b">
        <f aca="false">AND($E1017,OR($B1017="UNGRADABLE_QUALITY",$B1017="UNGRADABLE_CONDITION"))</f>
        <v>0</v>
      </c>
      <c r="I1017" s="10" t="str">
        <f aca="false">IF(AND($E1017,NOT($H1017)),$B1017, "")</f>
        <v>NORMAL</v>
      </c>
    </row>
    <row r="1018" customFormat="false" ht="15.75" hidden="false" customHeight="false" outlineLevel="0" collapsed="false">
      <c r="A1018" s="8" t="str">
        <f aca="false">pattern_user_labels!$A1018</f>
        <v>fa9ff83a-6c85-4a24-9595-b7f4a655e735</v>
      </c>
      <c r="B1018" s="8" t="str">
        <f aca="false" t="array" ref="B1018:B1018">INDEX(pattern_user_labels!B1018:J1018,MATCH(MAX(COUNTIF(pattern_user_labels!B1018:J1018,pattern_user_labels!B1018:J1018)),COUNTIF(pattern_user_labels!B1018:J1018,pattern_user_labels!B1018:J1018),0))</f>
        <v>NORMAL</v>
      </c>
      <c r="C1018" s="9" t="n">
        <f aca="false">pattern_user_labels!$R1018</f>
        <v>3</v>
      </c>
      <c r="D1018" s="9" t="n">
        <f aca="false">COUNTIF(pattern_user_labels!$B1018:$J1018, $B1018)</f>
        <v>2</v>
      </c>
      <c r="E1018" s="10" t="b">
        <f aca="false">$C1018-$D1018&lt;=1</f>
        <v>1</v>
      </c>
      <c r="F1018" s="10" t="b">
        <f aca="false">$C1018=$D1018</f>
        <v>0</v>
      </c>
      <c r="G1018" s="10" t="b">
        <f aca="false">D1018&gt;=3</f>
        <v>0</v>
      </c>
      <c r="H1018" s="10" t="b">
        <f aca="false">AND($E1018,OR($B1018="UNGRADABLE_QUALITY",$B1018="UNGRADABLE_CONDITION"))</f>
        <v>0</v>
      </c>
      <c r="I1018" s="10" t="str">
        <f aca="false">IF(AND($E1018,NOT($H1018)),$B1018, "")</f>
        <v>NORMAL</v>
      </c>
    </row>
    <row r="1019" customFormat="false" ht="15.75" hidden="false" customHeight="false" outlineLevel="0" collapsed="false">
      <c r="A1019" s="8" t="str">
        <f aca="false">pattern_user_labels!$A1019</f>
        <v>fad7a000-0c6a-4b3b-8711-29e5c05471a8</v>
      </c>
      <c r="B1019" s="8" t="str">
        <f aca="false" t="array" ref="B1019:B1019">INDEX(pattern_user_labels!B1019:J1019,MATCH(MAX(COUNTIF(pattern_user_labels!B1019:J1019,pattern_user_labels!B1019:J1019)),COUNTIF(pattern_user_labels!B1019:J1019,pattern_user_labels!B1019:J1019),0))</f>
        <v>EARLY</v>
      </c>
      <c r="C1019" s="9" t="n">
        <f aca="false">pattern_user_labels!$R1019</f>
        <v>4</v>
      </c>
      <c r="D1019" s="9" t="n">
        <f aca="false">COUNTIF(pattern_user_labels!$B1019:$J1019, $B1019)</f>
        <v>4</v>
      </c>
      <c r="E1019" s="10" t="b">
        <f aca="false">$C1019-$D1019&lt;=1</f>
        <v>1</v>
      </c>
      <c r="F1019" s="10" t="b">
        <f aca="false">$C1019=$D1019</f>
        <v>1</v>
      </c>
      <c r="G1019" s="10" t="b">
        <f aca="false">D1019&gt;=3</f>
        <v>1</v>
      </c>
      <c r="H1019" s="10" t="b">
        <f aca="false">AND($E1019,OR($B1019="UNGRADABLE_QUALITY",$B1019="UNGRADABLE_CONDITION"))</f>
        <v>0</v>
      </c>
      <c r="I1019" s="10" t="str">
        <f aca="false">IF(AND($E1019,NOT($H1019)),$B1019, "")</f>
        <v>EARLY</v>
      </c>
    </row>
    <row r="1020" customFormat="false" ht="15.75" hidden="false" customHeight="false" outlineLevel="0" collapsed="false">
      <c r="A1020" s="8" t="str">
        <f aca="false">pattern_user_labels!$A1020</f>
        <v>fbb797ee-cbcc-4d54-b195-32b454b4920f</v>
      </c>
      <c r="B1020" s="8" t="str">
        <f aca="false" t="array" ref="B1020:B1020">INDEX(pattern_user_labels!B1020:J1020,MATCH(MAX(COUNTIF(pattern_user_labels!B1020:J1020,pattern_user_labels!B1020:J1020)),COUNTIF(pattern_user_labels!B1020:J1020,pattern_user_labels!B1020:J1020),0))</f>
        <v>NORMAL</v>
      </c>
      <c r="C1020" s="9" t="n">
        <f aca="false">pattern_user_labels!$R1020</f>
        <v>3</v>
      </c>
      <c r="D1020" s="9" t="n">
        <f aca="false">COUNTIF(pattern_user_labels!$B1020:$J1020, $B1020)</f>
        <v>2</v>
      </c>
      <c r="E1020" s="10" t="b">
        <f aca="false">$C1020-$D1020&lt;=1</f>
        <v>1</v>
      </c>
      <c r="F1020" s="10" t="b">
        <f aca="false">$C1020=$D1020</f>
        <v>0</v>
      </c>
      <c r="G1020" s="10" t="b">
        <f aca="false">D1020&gt;=3</f>
        <v>0</v>
      </c>
      <c r="H1020" s="10" t="b">
        <f aca="false">AND($E1020,OR($B1020="UNGRADABLE_QUALITY",$B1020="UNGRADABLE_CONDITION"))</f>
        <v>0</v>
      </c>
      <c r="I1020" s="10" t="str">
        <f aca="false">IF(AND($E1020,NOT($H1020)),$B1020, "")</f>
        <v>NORMAL</v>
      </c>
    </row>
    <row r="1021" customFormat="false" ht="15.75" hidden="false" customHeight="false" outlineLevel="0" collapsed="false">
      <c r="A1021" s="8" t="str">
        <f aca="false">pattern_user_labels!$A1021</f>
        <v>fc260faa-c765-4fdb-9345-2e70b79af51b</v>
      </c>
      <c r="B1021" s="8" t="str">
        <f aca="false" t="array" ref="B1021:B1021">INDEX(pattern_user_labels!B1021:J1021,MATCH(MAX(COUNTIF(pattern_user_labels!B1021:J1021,pattern_user_labels!B1021:J1021)),COUNTIF(pattern_user_labels!B1021:J1021,pattern_user_labels!B1021:J1021),0))</f>
        <v>EARLY</v>
      </c>
      <c r="C1021" s="9" t="n">
        <f aca="false">pattern_user_labels!$R1021</f>
        <v>3</v>
      </c>
      <c r="D1021" s="9" t="n">
        <f aca="false">COUNTIF(pattern_user_labels!$B1021:$J1021, $B1021)</f>
        <v>2</v>
      </c>
      <c r="E1021" s="10" t="b">
        <f aca="false">$C1021-$D1021&lt;=1</f>
        <v>1</v>
      </c>
      <c r="F1021" s="10" t="b">
        <f aca="false">$C1021=$D1021</f>
        <v>0</v>
      </c>
      <c r="G1021" s="10" t="b">
        <f aca="false">D1021&gt;=3</f>
        <v>0</v>
      </c>
      <c r="H1021" s="10" t="b">
        <f aca="false">AND($E1021,OR($B1021="UNGRADABLE_QUALITY",$B1021="UNGRADABLE_CONDITION"))</f>
        <v>0</v>
      </c>
      <c r="I1021" s="10" t="str">
        <f aca="false">IF(AND($E1021,NOT($H1021)),$B1021, "")</f>
        <v>EARLY</v>
      </c>
    </row>
    <row r="1022" customFormat="false" ht="15.75" hidden="false" customHeight="false" outlineLevel="0" collapsed="false">
      <c r="A1022" s="8" t="str">
        <f aca="false">pattern_user_labels!$A1022</f>
        <v>fc424bf4-eadc-4287-a7f5-634a499602e9</v>
      </c>
      <c r="B1022" s="8" t="str">
        <f aca="false" t="array" ref="B1022:B1022">INDEX(pattern_user_labels!B1022:J1022,MATCH(MAX(COUNTIF(pattern_user_labels!B1022:J1022,pattern_user_labels!B1022:J1022)),COUNTIF(pattern_user_labels!B1022:J1022,pattern_user_labels!B1022:J1022),0))</f>
        <v>EARLY</v>
      </c>
      <c r="C1022" s="9" t="n">
        <f aca="false">pattern_user_labels!$R1022</f>
        <v>3</v>
      </c>
      <c r="D1022" s="9" t="n">
        <f aca="false">COUNTIF(pattern_user_labels!$B1022:$J1022, $B1022)</f>
        <v>3</v>
      </c>
      <c r="E1022" s="10" t="b">
        <f aca="false">$C1022-$D1022&lt;=1</f>
        <v>1</v>
      </c>
      <c r="F1022" s="10" t="b">
        <f aca="false">$C1022=$D1022</f>
        <v>1</v>
      </c>
      <c r="G1022" s="10" t="b">
        <f aca="false">D1022&gt;=3</f>
        <v>1</v>
      </c>
      <c r="H1022" s="10" t="b">
        <f aca="false">AND($E1022,OR($B1022="UNGRADABLE_QUALITY",$B1022="UNGRADABLE_CONDITION"))</f>
        <v>0</v>
      </c>
      <c r="I1022" s="10" t="str">
        <f aca="false">IF(AND($E1022,NOT($H1022)),$B1022, "")</f>
        <v>EARLY</v>
      </c>
    </row>
    <row r="1023" customFormat="false" ht="15.75" hidden="false" customHeight="false" outlineLevel="0" collapsed="false">
      <c r="A1023" s="8" t="str">
        <f aca="false">pattern_user_labels!$A1023</f>
        <v>fc843e03-1160-4eb4-92b3-e1c747045fce</v>
      </c>
      <c r="B1023" s="8" t="str">
        <f aca="false" t="array" ref="B1023:B1023">INDEX(pattern_user_labels!B1023:J1023,MATCH(MAX(COUNTIF(pattern_user_labels!B1023:J1023,pattern_user_labels!B1023:J1023)),COUNTIF(pattern_user_labels!B1023:J1023,pattern_user_labels!B1023:J1023),0))</f>
        <v>NORMAL</v>
      </c>
      <c r="C1023" s="9" t="n">
        <f aca="false">pattern_user_labels!$R1023</f>
        <v>3</v>
      </c>
      <c r="D1023" s="9" t="n">
        <f aca="false">COUNTIF(pattern_user_labels!$B1023:$J1023, $B1023)</f>
        <v>3</v>
      </c>
      <c r="E1023" s="10" t="b">
        <f aca="false">$C1023-$D1023&lt;=1</f>
        <v>1</v>
      </c>
      <c r="F1023" s="10" t="b">
        <f aca="false">$C1023=$D1023</f>
        <v>1</v>
      </c>
      <c r="G1023" s="10" t="b">
        <f aca="false">D1023&gt;=3</f>
        <v>1</v>
      </c>
      <c r="H1023" s="10" t="b">
        <f aca="false">AND($E1023,OR($B1023="UNGRADABLE_QUALITY",$B1023="UNGRADABLE_CONDITION"))</f>
        <v>0</v>
      </c>
      <c r="I1023" s="10" t="str">
        <f aca="false">IF(AND($E1023,NOT($H1023)),$B1023, "")</f>
        <v>NORMAL</v>
      </c>
    </row>
    <row r="1024" customFormat="false" ht="15.75" hidden="false" customHeight="false" outlineLevel="0" collapsed="false">
      <c r="A1024" s="8" t="str">
        <f aca="false">pattern_user_labels!$A1024</f>
        <v>fc902f58-6741-439e-99f1-f0fdd12e716f</v>
      </c>
      <c r="B1024" s="8" t="str">
        <f aca="false" t="array" ref="B1024:B1024">INDEX(pattern_user_labels!B1024:J1024,MATCH(MAX(COUNTIF(pattern_user_labels!B1024:J1024,pattern_user_labels!B1024:J1024)),COUNTIF(pattern_user_labels!B1024:J1024,pattern_user_labels!B1024:J1024),0))</f>
        <v>NON_SPECIFIC</v>
      </c>
      <c r="C1024" s="9" t="n">
        <f aca="false">pattern_user_labels!$R1024</f>
        <v>3</v>
      </c>
      <c r="D1024" s="9" t="n">
        <f aca="false">COUNTIF(pattern_user_labels!$B1024:$J1024, $B1024)</f>
        <v>2</v>
      </c>
      <c r="E1024" s="10" t="b">
        <f aca="false">$C1024-$D1024&lt;=1</f>
        <v>1</v>
      </c>
      <c r="F1024" s="10" t="b">
        <f aca="false">$C1024=$D1024</f>
        <v>0</v>
      </c>
      <c r="G1024" s="10" t="b">
        <f aca="false">D1024&gt;=3</f>
        <v>0</v>
      </c>
      <c r="H1024" s="10" t="b">
        <f aca="false">AND($E1024,OR($B1024="UNGRADABLE_QUALITY",$B1024="UNGRADABLE_CONDITION"))</f>
        <v>0</v>
      </c>
      <c r="I1024" s="10" t="str">
        <f aca="false">IF(AND($E1024,NOT($H1024)),$B1024, "")</f>
        <v>NON_SPECIFIC</v>
      </c>
    </row>
    <row r="1025" customFormat="false" ht="15.75" hidden="false" customHeight="false" outlineLevel="0" collapsed="false">
      <c r="A1025" s="8" t="str">
        <f aca="false">pattern_user_labels!$A1025</f>
        <v>fd486651-416d-4991-bc84-81fa74aeafe2</v>
      </c>
      <c r="B1025" s="8" t="str">
        <f aca="false" t="array" ref="B1025:B1025">INDEX(pattern_user_labels!B1025:J1025,MATCH(MAX(COUNTIF(pattern_user_labels!B1025:J1025,pattern_user_labels!B1025:J1025)),COUNTIF(pattern_user_labels!B1025:J1025,pattern_user_labels!B1025:J1025),0))</f>
        <v>LATE</v>
      </c>
      <c r="C1025" s="9" t="n">
        <f aca="false">pattern_user_labels!$R1025</f>
        <v>3</v>
      </c>
      <c r="D1025" s="9" t="n">
        <f aca="false">COUNTIF(pattern_user_labels!$B1025:$J1025, $B1025)</f>
        <v>1</v>
      </c>
      <c r="E1025" s="10" t="b">
        <f aca="false">$C1025-$D1025&lt;=1</f>
        <v>0</v>
      </c>
      <c r="F1025" s="10" t="b">
        <f aca="false">$C1025=$D1025</f>
        <v>0</v>
      </c>
      <c r="G1025" s="10" t="b">
        <f aca="false">D1025&gt;=3</f>
        <v>0</v>
      </c>
      <c r="H1025" s="10" t="b">
        <f aca="false">AND($E1025,OR($B1025="UNGRADABLE_QUALITY",$B1025="UNGRADABLE_CONDITION"))</f>
        <v>0</v>
      </c>
      <c r="I1025" s="10" t="str">
        <f aca="false">IF(AND($E1025,NOT($H1025)),$B1025, "")</f>
        <v/>
      </c>
    </row>
    <row r="1026" customFormat="false" ht="15.75" hidden="false" customHeight="false" outlineLevel="0" collapsed="false">
      <c r="A1026" s="8" t="str">
        <f aca="false">pattern_user_labels!$A1026</f>
        <v>fd52add7-765f-436f-b36f-1cd17a1dba99</v>
      </c>
      <c r="B1026" s="8" t="str">
        <f aca="false" t="array" ref="B1026:B1026">INDEX(pattern_user_labels!B1026:J1026,MATCH(MAX(COUNTIF(pattern_user_labels!B1026:J1026,pattern_user_labels!B1026:J1026)),COUNTIF(pattern_user_labels!B1026:J1026,pattern_user_labels!B1026:J1026),0))</f>
        <v>NON_SPECIFIC</v>
      </c>
      <c r="C1026" s="9" t="n">
        <f aca="false">pattern_user_labels!$R1026</f>
        <v>3</v>
      </c>
      <c r="D1026" s="9" t="n">
        <f aca="false">COUNTIF(pattern_user_labels!$B1026:$J1026, $B1026)</f>
        <v>2</v>
      </c>
      <c r="E1026" s="10" t="b">
        <f aca="false">$C1026-$D1026&lt;=1</f>
        <v>1</v>
      </c>
      <c r="F1026" s="10" t="b">
        <f aca="false">$C1026=$D1026</f>
        <v>0</v>
      </c>
      <c r="G1026" s="10" t="b">
        <f aca="false">D1026&gt;=3</f>
        <v>0</v>
      </c>
      <c r="H1026" s="10" t="b">
        <f aca="false">AND($E1026,OR($B1026="UNGRADABLE_QUALITY",$B1026="UNGRADABLE_CONDITION"))</f>
        <v>0</v>
      </c>
      <c r="I1026" s="10" t="str">
        <f aca="false">IF(AND($E1026,NOT($H1026)),$B1026, "")</f>
        <v>NON_SPECIFIC</v>
      </c>
    </row>
    <row r="1027" customFormat="false" ht="15.75" hidden="false" customHeight="false" outlineLevel="0" collapsed="false">
      <c r="A1027" s="8" t="str">
        <f aca="false">pattern_user_labels!$A1027</f>
        <v>fd79f172-8157-4219-946e-251279a9aec8</v>
      </c>
      <c r="B1027" s="8" t="str">
        <f aca="false" t="array" ref="B1027:B1027">INDEX(pattern_user_labels!B1027:J1027,MATCH(MAX(COUNTIF(pattern_user_labels!B1027:J1027,pattern_user_labels!B1027:J1027)),COUNTIF(pattern_user_labels!B1027:J1027,pattern_user_labels!B1027:J1027),0))</f>
        <v>NON_SPECIFIC</v>
      </c>
      <c r="C1027" s="9" t="n">
        <f aca="false">pattern_user_labels!$R1027</f>
        <v>3</v>
      </c>
      <c r="D1027" s="9" t="n">
        <f aca="false">COUNTIF(pattern_user_labels!$B1027:$J1027, $B1027)</f>
        <v>3</v>
      </c>
      <c r="E1027" s="10" t="b">
        <f aca="false">$C1027-$D1027&lt;=1</f>
        <v>1</v>
      </c>
      <c r="F1027" s="10" t="b">
        <f aca="false">$C1027=$D1027</f>
        <v>1</v>
      </c>
      <c r="G1027" s="10" t="b">
        <f aca="false">D1027&gt;=3</f>
        <v>1</v>
      </c>
      <c r="H1027" s="10" t="b">
        <f aca="false">AND($E1027,OR($B1027="UNGRADABLE_QUALITY",$B1027="UNGRADABLE_CONDITION"))</f>
        <v>0</v>
      </c>
      <c r="I1027" s="10" t="str">
        <f aca="false">IF(AND($E1027,NOT($H1027)),$B1027, "")</f>
        <v>NON_SPECIFIC</v>
      </c>
    </row>
    <row r="1028" customFormat="false" ht="15.75" hidden="false" customHeight="false" outlineLevel="0" collapsed="false">
      <c r="A1028" s="8" t="str">
        <f aca="false">pattern_user_labels!$A1028</f>
        <v>fdc520f3-c856-4e2d-8cfd-d9841f373cf5</v>
      </c>
      <c r="B1028" s="8" t="str">
        <f aca="false" t="array" ref="B1028:B1028">INDEX(pattern_user_labels!B1028:J1028,MATCH(MAX(COUNTIF(pattern_user_labels!B1028:J1028,pattern_user_labels!B1028:J1028)),COUNTIF(pattern_user_labels!B1028:J1028,pattern_user_labels!B1028:J1028),0))</f>
        <v>NON_SPECIFIC</v>
      </c>
      <c r="C1028" s="9" t="n">
        <f aca="false">pattern_user_labels!$R1028</f>
        <v>3</v>
      </c>
      <c r="D1028" s="9" t="n">
        <f aca="false">COUNTIF(pattern_user_labels!$B1028:$J1028, $B1028)</f>
        <v>3</v>
      </c>
      <c r="E1028" s="10" t="b">
        <f aca="false">$C1028-$D1028&lt;=1</f>
        <v>1</v>
      </c>
      <c r="F1028" s="10" t="b">
        <f aca="false">$C1028=$D1028</f>
        <v>1</v>
      </c>
      <c r="G1028" s="10" t="b">
        <f aca="false">D1028&gt;=3</f>
        <v>1</v>
      </c>
      <c r="H1028" s="10" t="b">
        <f aca="false">AND($E1028,OR($B1028="UNGRADABLE_QUALITY",$B1028="UNGRADABLE_CONDITION"))</f>
        <v>0</v>
      </c>
      <c r="I1028" s="10" t="str">
        <f aca="false">IF(AND($E1028,NOT($H1028)),$B1028, "")</f>
        <v>NON_SPECIFIC</v>
      </c>
    </row>
    <row r="1029" customFormat="false" ht="15.75" hidden="false" customHeight="false" outlineLevel="0" collapsed="false">
      <c r="A1029" s="8" t="str">
        <f aca="false">pattern_user_labels!$A1029</f>
        <v>fdcb6888-9eb7-4d38-bc0b-4b848a203f92</v>
      </c>
      <c r="B1029" s="8" t="str">
        <f aca="false" t="array" ref="B1029:B1029">INDEX(pattern_user_labels!B1029:J1029,MATCH(MAX(COUNTIF(pattern_user_labels!B1029:J1029,pattern_user_labels!B1029:J1029)),COUNTIF(pattern_user_labels!B1029:J1029,pattern_user_labels!B1029:J1029),0))</f>
        <v>NORMAL</v>
      </c>
      <c r="C1029" s="9" t="n">
        <f aca="false">pattern_user_labels!$R1029</f>
        <v>3</v>
      </c>
      <c r="D1029" s="9" t="n">
        <f aca="false">COUNTIF(pattern_user_labels!$B1029:$J1029, $B1029)</f>
        <v>3</v>
      </c>
      <c r="E1029" s="10" t="b">
        <f aca="false">$C1029-$D1029&lt;=1</f>
        <v>1</v>
      </c>
      <c r="F1029" s="10" t="b">
        <f aca="false">$C1029=$D1029</f>
        <v>1</v>
      </c>
      <c r="G1029" s="10" t="b">
        <f aca="false">D1029&gt;=3</f>
        <v>1</v>
      </c>
      <c r="H1029" s="10" t="b">
        <f aca="false">AND($E1029,OR($B1029="UNGRADABLE_QUALITY",$B1029="UNGRADABLE_CONDITION"))</f>
        <v>0</v>
      </c>
      <c r="I1029" s="10" t="str">
        <f aca="false">IF(AND($E1029,NOT($H1029)),$B1029, "")</f>
        <v>NORMAL</v>
      </c>
    </row>
    <row r="1030" customFormat="false" ht="15.75" hidden="false" customHeight="false" outlineLevel="0" collapsed="false">
      <c r="A1030" s="8" t="str">
        <f aca="false">pattern_user_labels!$A1030</f>
        <v>fdf32d38-289f-43f6-ba3f-d45bf1cc64e6</v>
      </c>
      <c r="B1030" s="8" t="str">
        <f aca="false" t="array" ref="B1030:B1030">INDEX(pattern_user_labels!B1030:J1030,MATCH(MAX(COUNTIF(pattern_user_labels!B1030:J1030,pattern_user_labels!B1030:J1030)),COUNTIF(pattern_user_labels!B1030:J1030,pattern_user_labels!B1030:J1030),0))</f>
        <v>NON_SPECIFIC</v>
      </c>
      <c r="C1030" s="9" t="n">
        <f aca="false">pattern_user_labels!$R1030</f>
        <v>3</v>
      </c>
      <c r="D1030" s="9" t="n">
        <f aca="false">COUNTIF(pattern_user_labels!$B1030:$J1030, $B1030)</f>
        <v>3</v>
      </c>
      <c r="E1030" s="10" t="b">
        <f aca="false">$C1030-$D1030&lt;=1</f>
        <v>1</v>
      </c>
      <c r="F1030" s="10" t="b">
        <f aca="false">$C1030=$D1030</f>
        <v>1</v>
      </c>
      <c r="G1030" s="10" t="b">
        <f aca="false">D1030&gt;=3</f>
        <v>1</v>
      </c>
      <c r="H1030" s="10" t="b">
        <f aca="false">AND($E1030,OR($B1030="UNGRADABLE_QUALITY",$B1030="UNGRADABLE_CONDITION"))</f>
        <v>0</v>
      </c>
      <c r="I1030" s="10" t="str">
        <f aca="false">IF(AND($E1030,NOT($H1030)),$B1030, "")</f>
        <v>NON_SPECIFIC</v>
      </c>
    </row>
    <row r="1031" customFormat="false" ht="15.75" hidden="false" customHeight="false" outlineLevel="0" collapsed="false">
      <c r="A1031" s="8" t="str">
        <f aca="false">pattern_user_labels!$A1031</f>
        <v>fe449413-55b5-4424-9db6-5505e967f6da</v>
      </c>
      <c r="B1031" s="8" t="str">
        <f aca="false" t="array" ref="B1031:B1031">INDEX(pattern_user_labels!B1031:J1031,MATCH(MAX(COUNTIF(pattern_user_labels!B1031:J1031,pattern_user_labels!B1031:J1031)),COUNTIF(pattern_user_labels!B1031:J1031,pattern_user_labels!B1031:J1031),0))</f>
        <v>ACTIVE</v>
      </c>
      <c r="C1031" s="9" t="n">
        <f aca="false">pattern_user_labels!$R1031</f>
        <v>3</v>
      </c>
      <c r="D1031" s="9" t="n">
        <f aca="false">COUNTIF(pattern_user_labels!$B1031:$J1031, $B1031)</f>
        <v>3</v>
      </c>
      <c r="E1031" s="10" t="b">
        <f aca="false">$C1031-$D1031&lt;=1</f>
        <v>1</v>
      </c>
      <c r="F1031" s="10" t="b">
        <f aca="false">$C1031=$D1031</f>
        <v>1</v>
      </c>
      <c r="G1031" s="10" t="b">
        <f aca="false">D1031&gt;=3</f>
        <v>1</v>
      </c>
      <c r="H1031" s="10" t="b">
        <f aca="false">AND($E1031,OR($B1031="UNGRADABLE_QUALITY",$B1031="UNGRADABLE_CONDITION"))</f>
        <v>0</v>
      </c>
      <c r="I1031" s="10" t="str">
        <f aca="false">IF(AND($E1031,NOT($H1031)),$B1031, "")</f>
        <v>ACTIVE</v>
      </c>
    </row>
    <row r="1032" customFormat="false" ht="15.75" hidden="false" customHeight="false" outlineLevel="0" collapsed="false">
      <c r="A1032" s="8" t="str">
        <f aca="false">pattern_user_labels!$A1032</f>
        <v>fe4cf594-4da5-467f-8336-a3f0a067c2fe</v>
      </c>
      <c r="B1032" s="8" t="str">
        <f aca="false" t="array" ref="B1032:B1032">INDEX(pattern_user_labels!B1032:J1032,MATCH(MAX(COUNTIF(pattern_user_labels!B1032:J1032,pattern_user_labels!B1032:J1032)),COUNTIF(pattern_user_labels!B1032:J1032,pattern_user_labels!B1032:J1032),0))</f>
        <v>ACTIVE</v>
      </c>
      <c r="C1032" s="9" t="n">
        <f aca="false">pattern_user_labels!$R1032</f>
        <v>3</v>
      </c>
      <c r="D1032" s="9" t="n">
        <f aca="false">COUNTIF(pattern_user_labels!$B1032:$J1032, $B1032)</f>
        <v>3</v>
      </c>
      <c r="E1032" s="10" t="b">
        <f aca="false">$C1032-$D1032&lt;=1</f>
        <v>1</v>
      </c>
      <c r="F1032" s="10" t="b">
        <f aca="false">$C1032=$D1032</f>
        <v>1</v>
      </c>
      <c r="G1032" s="10" t="b">
        <f aca="false">D1032&gt;=3</f>
        <v>1</v>
      </c>
      <c r="H1032" s="10" t="b">
        <f aca="false">AND($E1032,OR($B1032="UNGRADABLE_QUALITY",$B1032="UNGRADABLE_CONDITION"))</f>
        <v>0</v>
      </c>
      <c r="I1032" s="10" t="str">
        <f aca="false">IF(AND($E1032,NOT($H1032)),$B1032, "")</f>
        <v>ACTIVE</v>
      </c>
    </row>
    <row r="1033" customFormat="false" ht="15.75" hidden="false" customHeight="false" outlineLevel="0" collapsed="false">
      <c r="A1033" s="8" t="str">
        <f aca="false">pattern_user_labels!$A1033</f>
        <v>fe52619c-9459-4801-b6df-424a4cb00b7e</v>
      </c>
      <c r="B1033" s="8" t="str">
        <f aca="false" t="array" ref="B1033:B1033">INDEX(pattern_user_labels!B1033:J1033,MATCH(MAX(COUNTIF(pattern_user_labels!B1033:J1033,pattern_user_labels!B1033:J1033)),COUNTIF(pattern_user_labels!B1033:J1033,pattern_user_labels!B1033:J1033),0))</f>
        <v>UNGRADABLE_QUALITY</v>
      </c>
      <c r="C1033" s="9" t="n">
        <f aca="false">pattern_user_labels!$R1033</f>
        <v>3</v>
      </c>
      <c r="D1033" s="9" t="n">
        <f aca="false">COUNTIF(pattern_user_labels!$B1033:$J1033, $B1033)</f>
        <v>3</v>
      </c>
      <c r="E1033" s="10" t="b">
        <f aca="false">$C1033-$D1033&lt;=1</f>
        <v>1</v>
      </c>
      <c r="F1033" s="10" t="b">
        <f aca="false">$C1033=$D1033</f>
        <v>1</v>
      </c>
      <c r="G1033" s="10" t="b">
        <f aca="false">D1033&gt;=3</f>
        <v>1</v>
      </c>
      <c r="H1033" s="10" t="b">
        <f aca="false">AND($E1033,OR($B1033="UNGRADABLE_QUALITY",$B1033="UNGRADABLE_CONDITION"))</f>
        <v>1</v>
      </c>
      <c r="I1033" s="10" t="str">
        <f aca="false">IF(AND($E1033,NOT($H1033)),$B1033, "")</f>
        <v/>
      </c>
    </row>
    <row r="1034" customFormat="false" ht="15.75" hidden="false" customHeight="false" outlineLevel="0" collapsed="false">
      <c r="A1034" s="8" t="str">
        <f aca="false">pattern_user_labels!$A1034</f>
        <v>fe600285-f4dd-450d-89eb-afe3fca55a9f</v>
      </c>
      <c r="B1034" s="8" t="str">
        <f aca="false" t="array" ref="B1034:B1034">INDEX(pattern_user_labels!B1034:J1034,MATCH(MAX(COUNTIF(pattern_user_labels!B1034:J1034,pattern_user_labels!B1034:J1034)),COUNTIF(pattern_user_labels!B1034:J1034,pattern_user_labels!B1034:J1034),0))</f>
        <v>EARLY</v>
      </c>
      <c r="C1034" s="9" t="n">
        <f aca="false">pattern_user_labels!$R1034</f>
        <v>3</v>
      </c>
      <c r="D1034" s="9" t="n">
        <f aca="false">COUNTIF(pattern_user_labels!$B1034:$J1034, $B1034)</f>
        <v>3</v>
      </c>
      <c r="E1034" s="10" t="b">
        <f aca="false">$C1034-$D1034&lt;=1</f>
        <v>1</v>
      </c>
      <c r="F1034" s="10" t="b">
        <f aca="false">$C1034=$D1034</f>
        <v>1</v>
      </c>
      <c r="G1034" s="10" t="b">
        <f aca="false">D1034&gt;=3</f>
        <v>1</v>
      </c>
      <c r="H1034" s="10" t="b">
        <f aca="false">AND($E1034,OR($B1034="UNGRADABLE_QUALITY",$B1034="UNGRADABLE_CONDITION"))</f>
        <v>0</v>
      </c>
      <c r="I1034" s="10" t="str">
        <f aca="false">IF(AND($E1034,NOT($H1034)),$B1034, "")</f>
        <v>EARLY</v>
      </c>
    </row>
    <row r="1035" customFormat="false" ht="15.75" hidden="false" customHeight="false" outlineLevel="0" collapsed="false">
      <c r="A1035" s="8" t="str">
        <f aca="false">pattern_user_labels!$A1035</f>
        <v>fed0057f-c4de-4e22-9279-adf2780043a2</v>
      </c>
      <c r="B1035" s="8" t="str">
        <f aca="false" t="array" ref="B1035:B1035">INDEX(pattern_user_labels!B1035:J1035,MATCH(MAX(COUNTIF(pattern_user_labels!B1035:J1035,pattern_user_labels!B1035:J1035)),COUNTIF(pattern_user_labels!B1035:J1035,pattern_user_labels!B1035:J1035),0))</f>
        <v>ACTIVE</v>
      </c>
      <c r="C1035" s="9" t="n">
        <f aca="false">pattern_user_labels!$R1035</f>
        <v>4</v>
      </c>
      <c r="D1035" s="9" t="n">
        <f aca="false">COUNTIF(pattern_user_labels!$B1035:$J1035, $B1035)</f>
        <v>4</v>
      </c>
      <c r="E1035" s="10" t="b">
        <f aca="false">$C1035-$D1035&lt;=1</f>
        <v>1</v>
      </c>
      <c r="F1035" s="10" t="b">
        <f aca="false">$C1035=$D1035</f>
        <v>1</v>
      </c>
      <c r="G1035" s="10" t="b">
        <f aca="false">D1035&gt;=3</f>
        <v>1</v>
      </c>
      <c r="H1035" s="10" t="b">
        <f aca="false">AND($E1035,OR($B1035="UNGRADABLE_QUALITY",$B1035="UNGRADABLE_CONDITION"))</f>
        <v>0</v>
      </c>
      <c r="I1035" s="10" t="str">
        <f aca="false">IF(AND($E1035,NOT($H1035)),$B1035, "")</f>
        <v>ACTIVE</v>
      </c>
    </row>
    <row r="1036" customFormat="false" ht="15.75" hidden="false" customHeight="false" outlineLevel="0" collapsed="false">
      <c r="A1036" s="8" t="str">
        <f aca="false">pattern_user_labels!$A1036</f>
        <v>fee5cfc2-8486-473c-9231-a430f918684e</v>
      </c>
      <c r="B1036" s="8" t="str">
        <f aca="false" t="array" ref="B1036:B1036">INDEX(pattern_user_labels!B1036:J1036,MATCH(MAX(COUNTIF(pattern_user_labels!B1036:J1036,pattern_user_labels!B1036:J1036)),COUNTIF(pattern_user_labels!B1036:J1036,pattern_user_labels!B1036:J1036),0))</f>
        <v>NON_SPECIFIC</v>
      </c>
      <c r="C1036" s="9" t="n">
        <f aca="false">pattern_user_labels!$R1036</f>
        <v>3</v>
      </c>
      <c r="D1036" s="9" t="n">
        <f aca="false">COUNTIF(pattern_user_labels!$B1036:$J1036, $B1036)</f>
        <v>3</v>
      </c>
      <c r="E1036" s="10" t="b">
        <f aca="false">$C1036-$D1036&lt;=1</f>
        <v>1</v>
      </c>
      <c r="F1036" s="10" t="b">
        <f aca="false">$C1036=$D1036</f>
        <v>1</v>
      </c>
      <c r="G1036" s="10" t="b">
        <f aca="false">D1036&gt;=3</f>
        <v>1</v>
      </c>
      <c r="H1036" s="10" t="b">
        <f aca="false">AND($E1036,OR($B1036="UNGRADABLE_QUALITY",$B1036="UNGRADABLE_CONDITION"))</f>
        <v>0</v>
      </c>
      <c r="I1036" s="10" t="str">
        <f aca="false">IF(AND($E1036,NOT($H1036)),$B1036, "")</f>
        <v>NON_SPECIFIC</v>
      </c>
    </row>
    <row r="1037" customFormat="false" ht="15.75" hidden="false" customHeight="false" outlineLevel="0" collapsed="false">
      <c r="A1037" s="8" t="str">
        <f aca="false">pattern_user_labels!$A1037</f>
        <v>ff6de3b3-30e9-406f-99f5-9e431bde1b43</v>
      </c>
      <c r="B1037" s="8" t="str">
        <f aca="false" t="array" ref="B1037:B1037">INDEX(pattern_user_labels!B1037:J1037,MATCH(MAX(COUNTIF(pattern_user_labels!B1037:J1037,pattern_user_labels!B1037:J1037)),COUNTIF(pattern_user_labels!B1037:J1037,pattern_user_labels!B1037:J1037),0))</f>
        <v>NON_SPECIFIC</v>
      </c>
      <c r="C1037" s="9" t="n">
        <f aca="false">pattern_user_labels!$R1037</f>
        <v>3</v>
      </c>
      <c r="D1037" s="9" t="n">
        <f aca="false">COUNTIF(pattern_user_labels!$B1037:$J1037, $B1037)</f>
        <v>3</v>
      </c>
      <c r="E1037" s="10" t="b">
        <f aca="false">$C1037-$D1037&lt;=1</f>
        <v>1</v>
      </c>
      <c r="F1037" s="10" t="b">
        <f aca="false">$C1037=$D1037</f>
        <v>1</v>
      </c>
      <c r="G1037" s="10" t="b">
        <f aca="false">D1037&gt;=3</f>
        <v>1</v>
      </c>
      <c r="H1037" s="10" t="b">
        <f aca="false">AND($E1037,OR($B1037="UNGRADABLE_QUALITY",$B1037="UNGRADABLE_CONDITION"))</f>
        <v>0</v>
      </c>
      <c r="I1037" s="10" t="str">
        <f aca="false">IF(AND($E1037,NOT($H1037)),$B1037, "")</f>
        <v>NON_SPECIFIC</v>
      </c>
    </row>
    <row r="1038" customFormat="false" ht="15.75" hidden="false" customHeight="false" outlineLevel="0" collapsed="false">
      <c r="A1038" s="8" t="str">
        <f aca="false">pattern_user_labels!$A1038</f>
        <v>ff72cecf-65a9-4a89-9319-4d4e8383e9d0</v>
      </c>
      <c r="B1038" s="8" t="str">
        <f aca="false" t="array" ref="B1038:B1038">INDEX(pattern_user_labels!B1038:J1038,MATCH(MAX(COUNTIF(pattern_user_labels!B1038:J1038,pattern_user_labels!B1038:J1038)),COUNTIF(pattern_user_labels!B1038:J1038,pattern_user_labels!B1038:J1038),0))</f>
        <v>UNGRADABLE_QUALITY</v>
      </c>
      <c r="C1038" s="9" t="n">
        <f aca="false">pattern_user_labels!$R1038</f>
        <v>3</v>
      </c>
      <c r="D1038" s="9" t="n">
        <f aca="false">COUNTIF(pattern_user_labels!$B1038:$J1038, $B1038)</f>
        <v>3</v>
      </c>
      <c r="E1038" s="10" t="b">
        <f aca="false">$C1038-$D1038&lt;=1</f>
        <v>1</v>
      </c>
      <c r="F1038" s="10" t="b">
        <f aca="false">$C1038=$D1038</f>
        <v>1</v>
      </c>
      <c r="G1038" s="10" t="b">
        <f aca="false">D1038&gt;=3</f>
        <v>1</v>
      </c>
      <c r="H1038" s="10" t="b">
        <f aca="false">AND($E1038,OR($B1038="UNGRADABLE_QUALITY",$B1038="UNGRADABLE_CONDITION"))</f>
        <v>1</v>
      </c>
      <c r="I1038" s="10" t="str">
        <f aca="false">IF(AND($E1038,NOT($H1038)),$B1038, "")</f>
        <v/>
      </c>
    </row>
    <row r="1039" customFormat="false" ht="15.75" hidden="false" customHeight="false" outlineLevel="0" collapsed="false">
      <c r="A1039" s="8" t="str">
        <f aca="false">pattern_user_labels!$A1039</f>
        <v>ff86b6c6-47d4-4756-993d-ba8b245ff039</v>
      </c>
      <c r="B1039" s="8" t="str">
        <f aca="false" t="array" ref="B1039:B1039">INDEX(pattern_user_labels!B1039:J1039,MATCH(MAX(COUNTIF(pattern_user_labels!B1039:J1039,pattern_user_labels!B1039:J1039)),COUNTIF(pattern_user_labels!B1039:J1039,pattern_user_labels!B1039:J1039),0))</f>
        <v>NON_SPECIFIC</v>
      </c>
      <c r="C1039" s="9" t="n">
        <f aca="false">pattern_user_labels!$R1039</f>
        <v>3</v>
      </c>
      <c r="D1039" s="9" t="n">
        <f aca="false">COUNTIF(pattern_user_labels!$B1039:$J1039, $B1039)</f>
        <v>3</v>
      </c>
      <c r="E1039" s="10" t="b">
        <f aca="false">$C1039-$D1039&lt;=1</f>
        <v>1</v>
      </c>
      <c r="F1039" s="10" t="b">
        <f aca="false">$C1039=$D1039</f>
        <v>1</v>
      </c>
      <c r="G1039" s="10" t="b">
        <f aca="false">D1039&gt;=3</f>
        <v>1</v>
      </c>
      <c r="H1039" s="10" t="b">
        <f aca="false">AND($E1039,OR($B1039="UNGRADABLE_QUALITY",$B1039="UNGRADABLE_CONDITION"))</f>
        <v>0</v>
      </c>
      <c r="I1039" s="10" t="str">
        <f aca="false">IF(AND($E1039,NOT($H1039)),$B1039, "")</f>
        <v>NON_SPECIFIC</v>
      </c>
    </row>
    <row r="1040" customFormat="false" ht="15.75" hidden="false" customHeight="false" outlineLevel="0" collapsed="false">
      <c r="A1040" s="8" t="str">
        <f aca="false">pattern_user_labels!$A1040</f>
        <v>ffd56291-9de0-4441-b09b-7896880b7da5</v>
      </c>
      <c r="B1040" s="8" t="str">
        <f aca="false" t="array" ref="B1040:B1040">INDEX(pattern_user_labels!B1040:J1040,MATCH(MAX(COUNTIF(pattern_user_labels!B1040:J1040,pattern_user_labels!B1040:J1040)),COUNTIF(pattern_user_labels!B1040:J1040,pattern_user_labels!B1040:J1040),0))</f>
        <v>NORMAL</v>
      </c>
      <c r="C1040" s="9" t="n">
        <f aca="false">pattern_user_labels!$R1040</f>
        <v>3</v>
      </c>
      <c r="D1040" s="9" t="n">
        <f aca="false">COUNTIF(pattern_user_labels!$B1040:$J1040, $B1040)</f>
        <v>2</v>
      </c>
      <c r="E1040" s="10" t="b">
        <f aca="false">$C1040-$D1040&lt;=1</f>
        <v>1</v>
      </c>
      <c r="F1040" s="10" t="b">
        <f aca="false">$C1040=$D1040</f>
        <v>0</v>
      </c>
      <c r="G1040" s="10" t="b">
        <f aca="false">D1040&gt;=3</f>
        <v>0</v>
      </c>
      <c r="H1040" s="10" t="b">
        <f aca="false">AND($E1040,OR($B1040="UNGRADABLE_QUALITY",$B1040="UNGRADABLE_CONDITION"))</f>
        <v>0</v>
      </c>
      <c r="I1040" s="10" t="str">
        <f aca="false">IF(AND($E1040,NOT($H1040)),$B1040, "")</f>
        <v>NORMAL</v>
      </c>
    </row>
    <row r="1041" customFormat="false" ht="15.75" hidden="false" customHeight="false" outlineLevel="0" collapsed="false">
      <c r="A1041" s="8" t="str">
        <f aca="false">pattern_user_labels!$A1041</f>
        <v>ffdd02af-18d5-4f36-93f8-e4e6851bb28f</v>
      </c>
      <c r="B1041" s="8" t="str">
        <f aca="false" t="array" ref="B1041:B1041">INDEX(pattern_user_labels!B1041:J1041,MATCH(MAX(COUNTIF(pattern_user_labels!B1041:J1041,pattern_user_labels!B1041:J1041)),COUNTIF(pattern_user_labels!B1041:J1041,pattern_user_labels!B1041:J1041),0))</f>
        <v>NON_SPECIFIC</v>
      </c>
      <c r="C1041" s="9" t="n">
        <f aca="false">pattern_user_labels!$R1041</f>
        <v>3</v>
      </c>
      <c r="D1041" s="9" t="n">
        <f aca="false">COUNTIF(pattern_user_labels!$B1041:$J1041, $B1041)</f>
        <v>2</v>
      </c>
      <c r="E1041" s="10" t="b">
        <f aca="false">$C1041-$D1041&lt;=1</f>
        <v>1</v>
      </c>
      <c r="F1041" s="10" t="b">
        <f aca="false">$C1041=$D1041</f>
        <v>0</v>
      </c>
      <c r="G1041" s="10" t="b">
        <f aca="false">D1041&gt;=3</f>
        <v>0</v>
      </c>
      <c r="H1041" s="10" t="b">
        <f aca="false">AND($E1041,OR($B1041="UNGRADABLE_QUALITY",$B1041="UNGRADABLE_CONDITION"))</f>
        <v>0</v>
      </c>
      <c r="I1041" s="10" t="str">
        <f aca="false">IF(AND($E1041,NOT($H1041)),$B1041, "")</f>
        <v>NON_SPECIFIC</v>
      </c>
    </row>
    <row r="1042" customFormat="false" ht="15.75" hidden="false" customHeight="false" outlineLevel="0" collapsed="false">
      <c r="A1042" s="8" t="str">
        <f aca="false">pattern_user_labels!$A1042</f>
        <v>00098c95-9c17-4d84-8c0c-d97437805615</v>
      </c>
      <c r="B1042" s="8" t="str">
        <f aca="false" t="array" ref="B1042:B1042">INDEX(pattern_user_labels!B1042:J1042,MATCH(MAX(COUNTIF(pattern_user_labels!B1042:J1042,pattern_user_labels!B1042:J1042)),COUNTIF(pattern_user_labels!B1042:J1042,pattern_user_labels!B1042:J1042),0))</f>
        <v>NON_SPECIFIC</v>
      </c>
      <c r="C1042" s="9" t="n">
        <f aca="false">pattern_user_labels!$R1042</f>
        <v>3</v>
      </c>
      <c r="D1042" s="9" t="n">
        <f aca="false">COUNTIF(pattern_user_labels!$B1042:$J1042, $B1042)</f>
        <v>2</v>
      </c>
      <c r="E1042" s="10" t="b">
        <f aca="false">$C1042-$D1042&lt;=1</f>
        <v>1</v>
      </c>
      <c r="F1042" s="10" t="b">
        <f aca="false">$C1042=$D1042</f>
        <v>0</v>
      </c>
      <c r="G1042" s="10" t="b">
        <f aca="false">D1042&gt;=3</f>
        <v>0</v>
      </c>
      <c r="H1042" s="10" t="b">
        <f aca="false">AND($E1042,OR($B1042="UNGRADABLE_QUALITY",$B1042="UNGRADABLE_CONDITION"))</f>
        <v>0</v>
      </c>
      <c r="I1042" s="10" t="str">
        <f aca="false">IF(AND($E1042,NOT($H1042)),$B1042, "")</f>
        <v>NON_SPECIFIC</v>
      </c>
    </row>
    <row r="1043" customFormat="false" ht="15.75" hidden="false" customHeight="false" outlineLevel="0" collapsed="false">
      <c r="A1043" s="8" t="str">
        <f aca="false">pattern_user_labels!$A1043</f>
        <v>0032631b-fb79-4384-886e-0508a0710076</v>
      </c>
      <c r="B1043" s="8" t="str">
        <f aca="false" t="array" ref="B1043:B1043">INDEX(pattern_user_labels!B1043:J1043,MATCH(MAX(COUNTIF(pattern_user_labels!B1043:J1043,pattern_user_labels!B1043:J1043)),COUNTIF(pattern_user_labels!B1043:J1043,pattern_user_labels!B1043:J1043),0))</f>
        <v>ACTIVE</v>
      </c>
      <c r="C1043" s="9" t="n">
        <f aca="false">pattern_user_labels!$R1043</f>
        <v>3</v>
      </c>
      <c r="D1043" s="9" t="n">
        <f aca="false">COUNTIF(pattern_user_labels!$B1043:$J1043, $B1043)</f>
        <v>2</v>
      </c>
      <c r="E1043" s="10" t="b">
        <f aca="false">$C1043-$D1043&lt;=1</f>
        <v>1</v>
      </c>
      <c r="F1043" s="10" t="b">
        <f aca="false">$C1043=$D1043</f>
        <v>0</v>
      </c>
      <c r="G1043" s="10" t="b">
        <f aca="false">D1043&gt;=3</f>
        <v>0</v>
      </c>
      <c r="H1043" s="10" t="b">
        <f aca="false">AND($E1043,OR($B1043="UNGRADABLE_QUALITY",$B1043="UNGRADABLE_CONDITION"))</f>
        <v>0</v>
      </c>
      <c r="I1043" s="10" t="str">
        <f aca="false">IF(AND($E1043,NOT($H1043)),$B1043, "")</f>
        <v>ACTIVE</v>
      </c>
    </row>
    <row r="1044" customFormat="false" ht="15.75" hidden="false" customHeight="false" outlineLevel="0" collapsed="false">
      <c r="A1044" s="8" t="str">
        <f aca="false">pattern_user_labels!$A1044</f>
        <v>00759afd-c1db-4701-b462-7173e6bf7794</v>
      </c>
      <c r="B1044" s="8" t="str">
        <f aca="false" t="array" ref="B1044:B1044">INDEX(pattern_user_labels!B1044:J1044,MATCH(MAX(COUNTIF(pattern_user_labels!B1044:J1044,pattern_user_labels!B1044:J1044)),COUNTIF(pattern_user_labels!B1044:J1044,pattern_user_labels!B1044:J1044),0))</f>
        <v>LATE</v>
      </c>
      <c r="C1044" s="9" t="n">
        <f aca="false">pattern_user_labels!$R1044</f>
        <v>3</v>
      </c>
      <c r="D1044" s="9" t="n">
        <f aca="false">COUNTIF(pattern_user_labels!$B1044:$J1044, $B1044)</f>
        <v>2</v>
      </c>
      <c r="E1044" s="10" t="b">
        <f aca="false">$C1044-$D1044&lt;=1</f>
        <v>1</v>
      </c>
      <c r="F1044" s="10" t="b">
        <f aca="false">$C1044=$D1044</f>
        <v>0</v>
      </c>
      <c r="G1044" s="10" t="b">
        <f aca="false">D1044&gt;=3</f>
        <v>0</v>
      </c>
      <c r="H1044" s="10" t="b">
        <f aca="false">AND($E1044,OR($B1044="UNGRADABLE_QUALITY",$B1044="UNGRADABLE_CONDITION"))</f>
        <v>0</v>
      </c>
      <c r="I1044" s="10" t="str">
        <f aca="false">IF(AND($E1044,NOT($H1044)),$B1044, "")</f>
        <v>LATE</v>
      </c>
    </row>
    <row r="1045" customFormat="false" ht="15.75" hidden="false" customHeight="false" outlineLevel="0" collapsed="false">
      <c r="A1045" s="8" t="str">
        <f aca="false">pattern_user_labels!$A1045</f>
        <v>012019ac-afa7-4fe0-b064-ae60bd36ea03</v>
      </c>
      <c r="B1045" s="8" t="str">
        <f aca="false" t="array" ref="B1045:B1045">INDEX(pattern_user_labels!B1045:J1045,MATCH(MAX(COUNTIF(pattern_user_labels!B1045:J1045,pattern_user_labels!B1045:J1045)),COUNTIF(pattern_user_labels!B1045:J1045,pattern_user_labels!B1045:J1045),0))</f>
        <v>NON_SPECIFIC</v>
      </c>
      <c r="C1045" s="9" t="n">
        <f aca="false">pattern_user_labels!$R1045</f>
        <v>3</v>
      </c>
      <c r="D1045" s="9" t="n">
        <f aca="false">COUNTIF(pattern_user_labels!$B1045:$J1045, $B1045)</f>
        <v>2</v>
      </c>
      <c r="E1045" s="10" t="b">
        <f aca="false">$C1045-$D1045&lt;=1</f>
        <v>1</v>
      </c>
      <c r="F1045" s="10" t="b">
        <f aca="false">$C1045=$D1045</f>
        <v>0</v>
      </c>
      <c r="G1045" s="10" t="b">
        <f aca="false">D1045&gt;=3</f>
        <v>0</v>
      </c>
      <c r="H1045" s="10" t="b">
        <f aca="false">AND($E1045,OR($B1045="UNGRADABLE_QUALITY",$B1045="UNGRADABLE_CONDITION"))</f>
        <v>0</v>
      </c>
      <c r="I1045" s="10" t="str">
        <f aca="false">IF(AND($E1045,NOT($H1045)),$B1045, "")</f>
        <v>NON_SPECIFIC</v>
      </c>
    </row>
    <row r="1046" customFormat="false" ht="15.75" hidden="false" customHeight="false" outlineLevel="0" collapsed="false">
      <c r="A1046" s="8" t="str">
        <f aca="false">pattern_user_labels!$A1046</f>
        <v>018b5d8c-0cf0-4914-a2c1-e91700ab8650</v>
      </c>
      <c r="B1046" s="8" t="str">
        <f aca="false" t="array" ref="B1046:B1046">INDEX(pattern_user_labels!B1046:J1046,MATCH(MAX(COUNTIF(pattern_user_labels!B1046:J1046,pattern_user_labels!B1046:J1046)),COUNTIF(pattern_user_labels!B1046:J1046,pattern_user_labels!B1046:J1046),0))</f>
        <v>EARLY</v>
      </c>
      <c r="C1046" s="9" t="n">
        <f aca="false">pattern_user_labels!$R1046</f>
        <v>3</v>
      </c>
      <c r="D1046" s="9" t="n">
        <f aca="false">COUNTIF(pattern_user_labels!$B1046:$J1046, $B1046)</f>
        <v>1</v>
      </c>
      <c r="E1046" s="10" t="b">
        <f aca="false">$C1046-$D1046&lt;=1</f>
        <v>0</v>
      </c>
      <c r="F1046" s="10" t="b">
        <f aca="false">$C1046=$D1046</f>
        <v>0</v>
      </c>
      <c r="G1046" s="10" t="b">
        <f aca="false">D1046&gt;=3</f>
        <v>0</v>
      </c>
      <c r="H1046" s="10" t="b">
        <f aca="false">AND($E1046,OR($B1046="UNGRADABLE_QUALITY",$B1046="UNGRADABLE_CONDITION"))</f>
        <v>0</v>
      </c>
      <c r="I1046" s="10" t="str">
        <f aca="false">IF(AND($E1046,NOT($H1046)),$B1046, "")</f>
        <v/>
      </c>
    </row>
    <row r="1047" customFormat="false" ht="15.75" hidden="false" customHeight="false" outlineLevel="0" collapsed="false">
      <c r="A1047" s="8" t="str">
        <f aca="false">pattern_user_labels!$A1047</f>
        <v>01a72c35-a911-4fa5-92eb-179533debeb2</v>
      </c>
      <c r="B1047" s="8" t="str">
        <f aca="false" t="array" ref="B1047:B1047">INDEX(pattern_user_labels!B1047:J1047,MATCH(MAX(COUNTIF(pattern_user_labels!B1047:J1047,pattern_user_labels!B1047:J1047)),COUNTIF(pattern_user_labels!B1047:J1047,pattern_user_labels!B1047:J1047),0))</f>
        <v>LATE</v>
      </c>
      <c r="C1047" s="9" t="n">
        <f aca="false">pattern_user_labels!$R1047</f>
        <v>3</v>
      </c>
      <c r="D1047" s="9" t="n">
        <f aca="false">COUNTIF(pattern_user_labels!$B1047:$J1047, $B1047)</f>
        <v>3</v>
      </c>
      <c r="E1047" s="10" t="b">
        <f aca="false">$C1047-$D1047&lt;=1</f>
        <v>1</v>
      </c>
      <c r="F1047" s="10" t="b">
        <f aca="false">$C1047=$D1047</f>
        <v>1</v>
      </c>
      <c r="G1047" s="10" t="b">
        <f aca="false">D1047&gt;=3</f>
        <v>1</v>
      </c>
      <c r="H1047" s="10" t="b">
        <f aca="false">AND($E1047,OR($B1047="UNGRADABLE_QUALITY",$B1047="UNGRADABLE_CONDITION"))</f>
        <v>0</v>
      </c>
      <c r="I1047" s="10" t="str">
        <f aca="false">IF(AND($E1047,NOT($H1047)),$B1047, "")</f>
        <v>LATE</v>
      </c>
    </row>
    <row r="1048" customFormat="false" ht="15.75" hidden="false" customHeight="false" outlineLevel="0" collapsed="false">
      <c r="A1048" s="8" t="str">
        <f aca="false">pattern_user_labels!$A1048</f>
        <v>034486c5-afca-4ddf-8735-8471a8e5619d</v>
      </c>
      <c r="B1048" s="8" t="str">
        <f aca="false" t="array" ref="B1048:B1048">INDEX(pattern_user_labels!B1048:J1048,MATCH(MAX(COUNTIF(pattern_user_labels!B1048:J1048,pattern_user_labels!B1048:J1048)),COUNTIF(pattern_user_labels!B1048:J1048,pattern_user_labels!B1048:J1048),0))</f>
        <v>NON_SPECIFIC</v>
      </c>
      <c r="C1048" s="9" t="n">
        <f aca="false">pattern_user_labels!$R1048</f>
        <v>3</v>
      </c>
      <c r="D1048" s="9" t="n">
        <f aca="false">COUNTIF(pattern_user_labels!$B1048:$J1048, $B1048)</f>
        <v>3</v>
      </c>
      <c r="E1048" s="10" t="b">
        <f aca="false">$C1048-$D1048&lt;=1</f>
        <v>1</v>
      </c>
      <c r="F1048" s="10" t="b">
        <f aca="false">$C1048=$D1048</f>
        <v>1</v>
      </c>
      <c r="G1048" s="10" t="b">
        <f aca="false">D1048&gt;=3</f>
        <v>1</v>
      </c>
      <c r="H1048" s="10" t="b">
        <f aca="false">AND($E1048,OR($B1048="UNGRADABLE_QUALITY",$B1048="UNGRADABLE_CONDITION"))</f>
        <v>0</v>
      </c>
      <c r="I1048" s="10" t="str">
        <f aca="false">IF(AND($E1048,NOT($H1048)),$B1048, "")</f>
        <v>NON_SPECIFIC</v>
      </c>
    </row>
    <row r="1049" customFormat="false" ht="15.75" hidden="false" customHeight="false" outlineLevel="0" collapsed="false">
      <c r="A1049" s="8" t="str">
        <f aca="false">pattern_user_labels!$A1049</f>
        <v>03834842-922c-441e-83b1-e99b439a4802</v>
      </c>
      <c r="B1049" s="8" t="str">
        <f aca="false" t="array" ref="B1049:B1049">INDEX(pattern_user_labels!B1049:J1049,MATCH(MAX(COUNTIF(pattern_user_labels!B1049:J1049,pattern_user_labels!B1049:J1049)),COUNTIF(pattern_user_labels!B1049:J1049,pattern_user_labels!B1049:J1049),0))</f>
        <v>NORMAL</v>
      </c>
      <c r="C1049" s="9" t="n">
        <f aca="false">pattern_user_labels!$R1049</f>
        <v>3</v>
      </c>
      <c r="D1049" s="9" t="n">
        <f aca="false">COUNTIF(pattern_user_labels!$B1049:$J1049, $B1049)</f>
        <v>2</v>
      </c>
      <c r="E1049" s="10" t="b">
        <f aca="false">$C1049-$D1049&lt;=1</f>
        <v>1</v>
      </c>
      <c r="F1049" s="10" t="b">
        <f aca="false">$C1049=$D1049</f>
        <v>0</v>
      </c>
      <c r="G1049" s="10" t="b">
        <f aca="false">D1049&gt;=3</f>
        <v>0</v>
      </c>
      <c r="H1049" s="10" t="b">
        <f aca="false">AND($E1049,OR($B1049="UNGRADABLE_QUALITY",$B1049="UNGRADABLE_CONDITION"))</f>
        <v>0</v>
      </c>
      <c r="I1049" s="10" t="str">
        <f aca="false">IF(AND($E1049,NOT($H1049)),$B1049, "")</f>
        <v>NORMAL</v>
      </c>
    </row>
    <row r="1050" customFormat="false" ht="15.75" hidden="false" customHeight="false" outlineLevel="0" collapsed="false">
      <c r="A1050" s="8" t="str">
        <f aca="false">pattern_user_labels!$A1050</f>
        <v>03a75fd7-cd72-4051-9ee6-2af7667e8009</v>
      </c>
      <c r="B1050" s="8" t="str">
        <f aca="false" t="array" ref="B1050:B1050">INDEX(pattern_user_labels!B1050:J1050,MATCH(MAX(COUNTIF(pattern_user_labels!B1050:J1050,pattern_user_labels!B1050:J1050)),COUNTIF(pattern_user_labels!B1050:J1050,pattern_user_labels!B1050:J1050),0))</f>
        <v>EARLY</v>
      </c>
      <c r="C1050" s="9" t="n">
        <f aca="false">pattern_user_labels!$R1050</f>
        <v>3</v>
      </c>
      <c r="D1050" s="9" t="n">
        <f aca="false">COUNTIF(pattern_user_labels!$B1050:$J1050, $B1050)</f>
        <v>2</v>
      </c>
      <c r="E1050" s="10" t="b">
        <f aca="false">$C1050-$D1050&lt;=1</f>
        <v>1</v>
      </c>
      <c r="F1050" s="10" t="b">
        <f aca="false">$C1050=$D1050</f>
        <v>0</v>
      </c>
      <c r="G1050" s="10" t="b">
        <f aca="false">D1050&gt;=3</f>
        <v>0</v>
      </c>
      <c r="H1050" s="10" t="b">
        <f aca="false">AND($E1050,OR($B1050="UNGRADABLE_QUALITY",$B1050="UNGRADABLE_CONDITION"))</f>
        <v>0</v>
      </c>
      <c r="I1050" s="10" t="str">
        <f aca="false">IF(AND($E1050,NOT($H1050)),$B1050, "")</f>
        <v>EARLY</v>
      </c>
    </row>
    <row r="1051" customFormat="false" ht="15.75" hidden="false" customHeight="false" outlineLevel="0" collapsed="false">
      <c r="A1051" s="8" t="str">
        <f aca="false">pattern_user_labels!$A1051</f>
        <v>03dca82b-f3f7-4a14-8511-4f0600201150</v>
      </c>
      <c r="B1051" s="8" t="str">
        <f aca="false" t="array" ref="B1051:B1051">INDEX(pattern_user_labels!B1051:J1051,MATCH(MAX(COUNTIF(pattern_user_labels!B1051:J1051,pattern_user_labels!B1051:J1051)),COUNTIF(pattern_user_labels!B1051:J1051,pattern_user_labels!B1051:J1051),0))</f>
        <v>EARLY</v>
      </c>
      <c r="C1051" s="9" t="n">
        <f aca="false">pattern_user_labels!$R1051</f>
        <v>3</v>
      </c>
      <c r="D1051" s="9" t="n">
        <f aca="false">COUNTIF(pattern_user_labels!$B1051:$J1051, $B1051)</f>
        <v>2</v>
      </c>
      <c r="E1051" s="10" t="b">
        <f aca="false">$C1051-$D1051&lt;=1</f>
        <v>1</v>
      </c>
      <c r="F1051" s="10" t="b">
        <f aca="false">$C1051=$D1051</f>
        <v>0</v>
      </c>
      <c r="G1051" s="10" t="b">
        <f aca="false">D1051&gt;=3</f>
        <v>0</v>
      </c>
      <c r="H1051" s="10" t="b">
        <f aca="false">AND($E1051,OR($B1051="UNGRADABLE_QUALITY",$B1051="UNGRADABLE_CONDITION"))</f>
        <v>0</v>
      </c>
      <c r="I1051" s="10" t="str">
        <f aca="false">IF(AND($E1051,NOT($H1051)),$B1051, "")</f>
        <v>EARLY</v>
      </c>
    </row>
    <row r="1052" customFormat="false" ht="15.75" hidden="false" customHeight="false" outlineLevel="0" collapsed="false">
      <c r="A1052" s="8" t="str">
        <f aca="false">pattern_user_labels!$A1052</f>
        <v>0432e36d-01e1-484d-8427-1f116380895d</v>
      </c>
      <c r="B1052" s="8" t="str">
        <f aca="false" t="array" ref="B1052:B1052">INDEX(pattern_user_labels!B1052:J1052,MATCH(MAX(COUNTIF(pattern_user_labels!B1052:J1052,pattern_user_labels!B1052:J1052)),COUNTIF(pattern_user_labels!B1052:J1052,pattern_user_labels!B1052:J1052),0))</f>
        <v>LATE</v>
      </c>
      <c r="C1052" s="9" t="n">
        <f aca="false">pattern_user_labels!$R1052</f>
        <v>3</v>
      </c>
      <c r="D1052" s="9" t="n">
        <f aca="false">COUNTIF(pattern_user_labels!$B1052:$J1052, $B1052)</f>
        <v>3</v>
      </c>
      <c r="E1052" s="10" t="b">
        <f aca="false">$C1052-$D1052&lt;=1</f>
        <v>1</v>
      </c>
      <c r="F1052" s="10" t="b">
        <f aca="false">$C1052=$D1052</f>
        <v>1</v>
      </c>
      <c r="G1052" s="10" t="b">
        <f aca="false">D1052&gt;=3</f>
        <v>1</v>
      </c>
      <c r="H1052" s="10" t="b">
        <f aca="false">AND($E1052,OR($B1052="UNGRADABLE_QUALITY",$B1052="UNGRADABLE_CONDITION"))</f>
        <v>0</v>
      </c>
      <c r="I1052" s="10" t="str">
        <f aca="false">IF(AND($E1052,NOT($H1052)),$B1052, "")</f>
        <v>LATE</v>
      </c>
    </row>
    <row r="1053" customFormat="false" ht="15.75" hidden="false" customHeight="false" outlineLevel="0" collapsed="false">
      <c r="A1053" s="8" t="str">
        <f aca="false">pattern_user_labels!$A1053</f>
        <v>04d0a61f-a58b-4ca1-b1f6-c4079e38b8bf</v>
      </c>
      <c r="B1053" s="8" t="str">
        <f aca="false" t="array" ref="B1053:B1053">INDEX(pattern_user_labels!B1053:J1053,MATCH(MAX(COUNTIF(pattern_user_labels!B1053:J1053,pattern_user_labels!B1053:J1053)),COUNTIF(pattern_user_labels!B1053:J1053,pattern_user_labels!B1053:J1053),0))</f>
        <v>ACTIVE</v>
      </c>
      <c r="C1053" s="9" t="n">
        <f aca="false">pattern_user_labels!$R1053</f>
        <v>3</v>
      </c>
      <c r="D1053" s="9" t="n">
        <f aca="false">COUNTIF(pattern_user_labels!$B1053:$J1053, $B1053)</f>
        <v>3</v>
      </c>
      <c r="E1053" s="10" t="b">
        <f aca="false">$C1053-$D1053&lt;=1</f>
        <v>1</v>
      </c>
      <c r="F1053" s="10" t="b">
        <f aca="false">$C1053=$D1053</f>
        <v>1</v>
      </c>
      <c r="G1053" s="10" t="b">
        <f aca="false">D1053&gt;=3</f>
        <v>1</v>
      </c>
      <c r="H1053" s="10" t="b">
        <f aca="false">AND($E1053,OR($B1053="UNGRADABLE_QUALITY",$B1053="UNGRADABLE_CONDITION"))</f>
        <v>0</v>
      </c>
      <c r="I1053" s="10" t="str">
        <f aca="false">IF(AND($E1053,NOT($H1053)),$B1053, "")</f>
        <v>ACTIVE</v>
      </c>
    </row>
    <row r="1054" customFormat="false" ht="15.75" hidden="false" customHeight="false" outlineLevel="0" collapsed="false">
      <c r="A1054" s="8" t="str">
        <f aca="false">pattern_user_labels!$A1054</f>
        <v>0507ddb8-677a-4a9e-bb0c-c40447cf2842</v>
      </c>
      <c r="B1054" s="8" t="str">
        <f aca="false" t="array" ref="B1054:B1054">INDEX(pattern_user_labels!B1054:J1054,MATCH(MAX(COUNTIF(pattern_user_labels!B1054:J1054,pattern_user_labels!B1054:J1054)),COUNTIF(pattern_user_labels!B1054:J1054,pattern_user_labels!B1054:J1054),0))</f>
        <v>EARLY</v>
      </c>
      <c r="C1054" s="9" t="n">
        <f aca="false">pattern_user_labels!$R1054</f>
        <v>3</v>
      </c>
      <c r="D1054" s="9" t="n">
        <f aca="false">COUNTIF(pattern_user_labels!$B1054:$J1054, $B1054)</f>
        <v>2</v>
      </c>
      <c r="E1054" s="10" t="b">
        <f aca="false">$C1054-$D1054&lt;=1</f>
        <v>1</v>
      </c>
      <c r="F1054" s="10" t="b">
        <f aca="false">$C1054=$D1054</f>
        <v>0</v>
      </c>
      <c r="G1054" s="10" t="b">
        <f aca="false">D1054&gt;=3</f>
        <v>0</v>
      </c>
      <c r="H1054" s="10" t="b">
        <f aca="false">AND($E1054,OR($B1054="UNGRADABLE_QUALITY",$B1054="UNGRADABLE_CONDITION"))</f>
        <v>0</v>
      </c>
      <c r="I1054" s="10" t="str">
        <f aca="false">IF(AND($E1054,NOT($H1054)),$B1054, "")</f>
        <v>EARLY</v>
      </c>
    </row>
    <row r="1055" customFormat="false" ht="15.75" hidden="false" customHeight="false" outlineLevel="0" collapsed="false">
      <c r="A1055" s="8" t="str">
        <f aca="false">pattern_user_labels!$A1055</f>
        <v>0532a734-5f0b-4466-990b-7babd0a8ae93</v>
      </c>
      <c r="B1055" s="8" t="str">
        <f aca="false" t="array" ref="B1055:B1055">INDEX(pattern_user_labels!B1055:J1055,MATCH(MAX(COUNTIF(pattern_user_labels!B1055:J1055,pattern_user_labels!B1055:J1055)),COUNTIF(pattern_user_labels!B1055:J1055,pattern_user_labels!B1055:J1055),0))</f>
        <v>NORMAL</v>
      </c>
      <c r="C1055" s="9" t="n">
        <f aca="false">pattern_user_labels!$R1055</f>
        <v>3</v>
      </c>
      <c r="D1055" s="9" t="n">
        <f aca="false">COUNTIF(pattern_user_labels!$B1055:$J1055, $B1055)</f>
        <v>2</v>
      </c>
      <c r="E1055" s="10" t="b">
        <f aca="false">$C1055-$D1055&lt;=1</f>
        <v>1</v>
      </c>
      <c r="F1055" s="10" t="b">
        <f aca="false">$C1055=$D1055</f>
        <v>0</v>
      </c>
      <c r="G1055" s="10" t="b">
        <f aca="false">D1055&gt;=3</f>
        <v>0</v>
      </c>
      <c r="H1055" s="10" t="b">
        <f aca="false">AND($E1055,OR($B1055="UNGRADABLE_QUALITY",$B1055="UNGRADABLE_CONDITION"))</f>
        <v>0</v>
      </c>
      <c r="I1055" s="10" t="str">
        <f aca="false">IF(AND($E1055,NOT($H1055)),$B1055, "")</f>
        <v>NORMAL</v>
      </c>
    </row>
    <row r="1056" customFormat="false" ht="15.75" hidden="false" customHeight="false" outlineLevel="0" collapsed="false">
      <c r="A1056" s="8" t="str">
        <f aca="false">pattern_user_labels!$A1056</f>
        <v>055189fa-6203-4a99-ae59-433a5f2917ba</v>
      </c>
      <c r="B1056" s="8" t="str">
        <f aca="false" t="array" ref="B1056:B1056">INDEX(pattern_user_labels!B1056:J1056,MATCH(MAX(COUNTIF(pattern_user_labels!B1056:J1056,pattern_user_labels!B1056:J1056)),COUNTIF(pattern_user_labels!B1056:J1056,pattern_user_labels!B1056:J1056),0))</f>
        <v>NORMAL</v>
      </c>
      <c r="C1056" s="9" t="n">
        <f aca="false">pattern_user_labels!$R1056</f>
        <v>3</v>
      </c>
      <c r="D1056" s="9" t="n">
        <f aca="false">COUNTIF(pattern_user_labels!$B1056:$J1056, $B1056)</f>
        <v>2</v>
      </c>
      <c r="E1056" s="10" t="b">
        <f aca="false">$C1056-$D1056&lt;=1</f>
        <v>1</v>
      </c>
      <c r="F1056" s="10" t="b">
        <f aca="false">$C1056=$D1056</f>
        <v>0</v>
      </c>
      <c r="G1056" s="10" t="b">
        <f aca="false">D1056&gt;=3</f>
        <v>0</v>
      </c>
      <c r="H1056" s="10" t="b">
        <f aca="false">AND($E1056,OR($B1056="UNGRADABLE_QUALITY",$B1056="UNGRADABLE_CONDITION"))</f>
        <v>0</v>
      </c>
      <c r="I1056" s="10" t="str">
        <f aca="false">IF(AND($E1056,NOT($H1056)),$B1056, "")</f>
        <v>NORMAL</v>
      </c>
    </row>
    <row r="1057" customFormat="false" ht="15.75" hidden="false" customHeight="false" outlineLevel="0" collapsed="false">
      <c r="A1057" s="8" t="str">
        <f aca="false">pattern_user_labels!$A1057</f>
        <v>0556e571-e7ad-46c1-903b-501cfdcdfe56</v>
      </c>
      <c r="B1057" s="8" t="str">
        <f aca="false" t="array" ref="B1057:B1057">INDEX(pattern_user_labels!B1057:J1057,MATCH(MAX(COUNTIF(pattern_user_labels!B1057:J1057,pattern_user_labels!B1057:J1057)),COUNTIF(pattern_user_labels!B1057:J1057,pattern_user_labels!B1057:J1057),0))</f>
        <v>NORMAL</v>
      </c>
      <c r="C1057" s="9" t="n">
        <f aca="false">pattern_user_labels!$R1057</f>
        <v>3</v>
      </c>
      <c r="D1057" s="9" t="n">
        <f aca="false">COUNTIF(pattern_user_labels!$B1057:$J1057, $B1057)</f>
        <v>2</v>
      </c>
      <c r="E1057" s="10" t="b">
        <f aca="false">$C1057-$D1057&lt;=1</f>
        <v>1</v>
      </c>
      <c r="F1057" s="10" t="b">
        <f aca="false">$C1057=$D1057</f>
        <v>0</v>
      </c>
      <c r="G1057" s="10" t="b">
        <f aca="false">D1057&gt;=3</f>
        <v>0</v>
      </c>
      <c r="H1057" s="10" t="b">
        <f aca="false">AND($E1057,OR($B1057="UNGRADABLE_QUALITY",$B1057="UNGRADABLE_CONDITION"))</f>
        <v>0</v>
      </c>
      <c r="I1057" s="10" t="str">
        <f aca="false">IF(AND($E1057,NOT($H1057)),$B1057, "")</f>
        <v>NORMAL</v>
      </c>
    </row>
    <row r="1058" customFormat="false" ht="15.75" hidden="false" customHeight="false" outlineLevel="0" collapsed="false">
      <c r="A1058" s="8" t="str">
        <f aca="false">pattern_user_labels!$A1058</f>
        <v>05a80e7a-b3cf-40d1-8bc6-9f068a7013bf</v>
      </c>
      <c r="B1058" s="8" t="str">
        <f aca="false" t="array" ref="B1058:B1058">INDEX(pattern_user_labels!B1058:J1058,MATCH(MAX(COUNTIF(pattern_user_labels!B1058:J1058,pattern_user_labels!B1058:J1058)),COUNTIF(pattern_user_labels!B1058:J1058,pattern_user_labels!B1058:J1058),0))</f>
        <v>NON_SPECIFIC</v>
      </c>
      <c r="C1058" s="9" t="n">
        <f aca="false">pattern_user_labels!$R1058</f>
        <v>3</v>
      </c>
      <c r="D1058" s="9" t="n">
        <f aca="false">COUNTIF(pattern_user_labels!$B1058:$J1058, $B1058)</f>
        <v>2</v>
      </c>
      <c r="E1058" s="10" t="b">
        <f aca="false">$C1058-$D1058&lt;=1</f>
        <v>1</v>
      </c>
      <c r="F1058" s="10" t="b">
        <f aca="false">$C1058=$D1058</f>
        <v>0</v>
      </c>
      <c r="G1058" s="10" t="b">
        <f aca="false">D1058&gt;=3</f>
        <v>0</v>
      </c>
      <c r="H1058" s="10" t="b">
        <f aca="false">AND($E1058,OR($B1058="UNGRADABLE_QUALITY",$B1058="UNGRADABLE_CONDITION"))</f>
        <v>0</v>
      </c>
      <c r="I1058" s="10" t="str">
        <f aca="false">IF(AND($E1058,NOT($H1058)),$B1058, "")</f>
        <v>NON_SPECIFIC</v>
      </c>
    </row>
    <row r="1059" customFormat="false" ht="15.75" hidden="false" customHeight="false" outlineLevel="0" collapsed="false">
      <c r="A1059" s="8" t="str">
        <f aca="false">pattern_user_labels!$A1059</f>
        <v>05b50941-344a-46bf-a555-4be697e2d0a6</v>
      </c>
      <c r="B1059" s="8" t="str">
        <f aca="false" t="array" ref="B1059:B1059">INDEX(pattern_user_labels!B1059:J1059,MATCH(MAX(COUNTIF(pattern_user_labels!B1059:J1059,pattern_user_labels!B1059:J1059)),COUNTIF(pattern_user_labels!B1059:J1059,pattern_user_labels!B1059:J1059),0))</f>
        <v>NON_SPECIFIC</v>
      </c>
      <c r="C1059" s="9" t="n">
        <f aca="false">pattern_user_labels!$R1059</f>
        <v>3</v>
      </c>
      <c r="D1059" s="9" t="n">
        <f aca="false">COUNTIF(pattern_user_labels!$B1059:$J1059, $B1059)</f>
        <v>2</v>
      </c>
      <c r="E1059" s="10" t="b">
        <f aca="false">$C1059-$D1059&lt;=1</f>
        <v>1</v>
      </c>
      <c r="F1059" s="10" t="b">
        <f aca="false">$C1059=$D1059</f>
        <v>0</v>
      </c>
      <c r="G1059" s="10" t="b">
        <f aca="false">D1059&gt;=3</f>
        <v>0</v>
      </c>
      <c r="H1059" s="10" t="b">
        <f aca="false">AND($E1059,OR($B1059="UNGRADABLE_QUALITY",$B1059="UNGRADABLE_CONDITION"))</f>
        <v>0</v>
      </c>
      <c r="I1059" s="10" t="str">
        <f aca="false">IF(AND($E1059,NOT($H1059)),$B1059, "")</f>
        <v>NON_SPECIFIC</v>
      </c>
    </row>
    <row r="1060" customFormat="false" ht="15.75" hidden="false" customHeight="false" outlineLevel="0" collapsed="false">
      <c r="A1060" s="8" t="str">
        <f aca="false">pattern_user_labels!$A1060</f>
        <v>06178757-6a47-4ce2-a86c-e70194696b5d</v>
      </c>
      <c r="B1060" s="8" t="str">
        <f aca="false" t="array" ref="B1060:B1060">INDEX(pattern_user_labels!B1060:J1060,MATCH(MAX(COUNTIF(pattern_user_labels!B1060:J1060,pattern_user_labels!B1060:J1060)),COUNTIF(pattern_user_labels!B1060:J1060,pattern_user_labels!B1060:J1060),0))</f>
        <v>NON_SPECIFIC</v>
      </c>
      <c r="C1060" s="9" t="n">
        <f aca="false">pattern_user_labels!$R1060</f>
        <v>3</v>
      </c>
      <c r="D1060" s="9" t="n">
        <f aca="false">COUNTIF(pattern_user_labels!$B1060:$J1060, $B1060)</f>
        <v>2</v>
      </c>
      <c r="E1060" s="10" t="b">
        <f aca="false">$C1060-$D1060&lt;=1</f>
        <v>1</v>
      </c>
      <c r="F1060" s="10" t="b">
        <f aca="false">$C1060=$D1060</f>
        <v>0</v>
      </c>
      <c r="G1060" s="10" t="b">
        <f aca="false">D1060&gt;=3</f>
        <v>0</v>
      </c>
      <c r="H1060" s="10" t="b">
        <f aca="false">AND($E1060,OR($B1060="UNGRADABLE_QUALITY",$B1060="UNGRADABLE_CONDITION"))</f>
        <v>0</v>
      </c>
      <c r="I1060" s="10" t="str">
        <f aca="false">IF(AND($E1060,NOT($H1060)),$B1060, "")</f>
        <v>NON_SPECIFIC</v>
      </c>
    </row>
    <row r="1061" customFormat="false" ht="15.75" hidden="false" customHeight="false" outlineLevel="0" collapsed="false">
      <c r="A1061" s="8" t="str">
        <f aca="false">pattern_user_labels!$A1061</f>
        <v>061adfac-9fb8-4259-ad6e-e1aa8cae887a</v>
      </c>
      <c r="B1061" s="8" t="str">
        <f aca="false" t="array" ref="B1061:B1061">INDEX(pattern_user_labels!B1061:J1061,MATCH(MAX(COUNTIF(pattern_user_labels!B1061:J1061,pattern_user_labels!B1061:J1061)),COUNTIF(pattern_user_labels!B1061:J1061,pattern_user_labels!B1061:J1061),0))</f>
        <v>NON_SPECIFIC</v>
      </c>
      <c r="C1061" s="9" t="n">
        <f aca="false">pattern_user_labels!$R1061</f>
        <v>3</v>
      </c>
      <c r="D1061" s="9" t="n">
        <f aca="false">COUNTIF(pattern_user_labels!$B1061:$J1061, $B1061)</f>
        <v>1</v>
      </c>
      <c r="E1061" s="10" t="b">
        <f aca="false">$C1061-$D1061&lt;=1</f>
        <v>0</v>
      </c>
      <c r="F1061" s="10" t="b">
        <f aca="false">$C1061=$D1061</f>
        <v>0</v>
      </c>
      <c r="G1061" s="10" t="b">
        <f aca="false">D1061&gt;=3</f>
        <v>0</v>
      </c>
      <c r="H1061" s="10" t="b">
        <f aca="false">AND($E1061,OR($B1061="UNGRADABLE_QUALITY",$B1061="UNGRADABLE_CONDITION"))</f>
        <v>0</v>
      </c>
      <c r="I1061" s="10" t="str">
        <f aca="false">IF(AND($E1061,NOT($H1061)),$B1061, "")</f>
        <v/>
      </c>
    </row>
    <row r="1062" customFormat="false" ht="15.75" hidden="false" customHeight="false" outlineLevel="0" collapsed="false">
      <c r="A1062" s="8" t="str">
        <f aca="false">pattern_user_labels!$A1062</f>
        <v>06f0f1e0-9451-45ad-8bbd-0ffcb3da244d</v>
      </c>
      <c r="B1062" s="8" t="str">
        <f aca="false" t="array" ref="B1062:B1062">INDEX(pattern_user_labels!B1062:J1062,MATCH(MAX(COUNTIF(pattern_user_labels!B1062:J1062,pattern_user_labels!B1062:J1062)),COUNTIF(pattern_user_labels!B1062:J1062,pattern_user_labels!B1062:J1062),0))</f>
        <v>NORMAL</v>
      </c>
      <c r="C1062" s="9" t="n">
        <f aca="false">pattern_user_labels!$R1062</f>
        <v>3</v>
      </c>
      <c r="D1062" s="9" t="n">
        <f aca="false">COUNTIF(pattern_user_labels!$B1062:$J1062, $B1062)</f>
        <v>3</v>
      </c>
      <c r="E1062" s="10" t="b">
        <f aca="false">$C1062-$D1062&lt;=1</f>
        <v>1</v>
      </c>
      <c r="F1062" s="10" t="b">
        <f aca="false">$C1062=$D1062</f>
        <v>1</v>
      </c>
      <c r="G1062" s="10" t="b">
        <f aca="false">D1062&gt;=3</f>
        <v>1</v>
      </c>
      <c r="H1062" s="10" t="b">
        <f aca="false">AND($E1062,OR($B1062="UNGRADABLE_QUALITY",$B1062="UNGRADABLE_CONDITION"))</f>
        <v>0</v>
      </c>
      <c r="I1062" s="10" t="str">
        <f aca="false">IF(AND($E1062,NOT($H1062)),$B1062, "")</f>
        <v>NORMAL</v>
      </c>
    </row>
    <row r="1063" customFormat="false" ht="15.75" hidden="false" customHeight="false" outlineLevel="0" collapsed="false">
      <c r="A1063" s="8" t="str">
        <f aca="false">pattern_user_labels!$A1063</f>
        <v>07084bf3-dbb4-45d5-bf86-ba4c038dfcfe</v>
      </c>
      <c r="B1063" s="8" t="str">
        <f aca="false" t="array" ref="B1063:B1063">INDEX(pattern_user_labels!B1063:J1063,MATCH(MAX(COUNTIF(pattern_user_labels!B1063:J1063,pattern_user_labels!B1063:J1063)),COUNTIF(pattern_user_labels!B1063:J1063,pattern_user_labels!B1063:J1063),0))</f>
        <v>NON_SPECIFIC</v>
      </c>
      <c r="C1063" s="9" t="n">
        <f aca="false">pattern_user_labels!$R1063</f>
        <v>3</v>
      </c>
      <c r="D1063" s="9" t="n">
        <f aca="false">COUNTIF(pattern_user_labels!$B1063:$J1063, $B1063)</f>
        <v>1</v>
      </c>
      <c r="E1063" s="10" t="b">
        <f aca="false">$C1063-$D1063&lt;=1</f>
        <v>0</v>
      </c>
      <c r="F1063" s="10" t="b">
        <f aca="false">$C1063=$D1063</f>
        <v>0</v>
      </c>
      <c r="G1063" s="10" t="b">
        <f aca="false">D1063&gt;=3</f>
        <v>0</v>
      </c>
      <c r="H1063" s="10" t="b">
        <f aca="false">AND($E1063,OR($B1063="UNGRADABLE_QUALITY",$B1063="UNGRADABLE_CONDITION"))</f>
        <v>0</v>
      </c>
      <c r="I1063" s="10" t="str">
        <f aca="false">IF(AND($E1063,NOT($H1063)),$B1063, "")</f>
        <v/>
      </c>
    </row>
    <row r="1064" customFormat="false" ht="15.75" hidden="false" customHeight="false" outlineLevel="0" collapsed="false">
      <c r="A1064" s="8" t="str">
        <f aca="false">pattern_user_labels!$A1064</f>
        <v>07747c41-340c-454b-84e8-60e68df33fed</v>
      </c>
      <c r="B1064" s="8" t="str">
        <f aca="false" t="array" ref="B1064:B1064">INDEX(pattern_user_labels!B1064:J1064,MATCH(MAX(COUNTIF(pattern_user_labels!B1064:J1064,pattern_user_labels!B1064:J1064)),COUNTIF(pattern_user_labels!B1064:J1064,pattern_user_labels!B1064:J1064),0))</f>
        <v>NORMAL</v>
      </c>
      <c r="C1064" s="9" t="n">
        <f aca="false">pattern_user_labels!$R1064</f>
        <v>3</v>
      </c>
      <c r="D1064" s="9" t="n">
        <f aca="false">COUNTIF(pattern_user_labels!$B1064:$J1064, $B1064)</f>
        <v>2</v>
      </c>
      <c r="E1064" s="10" t="b">
        <f aca="false">$C1064-$D1064&lt;=1</f>
        <v>1</v>
      </c>
      <c r="F1064" s="10" t="b">
        <f aca="false">$C1064=$D1064</f>
        <v>0</v>
      </c>
      <c r="G1064" s="10" t="b">
        <f aca="false">D1064&gt;=3</f>
        <v>0</v>
      </c>
      <c r="H1064" s="10" t="b">
        <f aca="false">AND($E1064,OR($B1064="UNGRADABLE_QUALITY",$B1064="UNGRADABLE_CONDITION"))</f>
        <v>0</v>
      </c>
      <c r="I1064" s="10" t="str">
        <f aca="false">IF(AND($E1064,NOT($H1064)),$B1064, "")</f>
        <v>NORMAL</v>
      </c>
    </row>
    <row r="1065" customFormat="false" ht="15.75" hidden="false" customHeight="false" outlineLevel="0" collapsed="false">
      <c r="A1065" s="8" t="str">
        <f aca="false">pattern_user_labels!$A1065</f>
        <v>07da7ef6-75a3-4e6d-9e72-701dab4bd1a8</v>
      </c>
      <c r="B1065" s="8" t="str">
        <f aca="false" t="array" ref="B1065:B1065">INDEX(pattern_user_labels!B1065:J1065,MATCH(MAX(COUNTIF(pattern_user_labels!B1065:J1065,pattern_user_labels!B1065:J1065)),COUNTIF(pattern_user_labels!B1065:J1065,pattern_user_labels!B1065:J1065),0))</f>
        <v>NON_SPECIFIC</v>
      </c>
      <c r="C1065" s="9" t="n">
        <f aca="false">pattern_user_labels!$R1065</f>
        <v>3</v>
      </c>
      <c r="D1065" s="9" t="n">
        <f aca="false">COUNTIF(pattern_user_labels!$B1065:$J1065, $B1065)</f>
        <v>2</v>
      </c>
      <c r="E1065" s="10" t="b">
        <f aca="false">$C1065-$D1065&lt;=1</f>
        <v>1</v>
      </c>
      <c r="F1065" s="10" t="b">
        <f aca="false">$C1065=$D1065</f>
        <v>0</v>
      </c>
      <c r="G1065" s="10" t="b">
        <f aca="false">D1065&gt;=3</f>
        <v>0</v>
      </c>
      <c r="H1065" s="10" t="b">
        <f aca="false">AND($E1065,OR($B1065="UNGRADABLE_QUALITY",$B1065="UNGRADABLE_CONDITION"))</f>
        <v>0</v>
      </c>
      <c r="I1065" s="10" t="str">
        <f aca="false">IF(AND($E1065,NOT($H1065)),$B1065, "")</f>
        <v>NON_SPECIFIC</v>
      </c>
    </row>
    <row r="1066" customFormat="false" ht="15.75" hidden="false" customHeight="false" outlineLevel="0" collapsed="false">
      <c r="A1066" s="8" t="str">
        <f aca="false">pattern_user_labels!$A1066</f>
        <v>094bdd90-d654-4930-8e98-9fae9d906c82</v>
      </c>
      <c r="B1066" s="8" t="str">
        <f aca="false" t="array" ref="B1066:B1066">INDEX(pattern_user_labels!B1066:J1066,MATCH(MAX(COUNTIF(pattern_user_labels!B1066:J1066,pattern_user_labels!B1066:J1066)),COUNTIF(pattern_user_labels!B1066:J1066,pattern_user_labels!B1066:J1066),0))</f>
        <v>NORMAL</v>
      </c>
      <c r="C1066" s="9" t="n">
        <f aca="false">pattern_user_labels!$R1066</f>
        <v>3</v>
      </c>
      <c r="D1066" s="9" t="n">
        <f aca="false">COUNTIF(pattern_user_labels!$B1066:$J1066, $B1066)</f>
        <v>2</v>
      </c>
      <c r="E1066" s="10" t="b">
        <f aca="false">$C1066-$D1066&lt;=1</f>
        <v>1</v>
      </c>
      <c r="F1066" s="10" t="b">
        <f aca="false">$C1066=$D1066</f>
        <v>0</v>
      </c>
      <c r="G1066" s="10" t="b">
        <f aca="false">D1066&gt;=3</f>
        <v>0</v>
      </c>
      <c r="H1066" s="10" t="b">
        <f aca="false">AND($E1066,OR($B1066="UNGRADABLE_QUALITY",$B1066="UNGRADABLE_CONDITION"))</f>
        <v>0</v>
      </c>
      <c r="I1066" s="10" t="str">
        <f aca="false">IF(AND($E1066,NOT($H1066)),$B1066, "")</f>
        <v>NORMAL</v>
      </c>
    </row>
    <row r="1067" customFormat="false" ht="15.75" hidden="false" customHeight="false" outlineLevel="0" collapsed="false">
      <c r="A1067" s="8" t="str">
        <f aca="false">pattern_user_labels!$A1067</f>
        <v>096313ca-ba81-428d-81f2-b96812633bd8</v>
      </c>
      <c r="B1067" s="8" t="str">
        <f aca="false" t="array" ref="B1067:B1067">INDEX(pattern_user_labels!B1067:J1067,MATCH(MAX(COUNTIF(pattern_user_labels!B1067:J1067,pattern_user_labels!B1067:J1067)),COUNTIF(pattern_user_labels!B1067:J1067,pattern_user_labels!B1067:J1067),0))</f>
        <v>NORMAL</v>
      </c>
      <c r="C1067" s="9" t="n">
        <f aca="false">pattern_user_labels!$R1067</f>
        <v>3</v>
      </c>
      <c r="D1067" s="9" t="n">
        <f aca="false">COUNTIF(pattern_user_labels!$B1067:$J1067, $B1067)</f>
        <v>2</v>
      </c>
      <c r="E1067" s="10" t="b">
        <f aca="false">$C1067-$D1067&lt;=1</f>
        <v>1</v>
      </c>
      <c r="F1067" s="10" t="b">
        <f aca="false">$C1067=$D1067</f>
        <v>0</v>
      </c>
      <c r="G1067" s="10" t="b">
        <f aca="false">D1067&gt;=3</f>
        <v>0</v>
      </c>
      <c r="H1067" s="10" t="b">
        <f aca="false">AND($E1067,OR($B1067="UNGRADABLE_QUALITY",$B1067="UNGRADABLE_CONDITION"))</f>
        <v>0</v>
      </c>
      <c r="I1067" s="10" t="str">
        <f aca="false">IF(AND($E1067,NOT($H1067)),$B1067, "")</f>
        <v>NORMAL</v>
      </c>
    </row>
    <row r="1068" customFormat="false" ht="15.75" hidden="false" customHeight="false" outlineLevel="0" collapsed="false">
      <c r="A1068" s="8" t="str">
        <f aca="false">pattern_user_labels!$A1068</f>
        <v>09f66751-6ea8-492f-a82f-a5b4c69c8ed8</v>
      </c>
      <c r="B1068" s="8" t="str">
        <f aca="false" t="array" ref="B1068:B1068">INDEX(pattern_user_labels!B1068:J1068,MATCH(MAX(COUNTIF(pattern_user_labels!B1068:J1068,pattern_user_labels!B1068:J1068)),COUNTIF(pattern_user_labels!B1068:J1068,pattern_user_labels!B1068:J1068),0))</f>
        <v>EARLY</v>
      </c>
      <c r="C1068" s="9" t="n">
        <f aca="false">pattern_user_labels!$R1068</f>
        <v>3</v>
      </c>
      <c r="D1068" s="9" t="n">
        <f aca="false">COUNTIF(pattern_user_labels!$B1068:$J1068, $B1068)</f>
        <v>2</v>
      </c>
      <c r="E1068" s="10" t="b">
        <f aca="false">$C1068-$D1068&lt;=1</f>
        <v>1</v>
      </c>
      <c r="F1068" s="10" t="b">
        <f aca="false">$C1068=$D1068</f>
        <v>0</v>
      </c>
      <c r="G1068" s="10" t="b">
        <f aca="false">D1068&gt;=3</f>
        <v>0</v>
      </c>
      <c r="H1068" s="10" t="b">
        <f aca="false">AND($E1068,OR($B1068="UNGRADABLE_QUALITY",$B1068="UNGRADABLE_CONDITION"))</f>
        <v>0</v>
      </c>
      <c r="I1068" s="10" t="str">
        <f aca="false">IF(AND($E1068,NOT($H1068)),$B1068, "")</f>
        <v>EARLY</v>
      </c>
    </row>
    <row r="1069" customFormat="false" ht="15.75" hidden="false" customHeight="false" outlineLevel="0" collapsed="false">
      <c r="A1069" s="8" t="str">
        <f aca="false">pattern_user_labels!$A1069</f>
        <v>0a1b0ccc-f94c-4ca2-84c1-c38a1e891638</v>
      </c>
      <c r="B1069" s="8" t="str">
        <f aca="false" t="array" ref="B1069:B1069">INDEX(pattern_user_labels!B1069:J1069,MATCH(MAX(COUNTIF(pattern_user_labels!B1069:J1069,pattern_user_labels!B1069:J1069)),COUNTIF(pattern_user_labels!B1069:J1069,pattern_user_labels!B1069:J1069),0))</f>
        <v>NORMAL</v>
      </c>
      <c r="C1069" s="9" t="n">
        <f aca="false">pattern_user_labels!$R1069</f>
        <v>3</v>
      </c>
      <c r="D1069" s="9" t="n">
        <f aca="false">COUNTIF(pattern_user_labels!$B1069:$J1069, $B1069)</f>
        <v>2</v>
      </c>
      <c r="E1069" s="10" t="b">
        <f aca="false">$C1069-$D1069&lt;=1</f>
        <v>1</v>
      </c>
      <c r="F1069" s="10" t="b">
        <f aca="false">$C1069=$D1069</f>
        <v>0</v>
      </c>
      <c r="G1069" s="10" t="b">
        <f aca="false">D1069&gt;=3</f>
        <v>0</v>
      </c>
      <c r="H1069" s="10" t="b">
        <f aca="false">AND($E1069,OR($B1069="UNGRADABLE_QUALITY",$B1069="UNGRADABLE_CONDITION"))</f>
        <v>0</v>
      </c>
      <c r="I1069" s="10" t="str">
        <f aca="false">IF(AND($E1069,NOT($H1069)),$B1069, "")</f>
        <v>NORMAL</v>
      </c>
    </row>
    <row r="1070" customFormat="false" ht="15.75" hidden="false" customHeight="false" outlineLevel="0" collapsed="false">
      <c r="A1070" s="8" t="str">
        <f aca="false">pattern_user_labels!$A1070</f>
        <v>0b65069a-9e20-4627-adc1-6ae66286ade2</v>
      </c>
      <c r="B1070" s="8" t="str">
        <f aca="false" t="array" ref="B1070:B1070">INDEX(pattern_user_labels!B1070:J1070,MATCH(MAX(COUNTIF(pattern_user_labels!B1070:J1070,pattern_user_labels!B1070:J1070)),COUNTIF(pattern_user_labels!B1070:J1070,pattern_user_labels!B1070:J1070),0))</f>
        <v>UNGRADABLE_QUALITY</v>
      </c>
      <c r="C1070" s="9" t="n">
        <f aca="false">pattern_user_labels!$R1070</f>
        <v>3</v>
      </c>
      <c r="D1070" s="9" t="n">
        <f aca="false">COUNTIF(pattern_user_labels!$B1070:$J1070, $B1070)</f>
        <v>3</v>
      </c>
      <c r="E1070" s="10" t="b">
        <f aca="false">$C1070-$D1070&lt;=1</f>
        <v>1</v>
      </c>
      <c r="F1070" s="10" t="b">
        <f aca="false">$C1070=$D1070</f>
        <v>1</v>
      </c>
      <c r="G1070" s="10" t="b">
        <f aca="false">D1070&gt;=3</f>
        <v>1</v>
      </c>
      <c r="H1070" s="10" t="b">
        <f aca="false">AND($E1070,OR($B1070="UNGRADABLE_QUALITY",$B1070="UNGRADABLE_CONDITION"))</f>
        <v>1</v>
      </c>
      <c r="I1070" s="10" t="str">
        <f aca="false">IF(AND($E1070,NOT($H1070)),$B1070, "")</f>
        <v/>
      </c>
    </row>
    <row r="1071" customFormat="false" ht="15.75" hidden="false" customHeight="false" outlineLevel="0" collapsed="false">
      <c r="A1071" s="8" t="str">
        <f aca="false">pattern_user_labels!$A1071</f>
        <v>0b950198-4aaf-4976-8124-185a3e5e00a6</v>
      </c>
      <c r="B1071" s="8" t="str">
        <f aca="false" t="array" ref="B1071:B1071">INDEX(pattern_user_labels!B1071:J1071,MATCH(MAX(COUNTIF(pattern_user_labels!B1071:J1071,pattern_user_labels!B1071:J1071)),COUNTIF(pattern_user_labels!B1071:J1071,pattern_user_labels!B1071:J1071),0))</f>
        <v>NON_SPECIFIC</v>
      </c>
      <c r="C1071" s="9" t="n">
        <f aca="false">pattern_user_labels!$R1071</f>
        <v>3</v>
      </c>
      <c r="D1071" s="9" t="n">
        <f aca="false">COUNTIF(pattern_user_labels!$B1071:$J1071, $B1071)</f>
        <v>2</v>
      </c>
      <c r="E1071" s="10" t="b">
        <f aca="false">$C1071-$D1071&lt;=1</f>
        <v>1</v>
      </c>
      <c r="F1071" s="10" t="b">
        <f aca="false">$C1071=$D1071</f>
        <v>0</v>
      </c>
      <c r="G1071" s="10" t="b">
        <f aca="false">D1071&gt;=3</f>
        <v>0</v>
      </c>
      <c r="H1071" s="10" t="b">
        <f aca="false">AND($E1071,OR($B1071="UNGRADABLE_QUALITY",$B1071="UNGRADABLE_CONDITION"))</f>
        <v>0</v>
      </c>
      <c r="I1071" s="10" t="str">
        <f aca="false">IF(AND($E1071,NOT($H1071)),$B1071, "")</f>
        <v>NON_SPECIFIC</v>
      </c>
    </row>
    <row r="1072" customFormat="false" ht="15.75" hidden="false" customHeight="false" outlineLevel="0" collapsed="false">
      <c r="A1072" s="8" t="str">
        <f aca="false">pattern_user_labels!$A1072</f>
        <v>0c35d0cb-6519-4342-9682-e0eb9664c17f</v>
      </c>
      <c r="B1072" s="8" t="str">
        <f aca="false" t="array" ref="B1072:B1072">INDEX(pattern_user_labels!B1072:J1072,MATCH(MAX(COUNTIF(pattern_user_labels!B1072:J1072,pattern_user_labels!B1072:J1072)),COUNTIF(pattern_user_labels!B1072:J1072,pattern_user_labels!B1072:J1072),0))</f>
        <v>NON_SPECIFIC</v>
      </c>
      <c r="C1072" s="9" t="n">
        <f aca="false">pattern_user_labels!$R1072</f>
        <v>3</v>
      </c>
      <c r="D1072" s="9" t="n">
        <f aca="false">COUNTIF(pattern_user_labels!$B1072:$J1072, $B1072)</f>
        <v>2</v>
      </c>
      <c r="E1072" s="10" t="b">
        <f aca="false">$C1072-$D1072&lt;=1</f>
        <v>1</v>
      </c>
      <c r="F1072" s="10" t="b">
        <f aca="false">$C1072=$D1072</f>
        <v>0</v>
      </c>
      <c r="G1072" s="10" t="b">
        <f aca="false">D1072&gt;=3</f>
        <v>0</v>
      </c>
      <c r="H1072" s="10" t="b">
        <f aca="false">AND($E1072,OR($B1072="UNGRADABLE_QUALITY",$B1072="UNGRADABLE_CONDITION"))</f>
        <v>0</v>
      </c>
      <c r="I1072" s="10" t="str">
        <f aca="false">IF(AND($E1072,NOT($H1072)),$B1072, "")</f>
        <v>NON_SPECIFIC</v>
      </c>
    </row>
    <row r="1073" customFormat="false" ht="15.75" hidden="false" customHeight="false" outlineLevel="0" collapsed="false">
      <c r="A1073" s="8" t="str">
        <f aca="false">pattern_user_labels!$A1073</f>
        <v>0c79369e-470b-41bb-8d9d-4bfb5b98a071</v>
      </c>
      <c r="B1073" s="8" t="str">
        <f aca="false" t="array" ref="B1073:B1073">INDEX(pattern_user_labels!B1073:J1073,MATCH(MAX(COUNTIF(pattern_user_labels!B1073:J1073,pattern_user_labels!B1073:J1073)),COUNTIF(pattern_user_labels!B1073:J1073,pattern_user_labels!B1073:J1073),0))</f>
        <v>NORMAL</v>
      </c>
      <c r="C1073" s="9" t="n">
        <f aca="false">pattern_user_labels!$R1073</f>
        <v>3</v>
      </c>
      <c r="D1073" s="9" t="n">
        <f aca="false">COUNTIF(pattern_user_labels!$B1073:$J1073, $B1073)</f>
        <v>2</v>
      </c>
      <c r="E1073" s="10" t="b">
        <f aca="false">$C1073-$D1073&lt;=1</f>
        <v>1</v>
      </c>
      <c r="F1073" s="10" t="b">
        <f aca="false">$C1073=$D1073</f>
        <v>0</v>
      </c>
      <c r="G1073" s="10" t="b">
        <f aca="false">D1073&gt;=3</f>
        <v>0</v>
      </c>
      <c r="H1073" s="10" t="b">
        <f aca="false">AND($E1073,OR($B1073="UNGRADABLE_QUALITY",$B1073="UNGRADABLE_CONDITION"))</f>
        <v>0</v>
      </c>
      <c r="I1073" s="10" t="str">
        <f aca="false">IF(AND($E1073,NOT($H1073)),$B1073, "")</f>
        <v>NORMAL</v>
      </c>
    </row>
    <row r="1074" customFormat="false" ht="15.75" hidden="false" customHeight="false" outlineLevel="0" collapsed="false">
      <c r="A1074" s="8" t="str">
        <f aca="false">pattern_user_labels!$A1074</f>
        <v>0cbaeeec-0a8a-459d-8223-1a15a82b1aea</v>
      </c>
      <c r="B1074" s="8" t="str">
        <f aca="false" t="array" ref="B1074:B1074">INDEX(pattern_user_labels!B1074:J1074,MATCH(MAX(COUNTIF(pattern_user_labels!B1074:J1074,pattern_user_labels!B1074:J1074)),COUNTIF(pattern_user_labels!B1074:J1074,pattern_user_labels!B1074:J1074),0))</f>
        <v>ACTIVE</v>
      </c>
      <c r="C1074" s="9" t="n">
        <f aca="false">pattern_user_labels!$R1074</f>
        <v>3</v>
      </c>
      <c r="D1074" s="9" t="n">
        <f aca="false">COUNTIF(pattern_user_labels!$B1074:$J1074, $B1074)</f>
        <v>3</v>
      </c>
      <c r="E1074" s="10" t="b">
        <f aca="false">$C1074-$D1074&lt;=1</f>
        <v>1</v>
      </c>
      <c r="F1074" s="10" t="b">
        <f aca="false">$C1074=$D1074</f>
        <v>1</v>
      </c>
      <c r="G1074" s="10" t="b">
        <f aca="false">D1074&gt;=3</f>
        <v>1</v>
      </c>
      <c r="H1074" s="10" t="b">
        <f aca="false">AND($E1074,OR($B1074="UNGRADABLE_QUALITY",$B1074="UNGRADABLE_CONDITION"))</f>
        <v>0</v>
      </c>
      <c r="I1074" s="10" t="str">
        <f aca="false">IF(AND($E1074,NOT($H1074)),$B1074, "")</f>
        <v>ACTIVE</v>
      </c>
    </row>
    <row r="1075" customFormat="false" ht="15.75" hidden="false" customHeight="false" outlineLevel="0" collapsed="false">
      <c r="A1075" s="8" t="str">
        <f aca="false">pattern_user_labels!$A1075</f>
        <v>0d13de58-766d-45cb-bced-9b5edebc39e2</v>
      </c>
      <c r="B1075" s="8" t="str">
        <f aca="false" t="array" ref="B1075:B1075">INDEX(pattern_user_labels!B1075:J1075,MATCH(MAX(COUNTIF(pattern_user_labels!B1075:J1075,pattern_user_labels!B1075:J1075)),COUNTIF(pattern_user_labels!B1075:J1075,pattern_user_labels!B1075:J1075),0))</f>
        <v>NON_SPECIFIC</v>
      </c>
      <c r="C1075" s="9" t="n">
        <f aca="false">pattern_user_labels!$R1075</f>
        <v>3</v>
      </c>
      <c r="D1075" s="9" t="n">
        <f aca="false">COUNTIF(pattern_user_labels!$B1075:$J1075, $B1075)</f>
        <v>3</v>
      </c>
      <c r="E1075" s="10" t="b">
        <f aca="false">$C1075-$D1075&lt;=1</f>
        <v>1</v>
      </c>
      <c r="F1075" s="10" t="b">
        <f aca="false">$C1075=$D1075</f>
        <v>1</v>
      </c>
      <c r="G1075" s="10" t="b">
        <f aca="false">D1075&gt;=3</f>
        <v>1</v>
      </c>
      <c r="H1075" s="10" t="b">
        <f aca="false">AND($E1075,OR($B1075="UNGRADABLE_QUALITY",$B1075="UNGRADABLE_CONDITION"))</f>
        <v>0</v>
      </c>
      <c r="I1075" s="10" t="str">
        <f aca="false">IF(AND($E1075,NOT($H1075)),$B1075, "")</f>
        <v>NON_SPECIFIC</v>
      </c>
    </row>
    <row r="1076" customFormat="false" ht="15.75" hidden="false" customHeight="false" outlineLevel="0" collapsed="false">
      <c r="A1076" s="8" t="str">
        <f aca="false">pattern_user_labels!$A1076</f>
        <v>0d432042-6806-49b1-9f26-c4e244774a30</v>
      </c>
      <c r="B1076" s="8" t="str">
        <f aca="false" t="array" ref="B1076:B1076">INDEX(pattern_user_labels!B1076:J1076,MATCH(MAX(COUNTIF(pattern_user_labels!B1076:J1076,pattern_user_labels!B1076:J1076)),COUNTIF(pattern_user_labels!B1076:J1076,pattern_user_labels!B1076:J1076),0))</f>
        <v>EARLY</v>
      </c>
      <c r="C1076" s="9" t="n">
        <f aca="false">pattern_user_labels!$R1076</f>
        <v>3</v>
      </c>
      <c r="D1076" s="9" t="n">
        <f aca="false">COUNTIF(pattern_user_labels!$B1076:$J1076, $B1076)</f>
        <v>3</v>
      </c>
      <c r="E1076" s="10" t="b">
        <f aca="false">$C1076-$D1076&lt;=1</f>
        <v>1</v>
      </c>
      <c r="F1076" s="10" t="b">
        <f aca="false">$C1076=$D1076</f>
        <v>1</v>
      </c>
      <c r="G1076" s="10" t="b">
        <f aca="false">D1076&gt;=3</f>
        <v>1</v>
      </c>
      <c r="H1076" s="10" t="b">
        <f aca="false">AND($E1076,OR($B1076="UNGRADABLE_QUALITY",$B1076="UNGRADABLE_CONDITION"))</f>
        <v>0</v>
      </c>
      <c r="I1076" s="10" t="str">
        <f aca="false">IF(AND($E1076,NOT($H1076)),$B1076, "")</f>
        <v>EARLY</v>
      </c>
    </row>
    <row r="1077" customFormat="false" ht="15.75" hidden="false" customHeight="false" outlineLevel="0" collapsed="false">
      <c r="A1077" s="8" t="str">
        <f aca="false">pattern_user_labels!$A1077</f>
        <v>0d4aa89f-697d-49dd-898a-c39efaeda6cb</v>
      </c>
      <c r="B1077" s="8" t="str">
        <f aca="false" t="array" ref="B1077:B1077">INDEX(pattern_user_labels!B1077:J1077,MATCH(MAX(COUNTIF(pattern_user_labels!B1077:J1077,pattern_user_labels!B1077:J1077)),COUNTIF(pattern_user_labels!B1077:J1077,pattern_user_labels!B1077:J1077),0))</f>
        <v>UNGRADABLE_QUALITY</v>
      </c>
      <c r="C1077" s="9" t="n">
        <f aca="false">pattern_user_labels!$R1077</f>
        <v>3</v>
      </c>
      <c r="D1077" s="9" t="n">
        <f aca="false">COUNTIF(pattern_user_labels!$B1077:$J1077, $B1077)</f>
        <v>2</v>
      </c>
      <c r="E1077" s="10" t="b">
        <f aca="false">$C1077-$D1077&lt;=1</f>
        <v>1</v>
      </c>
      <c r="F1077" s="10" t="b">
        <f aca="false">$C1077=$D1077</f>
        <v>0</v>
      </c>
      <c r="G1077" s="10" t="b">
        <f aca="false">D1077&gt;=3</f>
        <v>0</v>
      </c>
      <c r="H1077" s="10" t="b">
        <f aca="false">AND($E1077,OR($B1077="UNGRADABLE_QUALITY",$B1077="UNGRADABLE_CONDITION"))</f>
        <v>1</v>
      </c>
      <c r="I1077" s="10" t="str">
        <f aca="false">IF(AND($E1077,NOT($H1077)),$B1077, "")</f>
        <v/>
      </c>
    </row>
    <row r="1078" customFormat="false" ht="15.75" hidden="false" customHeight="false" outlineLevel="0" collapsed="false">
      <c r="A1078" s="8" t="str">
        <f aca="false">pattern_user_labels!$A1078</f>
        <v>0d59c1ee-6ca2-48e4-b84e-f86cf1ea6bfd</v>
      </c>
      <c r="B1078" s="8" t="str">
        <f aca="false" t="array" ref="B1078:B1078">INDEX(pattern_user_labels!B1078:J1078,MATCH(MAX(COUNTIF(pattern_user_labels!B1078:J1078,pattern_user_labels!B1078:J1078)),COUNTIF(pattern_user_labels!B1078:J1078,pattern_user_labels!B1078:J1078),0))</f>
        <v>LATE</v>
      </c>
      <c r="C1078" s="9" t="n">
        <f aca="false">pattern_user_labels!$R1078</f>
        <v>3</v>
      </c>
      <c r="D1078" s="9" t="n">
        <f aca="false">COUNTIF(pattern_user_labels!$B1078:$J1078, $B1078)</f>
        <v>2</v>
      </c>
      <c r="E1078" s="10" t="b">
        <f aca="false">$C1078-$D1078&lt;=1</f>
        <v>1</v>
      </c>
      <c r="F1078" s="10" t="b">
        <f aca="false">$C1078=$D1078</f>
        <v>0</v>
      </c>
      <c r="G1078" s="10" t="b">
        <f aca="false">D1078&gt;=3</f>
        <v>0</v>
      </c>
      <c r="H1078" s="10" t="b">
        <f aca="false">AND($E1078,OR($B1078="UNGRADABLE_QUALITY",$B1078="UNGRADABLE_CONDITION"))</f>
        <v>0</v>
      </c>
      <c r="I1078" s="10" t="str">
        <f aca="false">IF(AND($E1078,NOT($H1078)),$B1078, "")</f>
        <v>LATE</v>
      </c>
    </row>
    <row r="1079" customFormat="false" ht="15.75" hidden="false" customHeight="false" outlineLevel="0" collapsed="false">
      <c r="A1079" s="8" t="str">
        <f aca="false">pattern_user_labels!$A1079</f>
        <v>0db4c894-afd3-432b-b298-9bb092b8b584</v>
      </c>
      <c r="B1079" s="8" t="str">
        <f aca="false" t="array" ref="B1079:B1079">INDEX(pattern_user_labels!B1079:J1079,MATCH(MAX(COUNTIF(pattern_user_labels!B1079:J1079,pattern_user_labels!B1079:J1079)),COUNTIF(pattern_user_labels!B1079:J1079,pattern_user_labels!B1079:J1079),0))</f>
        <v>LATE</v>
      </c>
      <c r="C1079" s="9" t="n">
        <f aca="false">pattern_user_labels!$R1079</f>
        <v>3</v>
      </c>
      <c r="D1079" s="9" t="n">
        <f aca="false">COUNTIF(pattern_user_labels!$B1079:$J1079, $B1079)</f>
        <v>2</v>
      </c>
      <c r="E1079" s="10" t="b">
        <f aca="false">$C1079-$D1079&lt;=1</f>
        <v>1</v>
      </c>
      <c r="F1079" s="10" t="b">
        <f aca="false">$C1079=$D1079</f>
        <v>0</v>
      </c>
      <c r="G1079" s="10" t="b">
        <f aca="false">D1079&gt;=3</f>
        <v>0</v>
      </c>
      <c r="H1079" s="10" t="b">
        <f aca="false">AND($E1079,OR($B1079="UNGRADABLE_QUALITY",$B1079="UNGRADABLE_CONDITION"))</f>
        <v>0</v>
      </c>
      <c r="I1079" s="10" t="str">
        <f aca="false">IF(AND($E1079,NOT($H1079)),$B1079, "")</f>
        <v>LATE</v>
      </c>
    </row>
    <row r="1080" customFormat="false" ht="15.75" hidden="false" customHeight="false" outlineLevel="0" collapsed="false">
      <c r="A1080" s="8" t="str">
        <f aca="false">pattern_user_labels!$A1080</f>
        <v>0dbf2070-f776-43c4-81c9-25589e00398e</v>
      </c>
      <c r="B1080" s="8" t="str">
        <f aca="false" t="array" ref="B1080:B1080">INDEX(pattern_user_labels!B1080:J1080,MATCH(MAX(COUNTIF(pattern_user_labels!B1080:J1080,pattern_user_labels!B1080:J1080)),COUNTIF(pattern_user_labels!B1080:J1080,pattern_user_labels!B1080:J1080),0))</f>
        <v>NORMAL</v>
      </c>
      <c r="C1080" s="9" t="n">
        <f aca="false">pattern_user_labels!$R1080</f>
        <v>3</v>
      </c>
      <c r="D1080" s="9" t="n">
        <f aca="false">COUNTIF(pattern_user_labels!$B1080:$J1080, $B1080)</f>
        <v>1</v>
      </c>
      <c r="E1080" s="10" t="b">
        <f aca="false">$C1080-$D1080&lt;=1</f>
        <v>0</v>
      </c>
      <c r="F1080" s="10" t="b">
        <f aca="false">$C1080=$D1080</f>
        <v>0</v>
      </c>
      <c r="G1080" s="10" t="b">
        <f aca="false">D1080&gt;=3</f>
        <v>0</v>
      </c>
      <c r="H1080" s="10" t="b">
        <f aca="false">AND($E1080,OR($B1080="UNGRADABLE_QUALITY",$B1080="UNGRADABLE_CONDITION"))</f>
        <v>0</v>
      </c>
      <c r="I1080" s="10" t="str">
        <f aca="false">IF(AND($E1080,NOT($H1080)),$B1080, "")</f>
        <v/>
      </c>
    </row>
    <row r="1081" customFormat="false" ht="15.75" hidden="false" customHeight="false" outlineLevel="0" collapsed="false">
      <c r="A1081" s="8" t="str">
        <f aca="false">pattern_user_labels!$A1081</f>
        <v>0e41e574-832b-4949-a160-7a1bf9e39a53</v>
      </c>
      <c r="B1081" s="8" t="str">
        <f aca="false" t="array" ref="B1081:B1081">INDEX(pattern_user_labels!B1081:J1081,MATCH(MAX(COUNTIF(pattern_user_labels!B1081:J1081,pattern_user_labels!B1081:J1081)),COUNTIF(pattern_user_labels!B1081:J1081,pattern_user_labels!B1081:J1081),0))</f>
        <v>NORMAL</v>
      </c>
      <c r="C1081" s="9" t="n">
        <f aca="false">pattern_user_labels!$R1081</f>
        <v>3</v>
      </c>
      <c r="D1081" s="9" t="n">
        <f aca="false">COUNTIF(pattern_user_labels!$B1081:$J1081, $B1081)</f>
        <v>3</v>
      </c>
      <c r="E1081" s="10" t="b">
        <f aca="false">$C1081-$D1081&lt;=1</f>
        <v>1</v>
      </c>
      <c r="F1081" s="10" t="b">
        <f aca="false">$C1081=$D1081</f>
        <v>1</v>
      </c>
      <c r="G1081" s="10" t="b">
        <f aca="false">D1081&gt;=3</f>
        <v>1</v>
      </c>
      <c r="H1081" s="10" t="b">
        <f aca="false">AND($E1081,OR($B1081="UNGRADABLE_QUALITY",$B1081="UNGRADABLE_CONDITION"))</f>
        <v>0</v>
      </c>
      <c r="I1081" s="10" t="str">
        <f aca="false">IF(AND($E1081,NOT($H1081)),$B1081, "")</f>
        <v>NORMAL</v>
      </c>
    </row>
    <row r="1082" customFormat="false" ht="15.75" hidden="false" customHeight="false" outlineLevel="0" collapsed="false">
      <c r="A1082" s="8" t="str">
        <f aca="false">pattern_user_labels!$A1082</f>
        <v>0e472345-2b1a-4b14-9d35-fcb070d17b2f</v>
      </c>
      <c r="B1082" s="8" t="str">
        <f aca="false" t="array" ref="B1082:B1082">INDEX(pattern_user_labels!B1082:J1082,MATCH(MAX(COUNTIF(pattern_user_labels!B1082:J1082,pattern_user_labels!B1082:J1082)),COUNTIF(pattern_user_labels!B1082:J1082,pattern_user_labels!B1082:J1082),0))</f>
        <v>NON_SPECIFIC</v>
      </c>
      <c r="C1082" s="9" t="n">
        <f aca="false">pattern_user_labels!$R1082</f>
        <v>3</v>
      </c>
      <c r="D1082" s="9" t="n">
        <f aca="false">COUNTIF(pattern_user_labels!$B1082:$J1082, $B1082)</f>
        <v>2</v>
      </c>
      <c r="E1082" s="10" t="b">
        <f aca="false">$C1082-$D1082&lt;=1</f>
        <v>1</v>
      </c>
      <c r="F1082" s="10" t="b">
        <f aca="false">$C1082=$D1082</f>
        <v>0</v>
      </c>
      <c r="G1082" s="10" t="b">
        <f aca="false">D1082&gt;=3</f>
        <v>0</v>
      </c>
      <c r="H1082" s="10" t="b">
        <f aca="false">AND($E1082,OR($B1082="UNGRADABLE_QUALITY",$B1082="UNGRADABLE_CONDITION"))</f>
        <v>0</v>
      </c>
      <c r="I1082" s="10" t="str">
        <f aca="false">IF(AND($E1082,NOT($H1082)),$B1082, "")</f>
        <v>NON_SPECIFIC</v>
      </c>
    </row>
    <row r="1083" customFormat="false" ht="15.75" hidden="false" customHeight="false" outlineLevel="0" collapsed="false">
      <c r="A1083" s="8" t="str">
        <f aca="false">pattern_user_labels!$A1083</f>
        <v>0ee63281-cc22-4078-bd7e-645ccc1c327e</v>
      </c>
      <c r="B1083" s="8" t="str">
        <f aca="false" t="array" ref="B1083:B1083">INDEX(pattern_user_labels!B1083:J1083,MATCH(MAX(COUNTIF(pattern_user_labels!B1083:J1083,pattern_user_labels!B1083:J1083)),COUNTIF(pattern_user_labels!B1083:J1083,pattern_user_labels!B1083:J1083),0))</f>
        <v>ACTIVE</v>
      </c>
      <c r="C1083" s="9" t="n">
        <f aca="false">pattern_user_labels!$R1083</f>
        <v>3</v>
      </c>
      <c r="D1083" s="9" t="n">
        <f aca="false">COUNTIF(pattern_user_labels!$B1083:$J1083, $B1083)</f>
        <v>2</v>
      </c>
      <c r="E1083" s="10" t="b">
        <f aca="false">$C1083-$D1083&lt;=1</f>
        <v>1</v>
      </c>
      <c r="F1083" s="10" t="b">
        <f aca="false">$C1083=$D1083</f>
        <v>0</v>
      </c>
      <c r="G1083" s="10" t="b">
        <f aca="false">D1083&gt;=3</f>
        <v>0</v>
      </c>
      <c r="H1083" s="10" t="b">
        <f aca="false">AND($E1083,OR($B1083="UNGRADABLE_QUALITY",$B1083="UNGRADABLE_CONDITION"))</f>
        <v>0</v>
      </c>
      <c r="I1083" s="10" t="str">
        <f aca="false">IF(AND($E1083,NOT($H1083)),$B1083, "")</f>
        <v>ACTIVE</v>
      </c>
    </row>
    <row r="1084" customFormat="false" ht="15.75" hidden="false" customHeight="false" outlineLevel="0" collapsed="false">
      <c r="A1084" s="8" t="str">
        <f aca="false">pattern_user_labels!$A1084</f>
        <v>0efb135b-be0a-44eb-9832-a42cd6087cd6</v>
      </c>
      <c r="B1084" s="8" t="str">
        <f aca="false" t="array" ref="B1084:B1084">INDEX(pattern_user_labels!B1084:J1084,MATCH(MAX(COUNTIF(pattern_user_labels!B1084:J1084,pattern_user_labels!B1084:J1084)),COUNTIF(pattern_user_labels!B1084:J1084,pattern_user_labels!B1084:J1084),0))</f>
        <v>EARLY</v>
      </c>
      <c r="C1084" s="9" t="n">
        <f aca="false">pattern_user_labels!$R1084</f>
        <v>3</v>
      </c>
      <c r="D1084" s="9" t="n">
        <f aca="false">COUNTIF(pattern_user_labels!$B1084:$J1084, $B1084)</f>
        <v>2</v>
      </c>
      <c r="E1084" s="10" t="b">
        <f aca="false">$C1084-$D1084&lt;=1</f>
        <v>1</v>
      </c>
      <c r="F1084" s="10" t="b">
        <f aca="false">$C1084=$D1084</f>
        <v>0</v>
      </c>
      <c r="G1084" s="10" t="b">
        <f aca="false">D1084&gt;=3</f>
        <v>0</v>
      </c>
      <c r="H1084" s="10" t="b">
        <f aca="false">AND($E1084,OR($B1084="UNGRADABLE_QUALITY",$B1084="UNGRADABLE_CONDITION"))</f>
        <v>0</v>
      </c>
      <c r="I1084" s="10" t="str">
        <f aca="false">IF(AND($E1084,NOT($H1084)),$B1084, "")</f>
        <v>EARLY</v>
      </c>
    </row>
    <row r="1085" customFormat="false" ht="15.75" hidden="false" customHeight="false" outlineLevel="0" collapsed="false">
      <c r="A1085" s="8" t="str">
        <f aca="false">pattern_user_labels!$A1085</f>
        <v>0f3abdaf-8c53-4b6e-b74b-922acf117f41</v>
      </c>
      <c r="B1085" s="8" t="str">
        <f aca="false" t="array" ref="B1085:B1085">INDEX(pattern_user_labels!B1085:J1085,MATCH(MAX(COUNTIF(pattern_user_labels!B1085:J1085,pattern_user_labels!B1085:J1085)),COUNTIF(pattern_user_labels!B1085:J1085,pattern_user_labels!B1085:J1085),0))</f>
        <v>NORMAL</v>
      </c>
      <c r="C1085" s="9" t="n">
        <f aca="false">pattern_user_labels!$R1085</f>
        <v>3</v>
      </c>
      <c r="D1085" s="9" t="n">
        <f aca="false">COUNTIF(pattern_user_labels!$B1085:$J1085, $B1085)</f>
        <v>2</v>
      </c>
      <c r="E1085" s="10" t="b">
        <f aca="false">$C1085-$D1085&lt;=1</f>
        <v>1</v>
      </c>
      <c r="F1085" s="10" t="b">
        <f aca="false">$C1085=$D1085</f>
        <v>0</v>
      </c>
      <c r="G1085" s="10" t="b">
        <f aca="false">D1085&gt;=3</f>
        <v>0</v>
      </c>
      <c r="H1085" s="10" t="b">
        <f aca="false">AND($E1085,OR($B1085="UNGRADABLE_QUALITY",$B1085="UNGRADABLE_CONDITION"))</f>
        <v>0</v>
      </c>
      <c r="I1085" s="10" t="str">
        <f aca="false">IF(AND($E1085,NOT($H1085)),$B1085, "")</f>
        <v>NORMAL</v>
      </c>
    </row>
    <row r="1086" customFormat="false" ht="15.75" hidden="false" customHeight="false" outlineLevel="0" collapsed="false">
      <c r="A1086" s="8" t="str">
        <f aca="false">pattern_user_labels!$A1086</f>
        <v>0ff5d5ba-877f-4636-bfa1-fd77c0d333da</v>
      </c>
      <c r="B1086" s="8" t="str">
        <f aca="false" t="array" ref="B1086:B1086">INDEX(pattern_user_labels!B1086:J1086,MATCH(MAX(COUNTIF(pattern_user_labels!B1086:J1086,pattern_user_labels!B1086:J1086)),COUNTIF(pattern_user_labels!B1086:J1086,pattern_user_labels!B1086:J1086),0))</f>
        <v>NORMAL</v>
      </c>
      <c r="C1086" s="9" t="n">
        <f aca="false">pattern_user_labels!$R1086</f>
        <v>3</v>
      </c>
      <c r="D1086" s="9" t="n">
        <f aca="false">COUNTIF(pattern_user_labels!$B1086:$J1086, $B1086)</f>
        <v>1</v>
      </c>
      <c r="E1086" s="10" t="b">
        <f aca="false">$C1086-$D1086&lt;=1</f>
        <v>0</v>
      </c>
      <c r="F1086" s="10" t="b">
        <f aca="false">$C1086=$D1086</f>
        <v>0</v>
      </c>
      <c r="G1086" s="10" t="b">
        <f aca="false">D1086&gt;=3</f>
        <v>0</v>
      </c>
      <c r="H1086" s="10" t="b">
        <f aca="false">AND($E1086,OR($B1086="UNGRADABLE_QUALITY",$B1086="UNGRADABLE_CONDITION"))</f>
        <v>0</v>
      </c>
      <c r="I1086" s="10" t="str">
        <f aca="false">IF(AND($E1086,NOT($H1086)),$B1086, "")</f>
        <v/>
      </c>
    </row>
    <row r="1087" customFormat="false" ht="15.75" hidden="false" customHeight="false" outlineLevel="0" collapsed="false">
      <c r="A1087" s="8" t="str">
        <f aca="false">pattern_user_labels!$A1087</f>
        <v>10320df9-c44b-4ed1-9b63-dfe02613fd7c</v>
      </c>
      <c r="B1087" s="8" t="str">
        <f aca="false" t="array" ref="B1087:B1087">INDEX(pattern_user_labels!B1087:J1087,MATCH(MAX(COUNTIF(pattern_user_labels!B1087:J1087,pattern_user_labels!B1087:J1087)),COUNTIF(pattern_user_labels!B1087:J1087,pattern_user_labels!B1087:J1087),0))</f>
        <v>ACTIVE</v>
      </c>
      <c r="C1087" s="9" t="n">
        <f aca="false">pattern_user_labels!$R1087</f>
        <v>3</v>
      </c>
      <c r="D1087" s="9" t="n">
        <f aca="false">COUNTIF(pattern_user_labels!$B1087:$J1087, $B1087)</f>
        <v>2</v>
      </c>
      <c r="E1087" s="10" t="b">
        <f aca="false">$C1087-$D1087&lt;=1</f>
        <v>1</v>
      </c>
      <c r="F1087" s="10" t="b">
        <f aca="false">$C1087=$D1087</f>
        <v>0</v>
      </c>
      <c r="G1087" s="10" t="b">
        <f aca="false">D1087&gt;=3</f>
        <v>0</v>
      </c>
      <c r="H1087" s="10" t="b">
        <f aca="false">AND($E1087,OR($B1087="UNGRADABLE_QUALITY",$B1087="UNGRADABLE_CONDITION"))</f>
        <v>0</v>
      </c>
      <c r="I1087" s="10" t="str">
        <f aca="false">IF(AND($E1087,NOT($H1087)),$B1087, "")</f>
        <v>ACTIVE</v>
      </c>
    </row>
    <row r="1088" customFormat="false" ht="15.75" hidden="false" customHeight="false" outlineLevel="0" collapsed="false">
      <c r="A1088" s="8" t="str">
        <f aca="false">pattern_user_labels!$A1088</f>
        <v>10ae4192-352e-41d2-b4ca-d249b8292174</v>
      </c>
      <c r="B1088" s="8" t="str">
        <f aca="false" t="array" ref="B1088:B1088">INDEX(pattern_user_labels!B1088:J1088,MATCH(MAX(COUNTIF(pattern_user_labels!B1088:J1088,pattern_user_labels!B1088:J1088)),COUNTIF(pattern_user_labels!B1088:J1088,pattern_user_labels!B1088:J1088),0))</f>
        <v>NON_SPECIFIC</v>
      </c>
      <c r="C1088" s="9" t="n">
        <f aca="false">pattern_user_labels!$R1088</f>
        <v>3</v>
      </c>
      <c r="D1088" s="9" t="n">
        <f aca="false">COUNTIF(pattern_user_labels!$B1088:$J1088, $B1088)</f>
        <v>3</v>
      </c>
      <c r="E1088" s="10" t="b">
        <f aca="false">$C1088-$D1088&lt;=1</f>
        <v>1</v>
      </c>
      <c r="F1088" s="10" t="b">
        <f aca="false">$C1088=$D1088</f>
        <v>1</v>
      </c>
      <c r="G1088" s="10" t="b">
        <f aca="false">D1088&gt;=3</f>
        <v>1</v>
      </c>
      <c r="H1088" s="10" t="b">
        <f aca="false">AND($E1088,OR($B1088="UNGRADABLE_QUALITY",$B1088="UNGRADABLE_CONDITION"))</f>
        <v>0</v>
      </c>
      <c r="I1088" s="10" t="str">
        <f aca="false">IF(AND($E1088,NOT($H1088)),$B1088, "")</f>
        <v>NON_SPECIFIC</v>
      </c>
    </row>
    <row r="1089" customFormat="false" ht="15.75" hidden="false" customHeight="false" outlineLevel="0" collapsed="false">
      <c r="A1089" s="8" t="str">
        <f aca="false">pattern_user_labels!$A1089</f>
        <v>10bab500-b6c2-482a-9d9d-e55a8004183d</v>
      </c>
      <c r="B1089" s="8" t="str">
        <f aca="false" t="array" ref="B1089:B1089">INDEX(pattern_user_labels!B1089:J1089,MATCH(MAX(COUNTIF(pattern_user_labels!B1089:J1089,pattern_user_labels!B1089:J1089)),COUNTIF(pattern_user_labels!B1089:J1089,pattern_user_labels!B1089:J1089),0))</f>
        <v>EARLY</v>
      </c>
      <c r="C1089" s="9" t="n">
        <f aca="false">pattern_user_labels!$R1089</f>
        <v>3</v>
      </c>
      <c r="D1089" s="9" t="n">
        <f aca="false">COUNTIF(pattern_user_labels!$B1089:$J1089, $B1089)</f>
        <v>3</v>
      </c>
      <c r="E1089" s="10" t="b">
        <f aca="false">$C1089-$D1089&lt;=1</f>
        <v>1</v>
      </c>
      <c r="F1089" s="10" t="b">
        <f aca="false">$C1089=$D1089</f>
        <v>1</v>
      </c>
      <c r="G1089" s="10" t="b">
        <f aca="false">D1089&gt;=3</f>
        <v>1</v>
      </c>
      <c r="H1089" s="10" t="b">
        <f aca="false">AND($E1089,OR($B1089="UNGRADABLE_QUALITY",$B1089="UNGRADABLE_CONDITION"))</f>
        <v>0</v>
      </c>
      <c r="I1089" s="10" t="str">
        <f aca="false">IF(AND($E1089,NOT($H1089)),$B1089, "")</f>
        <v>EARLY</v>
      </c>
    </row>
    <row r="1090" customFormat="false" ht="15.75" hidden="false" customHeight="false" outlineLevel="0" collapsed="false">
      <c r="A1090" s="8" t="str">
        <f aca="false">pattern_user_labels!$A1090</f>
        <v>12785fa1-aea7-4f3a-9dae-8c177f8584bf</v>
      </c>
      <c r="B1090" s="8" t="str">
        <f aca="false" t="array" ref="B1090:B1090">INDEX(pattern_user_labels!B1090:J1090,MATCH(MAX(COUNTIF(pattern_user_labels!B1090:J1090,pattern_user_labels!B1090:J1090)),COUNTIF(pattern_user_labels!B1090:J1090,pattern_user_labels!B1090:J1090),0))</f>
        <v>NON_SPECIFIC</v>
      </c>
      <c r="C1090" s="9" t="n">
        <f aca="false">pattern_user_labels!$R1090</f>
        <v>3</v>
      </c>
      <c r="D1090" s="9" t="n">
        <f aca="false">COUNTIF(pattern_user_labels!$B1090:$J1090, $B1090)</f>
        <v>2</v>
      </c>
      <c r="E1090" s="10" t="b">
        <f aca="false">$C1090-$D1090&lt;=1</f>
        <v>1</v>
      </c>
      <c r="F1090" s="10" t="b">
        <f aca="false">$C1090=$D1090</f>
        <v>0</v>
      </c>
      <c r="G1090" s="10" t="b">
        <f aca="false">D1090&gt;=3</f>
        <v>0</v>
      </c>
      <c r="H1090" s="10" t="b">
        <f aca="false">AND($E1090,OR($B1090="UNGRADABLE_QUALITY",$B1090="UNGRADABLE_CONDITION"))</f>
        <v>0</v>
      </c>
      <c r="I1090" s="10" t="str">
        <f aca="false">IF(AND($E1090,NOT($H1090)),$B1090, "")</f>
        <v>NON_SPECIFIC</v>
      </c>
    </row>
    <row r="1091" customFormat="false" ht="15.75" hidden="false" customHeight="false" outlineLevel="0" collapsed="false">
      <c r="A1091" s="8" t="str">
        <f aca="false">pattern_user_labels!$A1091</f>
        <v>12c2c895-f440-46a0-af2b-8e61174aca25</v>
      </c>
      <c r="B1091" s="8" t="str">
        <f aca="false" t="array" ref="B1091:B1091">INDEX(pattern_user_labels!B1091:J1091,MATCH(MAX(COUNTIF(pattern_user_labels!B1091:J1091,pattern_user_labels!B1091:J1091)),COUNTIF(pattern_user_labels!B1091:J1091,pattern_user_labels!B1091:J1091),0))</f>
        <v>UNGRADABLE_QUALITY</v>
      </c>
      <c r="C1091" s="9" t="n">
        <f aca="false">pattern_user_labels!$R1091</f>
        <v>3</v>
      </c>
      <c r="D1091" s="9" t="n">
        <f aca="false">COUNTIF(pattern_user_labels!$B1091:$J1091, $B1091)</f>
        <v>3</v>
      </c>
      <c r="E1091" s="10" t="b">
        <f aca="false">$C1091-$D1091&lt;=1</f>
        <v>1</v>
      </c>
      <c r="F1091" s="10" t="b">
        <f aca="false">$C1091=$D1091</f>
        <v>1</v>
      </c>
      <c r="G1091" s="10" t="b">
        <f aca="false">D1091&gt;=3</f>
        <v>1</v>
      </c>
      <c r="H1091" s="10" t="b">
        <f aca="false">AND($E1091,OR($B1091="UNGRADABLE_QUALITY",$B1091="UNGRADABLE_CONDITION"))</f>
        <v>1</v>
      </c>
      <c r="I1091" s="10" t="str">
        <f aca="false">IF(AND($E1091,NOT($H1091)),$B1091, "")</f>
        <v/>
      </c>
    </row>
    <row r="1092" customFormat="false" ht="15.75" hidden="false" customHeight="false" outlineLevel="0" collapsed="false">
      <c r="A1092" s="8" t="str">
        <f aca="false">pattern_user_labels!$A1092</f>
        <v>12d27ffe-df74-4d18-bc07-670a1d6307dd</v>
      </c>
      <c r="B1092" s="8" t="str">
        <f aca="false" t="array" ref="B1092:B1092">INDEX(pattern_user_labels!B1092:J1092,MATCH(MAX(COUNTIF(pattern_user_labels!B1092:J1092,pattern_user_labels!B1092:J1092)),COUNTIF(pattern_user_labels!B1092:J1092,pattern_user_labels!B1092:J1092),0))</f>
        <v>NON_SPECIFIC</v>
      </c>
      <c r="C1092" s="9" t="n">
        <f aca="false">pattern_user_labels!$R1092</f>
        <v>3</v>
      </c>
      <c r="D1092" s="9" t="n">
        <f aca="false">COUNTIF(pattern_user_labels!$B1092:$J1092, $B1092)</f>
        <v>2</v>
      </c>
      <c r="E1092" s="10" t="b">
        <f aca="false">$C1092-$D1092&lt;=1</f>
        <v>1</v>
      </c>
      <c r="F1092" s="10" t="b">
        <f aca="false">$C1092=$D1092</f>
        <v>0</v>
      </c>
      <c r="G1092" s="10" t="b">
        <f aca="false">D1092&gt;=3</f>
        <v>0</v>
      </c>
      <c r="H1092" s="10" t="b">
        <f aca="false">AND($E1092,OR($B1092="UNGRADABLE_QUALITY",$B1092="UNGRADABLE_CONDITION"))</f>
        <v>0</v>
      </c>
      <c r="I1092" s="10" t="str">
        <f aca="false">IF(AND($E1092,NOT($H1092)),$B1092, "")</f>
        <v>NON_SPECIFIC</v>
      </c>
    </row>
    <row r="1093" customFormat="false" ht="15.75" hidden="false" customHeight="false" outlineLevel="0" collapsed="false">
      <c r="A1093" s="8" t="str">
        <f aca="false">pattern_user_labels!$A1093</f>
        <v>12d63a79-625f-4014-9585-571703ccd86b</v>
      </c>
      <c r="B1093" s="8" t="str">
        <f aca="false" t="array" ref="B1093:B1093">INDEX(pattern_user_labels!B1093:J1093,MATCH(MAX(COUNTIF(pattern_user_labels!B1093:J1093,pattern_user_labels!B1093:J1093)),COUNTIF(pattern_user_labels!B1093:J1093,pattern_user_labels!B1093:J1093),0))</f>
        <v>NON_SPECIFIC</v>
      </c>
      <c r="C1093" s="9" t="n">
        <f aca="false">pattern_user_labels!$R1093</f>
        <v>3</v>
      </c>
      <c r="D1093" s="9" t="n">
        <f aca="false">COUNTIF(pattern_user_labels!$B1093:$J1093, $B1093)</f>
        <v>2</v>
      </c>
      <c r="E1093" s="10" t="b">
        <f aca="false">$C1093-$D1093&lt;=1</f>
        <v>1</v>
      </c>
      <c r="F1093" s="10" t="b">
        <f aca="false">$C1093=$D1093</f>
        <v>0</v>
      </c>
      <c r="G1093" s="10" t="b">
        <f aca="false">D1093&gt;=3</f>
        <v>0</v>
      </c>
      <c r="H1093" s="10" t="b">
        <f aca="false">AND($E1093,OR($B1093="UNGRADABLE_QUALITY",$B1093="UNGRADABLE_CONDITION"))</f>
        <v>0</v>
      </c>
      <c r="I1093" s="10" t="str">
        <f aca="false">IF(AND($E1093,NOT($H1093)),$B1093, "")</f>
        <v>NON_SPECIFIC</v>
      </c>
    </row>
    <row r="1094" customFormat="false" ht="15.75" hidden="false" customHeight="false" outlineLevel="0" collapsed="false">
      <c r="A1094" s="8" t="str">
        <f aca="false">pattern_user_labels!$A1094</f>
        <v>13043d73-25bd-4740-ab91-b34a395f8451</v>
      </c>
      <c r="B1094" s="8" t="str">
        <f aca="false" t="array" ref="B1094:B1094">INDEX(pattern_user_labels!B1094:J1094,MATCH(MAX(COUNTIF(pattern_user_labels!B1094:J1094,pattern_user_labels!B1094:J1094)),COUNTIF(pattern_user_labels!B1094:J1094,pattern_user_labels!B1094:J1094),0))</f>
        <v>EARLY</v>
      </c>
      <c r="C1094" s="9" t="n">
        <f aca="false">pattern_user_labels!$R1094</f>
        <v>3</v>
      </c>
      <c r="D1094" s="9" t="n">
        <f aca="false">COUNTIF(pattern_user_labels!$B1094:$J1094, $B1094)</f>
        <v>3</v>
      </c>
      <c r="E1094" s="10" t="b">
        <f aca="false">$C1094-$D1094&lt;=1</f>
        <v>1</v>
      </c>
      <c r="F1094" s="10" t="b">
        <f aca="false">$C1094=$D1094</f>
        <v>1</v>
      </c>
      <c r="G1094" s="10" t="b">
        <f aca="false">D1094&gt;=3</f>
        <v>1</v>
      </c>
      <c r="H1094" s="10" t="b">
        <f aca="false">AND($E1094,OR($B1094="UNGRADABLE_QUALITY",$B1094="UNGRADABLE_CONDITION"))</f>
        <v>0</v>
      </c>
      <c r="I1094" s="10" t="str">
        <f aca="false">IF(AND($E1094,NOT($H1094)),$B1094, "")</f>
        <v>EARLY</v>
      </c>
    </row>
    <row r="1095" customFormat="false" ht="15.75" hidden="false" customHeight="false" outlineLevel="0" collapsed="false">
      <c r="A1095" s="8" t="str">
        <f aca="false">pattern_user_labels!$A1095</f>
        <v>1459a932-e514-4706-b6aa-680950b754dd</v>
      </c>
      <c r="B1095" s="8" t="str">
        <f aca="false" t="array" ref="B1095:B1095">INDEX(pattern_user_labels!B1095:J1095,MATCH(MAX(COUNTIF(pattern_user_labels!B1095:J1095,pattern_user_labels!B1095:J1095)),COUNTIF(pattern_user_labels!B1095:J1095,pattern_user_labels!B1095:J1095),0))</f>
        <v>NORMAL</v>
      </c>
      <c r="C1095" s="9" t="n">
        <f aca="false">pattern_user_labels!$R1095</f>
        <v>3</v>
      </c>
      <c r="D1095" s="9" t="n">
        <f aca="false">COUNTIF(pattern_user_labels!$B1095:$J1095, $B1095)</f>
        <v>2</v>
      </c>
      <c r="E1095" s="10" t="b">
        <f aca="false">$C1095-$D1095&lt;=1</f>
        <v>1</v>
      </c>
      <c r="F1095" s="10" t="b">
        <f aca="false">$C1095=$D1095</f>
        <v>0</v>
      </c>
      <c r="G1095" s="10" t="b">
        <f aca="false">D1095&gt;=3</f>
        <v>0</v>
      </c>
      <c r="H1095" s="10" t="b">
        <f aca="false">AND($E1095,OR($B1095="UNGRADABLE_QUALITY",$B1095="UNGRADABLE_CONDITION"))</f>
        <v>0</v>
      </c>
      <c r="I1095" s="10" t="str">
        <f aca="false">IF(AND($E1095,NOT($H1095)),$B1095, "")</f>
        <v>NORMAL</v>
      </c>
    </row>
    <row r="1096" customFormat="false" ht="15.75" hidden="false" customHeight="false" outlineLevel="0" collapsed="false">
      <c r="A1096" s="8" t="str">
        <f aca="false">pattern_user_labels!$A1096</f>
        <v>14b7fd3d-fcb0-4e8c-a567-b81d723014a8</v>
      </c>
      <c r="B1096" s="8" t="str">
        <f aca="false" t="array" ref="B1096:B1096">INDEX(pattern_user_labels!B1096:J1096,MATCH(MAX(COUNTIF(pattern_user_labels!B1096:J1096,pattern_user_labels!B1096:J1096)),COUNTIF(pattern_user_labels!B1096:J1096,pattern_user_labels!B1096:J1096),0))</f>
        <v>NON_SPECIFIC</v>
      </c>
      <c r="C1096" s="9" t="n">
        <f aca="false">pattern_user_labels!$R1096</f>
        <v>3</v>
      </c>
      <c r="D1096" s="9" t="n">
        <f aca="false">COUNTIF(pattern_user_labels!$B1096:$J1096, $B1096)</f>
        <v>2</v>
      </c>
      <c r="E1096" s="10" t="b">
        <f aca="false">$C1096-$D1096&lt;=1</f>
        <v>1</v>
      </c>
      <c r="F1096" s="10" t="b">
        <f aca="false">$C1096=$D1096</f>
        <v>0</v>
      </c>
      <c r="G1096" s="10" t="b">
        <f aca="false">D1096&gt;=3</f>
        <v>0</v>
      </c>
      <c r="H1096" s="10" t="b">
        <f aca="false">AND($E1096,OR($B1096="UNGRADABLE_QUALITY",$B1096="UNGRADABLE_CONDITION"))</f>
        <v>0</v>
      </c>
      <c r="I1096" s="10" t="str">
        <f aca="false">IF(AND($E1096,NOT($H1096)),$B1096, "")</f>
        <v>NON_SPECIFIC</v>
      </c>
    </row>
    <row r="1097" customFormat="false" ht="15.75" hidden="false" customHeight="false" outlineLevel="0" collapsed="false">
      <c r="A1097" s="8" t="str">
        <f aca="false">pattern_user_labels!$A1097</f>
        <v>15649f1b-f488-4aad-8aaf-e369b607c3e6</v>
      </c>
      <c r="B1097" s="8" t="str">
        <f aca="false" t="array" ref="B1097:B1097">INDEX(pattern_user_labels!B1097:J1097,MATCH(MAX(COUNTIF(pattern_user_labels!B1097:J1097,pattern_user_labels!B1097:J1097)),COUNTIF(pattern_user_labels!B1097:J1097,pattern_user_labels!B1097:J1097),0))</f>
        <v>EARLY</v>
      </c>
      <c r="C1097" s="9" t="n">
        <f aca="false">pattern_user_labels!$R1097</f>
        <v>3</v>
      </c>
      <c r="D1097" s="9" t="n">
        <f aca="false">COUNTIF(pattern_user_labels!$B1097:$J1097, $B1097)</f>
        <v>2</v>
      </c>
      <c r="E1097" s="10" t="b">
        <f aca="false">$C1097-$D1097&lt;=1</f>
        <v>1</v>
      </c>
      <c r="F1097" s="10" t="b">
        <f aca="false">$C1097=$D1097</f>
        <v>0</v>
      </c>
      <c r="G1097" s="10" t="b">
        <f aca="false">D1097&gt;=3</f>
        <v>0</v>
      </c>
      <c r="H1097" s="10" t="b">
        <f aca="false">AND($E1097,OR($B1097="UNGRADABLE_QUALITY",$B1097="UNGRADABLE_CONDITION"))</f>
        <v>0</v>
      </c>
      <c r="I1097" s="10" t="str">
        <f aca="false">IF(AND($E1097,NOT($H1097)),$B1097, "")</f>
        <v>EARLY</v>
      </c>
    </row>
    <row r="1098" customFormat="false" ht="15.75" hidden="false" customHeight="false" outlineLevel="0" collapsed="false">
      <c r="A1098" s="8" t="str">
        <f aca="false">pattern_user_labels!$A1098</f>
        <v>165c2c8d-bcdc-41a1-bd2e-1954c61814dd</v>
      </c>
      <c r="B1098" s="8" t="str">
        <f aca="false" t="array" ref="B1098:B1098">INDEX(pattern_user_labels!B1098:J1098,MATCH(MAX(COUNTIF(pattern_user_labels!B1098:J1098,pattern_user_labels!B1098:J1098)),COUNTIF(pattern_user_labels!B1098:J1098,pattern_user_labels!B1098:J1098),0))</f>
        <v>NON_SPECIFIC</v>
      </c>
      <c r="C1098" s="9" t="n">
        <f aca="false">pattern_user_labels!$R1098</f>
        <v>3</v>
      </c>
      <c r="D1098" s="9" t="n">
        <f aca="false">COUNTIF(pattern_user_labels!$B1098:$J1098, $B1098)</f>
        <v>2</v>
      </c>
      <c r="E1098" s="10" t="b">
        <f aca="false">$C1098-$D1098&lt;=1</f>
        <v>1</v>
      </c>
      <c r="F1098" s="10" t="b">
        <f aca="false">$C1098=$D1098</f>
        <v>0</v>
      </c>
      <c r="G1098" s="10" t="b">
        <f aca="false">D1098&gt;=3</f>
        <v>0</v>
      </c>
      <c r="H1098" s="10" t="b">
        <f aca="false">AND($E1098,OR($B1098="UNGRADABLE_QUALITY",$B1098="UNGRADABLE_CONDITION"))</f>
        <v>0</v>
      </c>
      <c r="I1098" s="10" t="str">
        <f aca="false">IF(AND($E1098,NOT($H1098)),$B1098, "")</f>
        <v>NON_SPECIFIC</v>
      </c>
    </row>
    <row r="1099" customFormat="false" ht="15.75" hidden="false" customHeight="false" outlineLevel="0" collapsed="false">
      <c r="A1099" s="8" t="str">
        <f aca="false">pattern_user_labels!$A1099</f>
        <v>16bee332-893d-4773-ad36-4f782acdc71e</v>
      </c>
      <c r="B1099" s="8" t="str">
        <f aca="false" t="array" ref="B1099:B1099">INDEX(pattern_user_labels!B1099:J1099,MATCH(MAX(COUNTIF(pattern_user_labels!B1099:J1099,pattern_user_labels!B1099:J1099)),COUNTIF(pattern_user_labels!B1099:J1099,pattern_user_labels!B1099:J1099),0))</f>
        <v>NORMAL</v>
      </c>
      <c r="C1099" s="9" t="n">
        <f aca="false">pattern_user_labels!$R1099</f>
        <v>3</v>
      </c>
      <c r="D1099" s="9" t="n">
        <f aca="false">COUNTIF(pattern_user_labels!$B1099:$J1099, $B1099)</f>
        <v>2</v>
      </c>
      <c r="E1099" s="10" t="b">
        <f aca="false">$C1099-$D1099&lt;=1</f>
        <v>1</v>
      </c>
      <c r="F1099" s="10" t="b">
        <f aca="false">$C1099=$D1099</f>
        <v>0</v>
      </c>
      <c r="G1099" s="10" t="b">
        <f aca="false">D1099&gt;=3</f>
        <v>0</v>
      </c>
      <c r="H1099" s="10" t="b">
        <f aca="false">AND($E1099,OR($B1099="UNGRADABLE_QUALITY",$B1099="UNGRADABLE_CONDITION"))</f>
        <v>0</v>
      </c>
      <c r="I1099" s="10" t="str">
        <f aca="false">IF(AND($E1099,NOT($H1099)),$B1099, "")</f>
        <v>NORMAL</v>
      </c>
    </row>
    <row r="1100" customFormat="false" ht="15.75" hidden="false" customHeight="false" outlineLevel="0" collapsed="false">
      <c r="A1100" s="8" t="str">
        <f aca="false">pattern_user_labels!$A1100</f>
        <v>16f19afc-1b6b-449d-8091-484b4256fd93</v>
      </c>
      <c r="B1100" s="8" t="str">
        <f aca="false" t="array" ref="B1100:B1100">INDEX(pattern_user_labels!B1100:J1100,MATCH(MAX(COUNTIF(pattern_user_labels!B1100:J1100,pattern_user_labels!B1100:J1100)),COUNTIF(pattern_user_labels!B1100:J1100,pattern_user_labels!B1100:J1100),0))</f>
        <v>NORMAL</v>
      </c>
      <c r="C1100" s="9" t="n">
        <f aca="false">pattern_user_labels!$R1100</f>
        <v>3</v>
      </c>
      <c r="D1100" s="9" t="n">
        <f aca="false">COUNTIF(pattern_user_labels!$B1100:$J1100, $B1100)</f>
        <v>1</v>
      </c>
      <c r="E1100" s="10" t="b">
        <f aca="false">$C1100-$D1100&lt;=1</f>
        <v>0</v>
      </c>
      <c r="F1100" s="10" t="b">
        <f aca="false">$C1100=$D1100</f>
        <v>0</v>
      </c>
      <c r="G1100" s="10" t="b">
        <f aca="false">D1100&gt;=3</f>
        <v>0</v>
      </c>
      <c r="H1100" s="10" t="b">
        <f aca="false">AND($E1100,OR($B1100="UNGRADABLE_QUALITY",$B1100="UNGRADABLE_CONDITION"))</f>
        <v>0</v>
      </c>
      <c r="I1100" s="10" t="str">
        <f aca="false">IF(AND($E1100,NOT($H1100)),$B1100, "")</f>
        <v/>
      </c>
    </row>
    <row r="1101" customFormat="false" ht="15.75" hidden="false" customHeight="false" outlineLevel="0" collapsed="false">
      <c r="A1101" s="8" t="str">
        <f aca="false">pattern_user_labels!$A1101</f>
        <v>16f98121-94b2-44bf-acc1-5fa2a40d404b</v>
      </c>
      <c r="B1101" s="8" t="str">
        <f aca="false" t="array" ref="B1101:B1101">INDEX(pattern_user_labels!B1101:J1101,MATCH(MAX(COUNTIF(pattern_user_labels!B1101:J1101,pattern_user_labels!B1101:J1101)),COUNTIF(pattern_user_labels!B1101:J1101,pattern_user_labels!B1101:J1101),0))</f>
        <v>NORMAL</v>
      </c>
      <c r="C1101" s="9" t="n">
        <f aca="false">pattern_user_labels!$R1101</f>
        <v>3</v>
      </c>
      <c r="D1101" s="9" t="n">
        <f aca="false">COUNTIF(pattern_user_labels!$B1101:$J1101, $B1101)</f>
        <v>1</v>
      </c>
      <c r="E1101" s="10" t="b">
        <f aca="false">$C1101-$D1101&lt;=1</f>
        <v>0</v>
      </c>
      <c r="F1101" s="10" t="b">
        <f aca="false">$C1101=$D1101</f>
        <v>0</v>
      </c>
      <c r="G1101" s="10" t="b">
        <f aca="false">D1101&gt;=3</f>
        <v>0</v>
      </c>
      <c r="H1101" s="10" t="b">
        <f aca="false">AND($E1101,OR($B1101="UNGRADABLE_QUALITY",$B1101="UNGRADABLE_CONDITION"))</f>
        <v>0</v>
      </c>
      <c r="I1101" s="10" t="str">
        <f aca="false">IF(AND($E1101,NOT($H1101)),$B1101, "")</f>
        <v/>
      </c>
    </row>
    <row r="1102" customFormat="false" ht="15.75" hidden="false" customHeight="false" outlineLevel="0" collapsed="false">
      <c r="A1102" s="8" t="str">
        <f aca="false">pattern_user_labels!$A1102</f>
        <v>1768bb51-db4b-4f42-9929-b7a0e63b32b2</v>
      </c>
      <c r="B1102" s="8" t="str">
        <f aca="false" t="array" ref="B1102:B1102">INDEX(pattern_user_labels!B1102:J1102,MATCH(MAX(COUNTIF(pattern_user_labels!B1102:J1102,pattern_user_labels!B1102:J1102)),COUNTIF(pattern_user_labels!B1102:J1102,pattern_user_labels!B1102:J1102),0))</f>
        <v>NORMAL</v>
      </c>
      <c r="C1102" s="9" t="n">
        <f aca="false">pattern_user_labels!$R1102</f>
        <v>3</v>
      </c>
      <c r="D1102" s="9" t="n">
        <f aca="false">COUNTIF(pattern_user_labels!$B1102:$J1102, $B1102)</f>
        <v>2</v>
      </c>
      <c r="E1102" s="10" t="b">
        <f aca="false">$C1102-$D1102&lt;=1</f>
        <v>1</v>
      </c>
      <c r="F1102" s="10" t="b">
        <f aca="false">$C1102=$D1102</f>
        <v>0</v>
      </c>
      <c r="G1102" s="10" t="b">
        <f aca="false">D1102&gt;=3</f>
        <v>0</v>
      </c>
      <c r="H1102" s="10" t="b">
        <f aca="false">AND($E1102,OR($B1102="UNGRADABLE_QUALITY",$B1102="UNGRADABLE_CONDITION"))</f>
        <v>0</v>
      </c>
      <c r="I1102" s="10" t="str">
        <f aca="false">IF(AND($E1102,NOT($H1102)),$B1102, "")</f>
        <v>NORMAL</v>
      </c>
    </row>
    <row r="1103" customFormat="false" ht="15.75" hidden="false" customHeight="false" outlineLevel="0" collapsed="false">
      <c r="A1103" s="8" t="str">
        <f aca="false">pattern_user_labels!$A1103</f>
        <v>184263d7-6b4e-4c2a-84a7-6b7384824981</v>
      </c>
      <c r="B1103" s="8" t="str">
        <f aca="false" t="array" ref="B1103:B1103">INDEX(pattern_user_labels!B1103:J1103,MATCH(MAX(COUNTIF(pattern_user_labels!B1103:J1103,pattern_user_labels!B1103:J1103)),COUNTIF(pattern_user_labels!B1103:J1103,pattern_user_labels!B1103:J1103),0))</f>
        <v>EARLY</v>
      </c>
      <c r="C1103" s="9" t="n">
        <f aca="false">pattern_user_labels!$R1103</f>
        <v>3</v>
      </c>
      <c r="D1103" s="9" t="n">
        <f aca="false">COUNTIF(pattern_user_labels!$B1103:$J1103, $B1103)</f>
        <v>2</v>
      </c>
      <c r="E1103" s="10" t="b">
        <f aca="false">$C1103-$D1103&lt;=1</f>
        <v>1</v>
      </c>
      <c r="F1103" s="10" t="b">
        <f aca="false">$C1103=$D1103</f>
        <v>0</v>
      </c>
      <c r="G1103" s="10" t="b">
        <f aca="false">D1103&gt;=3</f>
        <v>0</v>
      </c>
      <c r="H1103" s="10" t="b">
        <f aca="false">AND($E1103,OR($B1103="UNGRADABLE_QUALITY",$B1103="UNGRADABLE_CONDITION"))</f>
        <v>0</v>
      </c>
      <c r="I1103" s="10" t="str">
        <f aca="false">IF(AND($E1103,NOT($H1103)),$B1103, "")</f>
        <v>EARLY</v>
      </c>
    </row>
    <row r="1104" customFormat="false" ht="15.75" hidden="false" customHeight="false" outlineLevel="0" collapsed="false">
      <c r="A1104" s="8" t="str">
        <f aca="false">pattern_user_labels!$A1104</f>
        <v>18452a21-a384-444e-ac0b-a77600d37c27</v>
      </c>
      <c r="B1104" s="8" t="str">
        <f aca="false" t="array" ref="B1104:B1104">INDEX(pattern_user_labels!B1104:J1104,MATCH(MAX(COUNTIF(pattern_user_labels!B1104:J1104,pattern_user_labels!B1104:J1104)),COUNTIF(pattern_user_labels!B1104:J1104,pattern_user_labels!B1104:J1104),0))</f>
        <v>NORMAL</v>
      </c>
      <c r="C1104" s="9" t="n">
        <f aca="false">pattern_user_labels!$R1104</f>
        <v>3</v>
      </c>
      <c r="D1104" s="9" t="n">
        <f aca="false">COUNTIF(pattern_user_labels!$B1104:$J1104, $B1104)</f>
        <v>2</v>
      </c>
      <c r="E1104" s="10" t="b">
        <f aca="false">$C1104-$D1104&lt;=1</f>
        <v>1</v>
      </c>
      <c r="F1104" s="10" t="b">
        <f aca="false">$C1104=$D1104</f>
        <v>0</v>
      </c>
      <c r="G1104" s="10" t="b">
        <f aca="false">D1104&gt;=3</f>
        <v>0</v>
      </c>
      <c r="H1104" s="10" t="b">
        <f aca="false">AND($E1104,OR($B1104="UNGRADABLE_QUALITY",$B1104="UNGRADABLE_CONDITION"))</f>
        <v>0</v>
      </c>
      <c r="I1104" s="10" t="str">
        <f aca="false">IF(AND($E1104,NOT($H1104)),$B1104, "")</f>
        <v>NORMAL</v>
      </c>
    </row>
    <row r="1105" customFormat="false" ht="15.75" hidden="false" customHeight="false" outlineLevel="0" collapsed="false">
      <c r="A1105" s="8" t="str">
        <f aca="false">pattern_user_labels!$A1105</f>
        <v>18c07dd0-7905-49a0-bce9-f8baee4eab4b</v>
      </c>
      <c r="B1105" s="8" t="str">
        <f aca="false" t="array" ref="B1105:B1105">INDEX(pattern_user_labels!B1105:J1105,MATCH(MAX(COUNTIF(pattern_user_labels!B1105:J1105,pattern_user_labels!B1105:J1105)),COUNTIF(pattern_user_labels!B1105:J1105,pattern_user_labels!B1105:J1105),0))</f>
        <v>EARLY</v>
      </c>
      <c r="C1105" s="9" t="n">
        <f aca="false">pattern_user_labels!$R1105</f>
        <v>3</v>
      </c>
      <c r="D1105" s="9" t="n">
        <f aca="false">COUNTIF(pattern_user_labels!$B1105:$J1105, $B1105)</f>
        <v>2</v>
      </c>
      <c r="E1105" s="10" t="b">
        <f aca="false">$C1105-$D1105&lt;=1</f>
        <v>1</v>
      </c>
      <c r="F1105" s="10" t="b">
        <f aca="false">$C1105=$D1105</f>
        <v>0</v>
      </c>
      <c r="G1105" s="10" t="b">
        <f aca="false">D1105&gt;=3</f>
        <v>0</v>
      </c>
      <c r="H1105" s="10" t="b">
        <f aca="false">AND($E1105,OR($B1105="UNGRADABLE_QUALITY",$B1105="UNGRADABLE_CONDITION"))</f>
        <v>0</v>
      </c>
      <c r="I1105" s="10" t="str">
        <f aca="false">IF(AND($E1105,NOT($H1105)),$B1105, "")</f>
        <v>EARLY</v>
      </c>
    </row>
    <row r="1106" customFormat="false" ht="15.75" hidden="false" customHeight="false" outlineLevel="0" collapsed="false">
      <c r="A1106" s="8" t="str">
        <f aca="false">pattern_user_labels!$A1106</f>
        <v>19150af3-308b-4149-838e-d414731ed17c</v>
      </c>
      <c r="B1106" s="8" t="str">
        <f aca="false" t="array" ref="B1106:B1106">INDEX(pattern_user_labels!B1106:J1106,MATCH(MAX(COUNTIF(pattern_user_labels!B1106:J1106,pattern_user_labels!B1106:J1106)),COUNTIF(pattern_user_labels!B1106:J1106,pattern_user_labels!B1106:J1106),0))</f>
        <v>NORMAL</v>
      </c>
      <c r="C1106" s="9" t="n">
        <f aca="false">pattern_user_labels!$R1106</f>
        <v>3</v>
      </c>
      <c r="D1106" s="9" t="n">
        <f aca="false">COUNTIF(pattern_user_labels!$B1106:$J1106, $B1106)</f>
        <v>2</v>
      </c>
      <c r="E1106" s="10" t="b">
        <f aca="false">$C1106-$D1106&lt;=1</f>
        <v>1</v>
      </c>
      <c r="F1106" s="10" t="b">
        <f aca="false">$C1106=$D1106</f>
        <v>0</v>
      </c>
      <c r="G1106" s="10" t="b">
        <f aca="false">D1106&gt;=3</f>
        <v>0</v>
      </c>
      <c r="H1106" s="10" t="b">
        <f aca="false">AND($E1106,OR($B1106="UNGRADABLE_QUALITY",$B1106="UNGRADABLE_CONDITION"))</f>
        <v>0</v>
      </c>
      <c r="I1106" s="10" t="str">
        <f aca="false">IF(AND($E1106,NOT($H1106)),$B1106, "")</f>
        <v>NORMAL</v>
      </c>
    </row>
    <row r="1107" customFormat="false" ht="15.75" hidden="false" customHeight="false" outlineLevel="0" collapsed="false">
      <c r="A1107" s="8" t="str">
        <f aca="false">pattern_user_labels!$A1107</f>
        <v>191ceea7-efea-452a-8ee6-25f4e0b436f9</v>
      </c>
      <c r="B1107" s="8" t="str">
        <f aca="false" t="array" ref="B1107:B1107">INDEX(pattern_user_labels!B1107:J1107,MATCH(MAX(COUNTIF(pattern_user_labels!B1107:J1107,pattern_user_labels!B1107:J1107)),COUNTIF(pattern_user_labels!B1107:J1107,pattern_user_labels!B1107:J1107),0))</f>
        <v>NON_SPECIFIC</v>
      </c>
      <c r="C1107" s="9" t="n">
        <f aca="false">pattern_user_labels!$R1107</f>
        <v>3</v>
      </c>
      <c r="D1107" s="9" t="n">
        <f aca="false">COUNTIF(pattern_user_labels!$B1107:$J1107, $B1107)</f>
        <v>2</v>
      </c>
      <c r="E1107" s="10" t="b">
        <f aca="false">$C1107-$D1107&lt;=1</f>
        <v>1</v>
      </c>
      <c r="F1107" s="10" t="b">
        <f aca="false">$C1107=$D1107</f>
        <v>0</v>
      </c>
      <c r="G1107" s="10" t="b">
        <f aca="false">D1107&gt;=3</f>
        <v>0</v>
      </c>
      <c r="H1107" s="10" t="b">
        <f aca="false">AND($E1107,OR($B1107="UNGRADABLE_QUALITY",$B1107="UNGRADABLE_CONDITION"))</f>
        <v>0</v>
      </c>
      <c r="I1107" s="10" t="str">
        <f aca="false">IF(AND($E1107,NOT($H1107)),$B1107, "")</f>
        <v>NON_SPECIFIC</v>
      </c>
    </row>
    <row r="1108" customFormat="false" ht="15.75" hidden="false" customHeight="false" outlineLevel="0" collapsed="false">
      <c r="A1108" s="8" t="str">
        <f aca="false">pattern_user_labels!$A1108</f>
        <v>1968f35c-b239-4d28-a323-15ec1778980a</v>
      </c>
      <c r="B1108" s="8" t="str">
        <f aca="false" t="array" ref="B1108:B1108">INDEX(pattern_user_labels!B1108:J1108,MATCH(MAX(COUNTIF(pattern_user_labels!B1108:J1108,pattern_user_labels!B1108:J1108)),COUNTIF(pattern_user_labels!B1108:J1108,pattern_user_labels!B1108:J1108),0))</f>
        <v>NORMAL</v>
      </c>
      <c r="C1108" s="9" t="n">
        <f aca="false">pattern_user_labels!$R1108</f>
        <v>3</v>
      </c>
      <c r="D1108" s="9" t="n">
        <f aca="false">COUNTIF(pattern_user_labels!$B1108:$J1108, $B1108)</f>
        <v>3</v>
      </c>
      <c r="E1108" s="10" t="b">
        <f aca="false">$C1108-$D1108&lt;=1</f>
        <v>1</v>
      </c>
      <c r="F1108" s="10" t="b">
        <f aca="false">$C1108=$D1108</f>
        <v>1</v>
      </c>
      <c r="G1108" s="10" t="b">
        <f aca="false">D1108&gt;=3</f>
        <v>1</v>
      </c>
      <c r="H1108" s="10" t="b">
        <f aca="false">AND($E1108,OR($B1108="UNGRADABLE_QUALITY",$B1108="UNGRADABLE_CONDITION"))</f>
        <v>0</v>
      </c>
      <c r="I1108" s="10" t="str">
        <f aca="false">IF(AND($E1108,NOT($H1108)),$B1108, "")</f>
        <v>NORMAL</v>
      </c>
    </row>
    <row r="1109" customFormat="false" ht="15.75" hidden="false" customHeight="false" outlineLevel="0" collapsed="false">
      <c r="A1109" s="8" t="str">
        <f aca="false">pattern_user_labels!$A1109</f>
        <v>19db7020-37ed-4838-aa87-51686ee47b5f</v>
      </c>
      <c r="B1109" s="8" t="str">
        <f aca="false" t="array" ref="B1109:B1109">INDEX(pattern_user_labels!B1109:J1109,MATCH(MAX(COUNTIF(pattern_user_labels!B1109:J1109,pattern_user_labels!B1109:J1109)),COUNTIF(pattern_user_labels!B1109:J1109,pattern_user_labels!B1109:J1109),0))</f>
        <v>NORMAL</v>
      </c>
      <c r="C1109" s="9" t="n">
        <f aca="false">pattern_user_labels!$R1109</f>
        <v>3</v>
      </c>
      <c r="D1109" s="9" t="n">
        <f aca="false">COUNTIF(pattern_user_labels!$B1109:$J1109, $B1109)</f>
        <v>3</v>
      </c>
      <c r="E1109" s="10" t="b">
        <f aca="false">$C1109-$D1109&lt;=1</f>
        <v>1</v>
      </c>
      <c r="F1109" s="10" t="b">
        <f aca="false">$C1109=$D1109</f>
        <v>1</v>
      </c>
      <c r="G1109" s="10" t="b">
        <f aca="false">D1109&gt;=3</f>
        <v>1</v>
      </c>
      <c r="H1109" s="10" t="b">
        <f aca="false">AND($E1109,OR($B1109="UNGRADABLE_QUALITY",$B1109="UNGRADABLE_CONDITION"))</f>
        <v>0</v>
      </c>
      <c r="I1109" s="10" t="str">
        <f aca="false">IF(AND($E1109,NOT($H1109)),$B1109, "")</f>
        <v>NORMAL</v>
      </c>
    </row>
    <row r="1110" customFormat="false" ht="15.75" hidden="false" customHeight="false" outlineLevel="0" collapsed="false">
      <c r="A1110" s="8" t="str">
        <f aca="false">pattern_user_labels!$A1110</f>
        <v>19f36ff3-fef6-4465-b27e-05fbabf0c7da</v>
      </c>
      <c r="B1110" s="8" t="str">
        <f aca="false" t="array" ref="B1110:B1110">INDEX(pattern_user_labels!B1110:J1110,MATCH(MAX(COUNTIF(pattern_user_labels!B1110:J1110,pattern_user_labels!B1110:J1110)),COUNTIF(pattern_user_labels!B1110:J1110,pattern_user_labels!B1110:J1110),0))</f>
        <v>NORMAL</v>
      </c>
      <c r="C1110" s="9" t="n">
        <f aca="false">pattern_user_labels!$R1110</f>
        <v>3</v>
      </c>
      <c r="D1110" s="9" t="n">
        <f aca="false">COUNTIF(pattern_user_labels!$B1110:$J1110, $B1110)</f>
        <v>3</v>
      </c>
      <c r="E1110" s="10" t="b">
        <f aca="false">$C1110-$D1110&lt;=1</f>
        <v>1</v>
      </c>
      <c r="F1110" s="10" t="b">
        <f aca="false">$C1110=$D1110</f>
        <v>1</v>
      </c>
      <c r="G1110" s="10" t="b">
        <f aca="false">D1110&gt;=3</f>
        <v>1</v>
      </c>
      <c r="H1110" s="10" t="b">
        <f aca="false">AND($E1110,OR($B1110="UNGRADABLE_QUALITY",$B1110="UNGRADABLE_CONDITION"))</f>
        <v>0</v>
      </c>
      <c r="I1110" s="10" t="str">
        <f aca="false">IF(AND($E1110,NOT($H1110)),$B1110, "")</f>
        <v>NORMAL</v>
      </c>
    </row>
    <row r="1111" customFormat="false" ht="15.75" hidden="false" customHeight="false" outlineLevel="0" collapsed="false">
      <c r="A1111" s="8" t="str">
        <f aca="false">pattern_user_labels!$A1111</f>
        <v>1b8c4d2a-2755-40f7-8ddd-916204cc21e3</v>
      </c>
      <c r="B1111" s="8" t="str">
        <f aca="false" t="array" ref="B1111:B1111">INDEX(pattern_user_labels!B1111:J1111,MATCH(MAX(COUNTIF(pattern_user_labels!B1111:J1111,pattern_user_labels!B1111:J1111)),COUNTIF(pattern_user_labels!B1111:J1111,pattern_user_labels!B1111:J1111),0))</f>
        <v>UNGRADABLE_QUALITY</v>
      </c>
      <c r="C1111" s="9" t="n">
        <f aca="false">pattern_user_labels!$R1111</f>
        <v>3</v>
      </c>
      <c r="D1111" s="9" t="n">
        <f aca="false">COUNTIF(pattern_user_labels!$B1111:$J1111, $B1111)</f>
        <v>2</v>
      </c>
      <c r="E1111" s="10" t="b">
        <f aca="false">$C1111-$D1111&lt;=1</f>
        <v>1</v>
      </c>
      <c r="F1111" s="10" t="b">
        <f aca="false">$C1111=$D1111</f>
        <v>0</v>
      </c>
      <c r="G1111" s="10" t="b">
        <f aca="false">D1111&gt;=3</f>
        <v>0</v>
      </c>
      <c r="H1111" s="10" t="b">
        <f aca="false">AND($E1111,OR($B1111="UNGRADABLE_QUALITY",$B1111="UNGRADABLE_CONDITION"))</f>
        <v>1</v>
      </c>
      <c r="I1111" s="10" t="str">
        <f aca="false">IF(AND($E1111,NOT($H1111)),$B1111, "")</f>
        <v/>
      </c>
    </row>
    <row r="1112" customFormat="false" ht="15.75" hidden="false" customHeight="false" outlineLevel="0" collapsed="false">
      <c r="A1112" s="8" t="str">
        <f aca="false">pattern_user_labels!$A1112</f>
        <v>1b9006d1-9767-4eaa-b5f9-d25fc6a05d59</v>
      </c>
      <c r="B1112" s="8" t="str">
        <f aca="false" t="array" ref="B1112:B1112">INDEX(pattern_user_labels!B1112:J1112,MATCH(MAX(COUNTIF(pattern_user_labels!B1112:J1112,pattern_user_labels!B1112:J1112)),COUNTIF(pattern_user_labels!B1112:J1112,pattern_user_labels!B1112:J1112),0))</f>
        <v>ACTIVE</v>
      </c>
      <c r="C1112" s="9" t="n">
        <f aca="false">pattern_user_labels!$R1112</f>
        <v>3</v>
      </c>
      <c r="D1112" s="9" t="n">
        <f aca="false">COUNTIF(pattern_user_labels!$B1112:$J1112, $B1112)</f>
        <v>1</v>
      </c>
      <c r="E1112" s="10" t="b">
        <f aca="false">$C1112-$D1112&lt;=1</f>
        <v>0</v>
      </c>
      <c r="F1112" s="10" t="b">
        <f aca="false">$C1112=$D1112</f>
        <v>0</v>
      </c>
      <c r="G1112" s="10" t="b">
        <f aca="false">D1112&gt;=3</f>
        <v>0</v>
      </c>
      <c r="H1112" s="10" t="b">
        <f aca="false">AND($E1112,OR($B1112="UNGRADABLE_QUALITY",$B1112="UNGRADABLE_CONDITION"))</f>
        <v>0</v>
      </c>
      <c r="I1112" s="10" t="str">
        <f aca="false">IF(AND($E1112,NOT($H1112)),$B1112, "")</f>
        <v/>
      </c>
    </row>
    <row r="1113" customFormat="false" ht="15.75" hidden="false" customHeight="false" outlineLevel="0" collapsed="false">
      <c r="A1113" s="8" t="str">
        <f aca="false">pattern_user_labels!$A1113</f>
        <v>1ba6c50b-d61d-497c-9ac2-29ae4f7670de</v>
      </c>
      <c r="B1113" s="8" t="str">
        <f aca="false" t="array" ref="B1113:B1113">INDEX(pattern_user_labels!B1113:J1113,MATCH(MAX(COUNTIF(pattern_user_labels!B1113:J1113,pattern_user_labels!B1113:J1113)),COUNTIF(pattern_user_labels!B1113:J1113,pattern_user_labels!B1113:J1113),0))</f>
        <v>LATE</v>
      </c>
      <c r="C1113" s="9" t="n">
        <f aca="false">pattern_user_labels!$R1113</f>
        <v>3</v>
      </c>
      <c r="D1113" s="9" t="n">
        <f aca="false">COUNTIF(pattern_user_labels!$B1113:$J1113, $B1113)</f>
        <v>3</v>
      </c>
      <c r="E1113" s="10" t="b">
        <f aca="false">$C1113-$D1113&lt;=1</f>
        <v>1</v>
      </c>
      <c r="F1113" s="10" t="b">
        <f aca="false">$C1113=$D1113</f>
        <v>1</v>
      </c>
      <c r="G1113" s="10" t="b">
        <f aca="false">D1113&gt;=3</f>
        <v>1</v>
      </c>
      <c r="H1113" s="10" t="b">
        <f aca="false">AND($E1113,OR($B1113="UNGRADABLE_QUALITY",$B1113="UNGRADABLE_CONDITION"))</f>
        <v>0</v>
      </c>
      <c r="I1113" s="10" t="str">
        <f aca="false">IF(AND($E1113,NOT($H1113)),$B1113, "")</f>
        <v>LATE</v>
      </c>
    </row>
    <row r="1114" customFormat="false" ht="15.75" hidden="false" customHeight="false" outlineLevel="0" collapsed="false">
      <c r="A1114" s="8" t="str">
        <f aca="false">pattern_user_labels!$A1114</f>
        <v>1bd49d83-6619-44cb-a605-4d2b1e01ff1e</v>
      </c>
      <c r="B1114" s="8" t="str">
        <f aca="false" t="array" ref="B1114:B1114">INDEX(pattern_user_labels!B1114:J1114,MATCH(MAX(COUNTIF(pattern_user_labels!B1114:J1114,pattern_user_labels!B1114:J1114)),COUNTIF(pattern_user_labels!B1114:J1114,pattern_user_labels!B1114:J1114),0))</f>
        <v>NORMAL</v>
      </c>
      <c r="C1114" s="9" t="n">
        <f aca="false">pattern_user_labels!$R1114</f>
        <v>3</v>
      </c>
      <c r="D1114" s="9" t="n">
        <f aca="false">COUNTIF(pattern_user_labels!$B1114:$J1114, $B1114)</f>
        <v>2</v>
      </c>
      <c r="E1114" s="10" t="b">
        <f aca="false">$C1114-$D1114&lt;=1</f>
        <v>1</v>
      </c>
      <c r="F1114" s="10" t="b">
        <f aca="false">$C1114=$D1114</f>
        <v>0</v>
      </c>
      <c r="G1114" s="10" t="b">
        <f aca="false">D1114&gt;=3</f>
        <v>0</v>
      </c>
      <c r="H1114" s="10" t="b">
        <f aca="false">AND($E1114,OR($B1114="UNGRADABLE_QUALITY",$B1114="UNGRADABLE_CONDITION"))</f>
        <v>0</v>
      </c>
      <c r="I1114" s="10" t="str">
        <f aca="false">IF(AND($E1114,NOT($H1114)),$B1114, "")</f>
        <v>NORMAL</v>
      </c>
    </row>
    <row r="1115" customFormat="false" ht="15.75" hidden="false" customHeight="false" outlineLevel="0" collapsed="false">
      <c r="A1115" s="8" t="str">
        <f aca="false">pattern_user_labels!$A1115</f>
        <v>1c594827-40e7-4f9c-b210-ee1bdcdf4c0c</v>
      </c>
      <c r="B1115" s="8" t="str">
        <f aca="false" t="array" ref="B1115:B1115">INDEX(pattern_user_labels!B1115:J1115,MATCH(MAX(COUNTIF(pattern_user_labels!B1115:J1115,pattern_user_labels!B1115:J1115)),COUNTIF(pattern_user_labels!B1115:J1115,pattern_user_labels!B1115:J1115),0))</f>
        <v>NON_SPECIFIC</v>
      </c>
      <c r="C1115" s="9" t="n">
        <f aca="false">pattern_user_labels!$R1115</f>
        <v>3</v>
      </c>
      <c r="D1115" s="9" t="n">
        <f aca="false">COUNTIF(pattern_user_labels!$B1115:$J1115, $B1115)</f>
        <v>3</v>
      </c>
      <c r="E1115" s="10" t="b">
        <f aca="false">$C1115-$D1115&lt;=1</f>
        <v>1</v>
      </c>
      <c r="F1115" s="10" t="b">
        <f aca="false">$C1115=$D1115</f>
        <v>1</v>
      </c>
      <c r="G1115" s="10" t="b">
        <f aca="false">D1115&gt;=3</f>
        <v>1</v>
      </c>
      <c r="H1115" s="10" t="b">
        <f aca="false">AND($E1115,OR($B1115="UNGRADABLE_QUALITY",$B1115="UNGRADABLE_CONDITION"))</f>
        <v>0</v>
      </c>
      <c r="I1115" s="10" t="str">
        <f aca="false">IF(AND($E1115,NOT($H1115)),$B1115, "")</f>
        <v>NON_SPECIFIC</v>
      </c>
    </row>
    <row r="1116" customFormat="false" ht="15.75" hidden="false" customHeight="false" outlineLevel="0" collapsed="false">
      <c r="A1116" s="8" t="str">
        <f aca="false">pattern_user_labels!$A1116</f>
        <v>1cc7f07b-ea32-4f4d-815d-d7a17152dd91</v>
      </c>
      <c r="B1116" s="8" t="str">
        <f aca="false" t="array" ref="B1116:B1116">INDEX(pattern_user_labels!B1116:J1116,MATCH(MAX(COUNTIF(pattern_user_labels!B1116:J1116,pattern_user_labels!B1116:J1116)),COUNTIF(pattern_user_labels!B1116:J1116,pattern_user_labels!B1116:J1116),0))</f>
        <v>EARLY</v>
      </c>
      <c r="C1116" s="9" t="n">
        <f aca="false">pattern_user_labels!$R1116</f>
        <v>3</v>
      </c>
      <c r="D1116" s="9" t="n">
        <f aca="false">COUNTIF(pattern_user_labels!$B1116:$J1116, $B1116)</f>
        <v>2</v>
      </c>
      <c r="E1116" s="10" t="b">
        <f aca="false">$C1116-$D1116&lt;=1</f>
        <v>1</v>
      </c>
      <c r="F1116" s="10" t="b">
        <f aca="false">$C1116=$D1116</f>
        <v>0</v>
      </c>
      <c r="G1116" s="10" t="b">
        <f aca="false">D1116&gt;=3</f>
        <v>0</v>
      </c>
      <c r="H1116" s="10" t="b">
        <f aca="false">AND($E1116,OR($B1116="UNGRADABLE_QUALITY",$B1116="UNGRADABLE_CONDITION"))</f>
        <v>0</v>
      </c>
      <c r="I1116" s="10" t="str">
        <f aca="false">IF(AND($E1116,NOT($H1116)),$B1116, "")</f>
        <v>EARLY</v>
      </c>
    </row>
    <row r="1117" customFormat="false" ht="15.75" hidden="false" customHeight="false" outlineLevel="0" collapsed="false">
      <c r="A1117" s="8" t="str">
        <f aca="false">pattern_user_labels!$A1117</f>
        <v>1cf32da9-1f0b-47b7-9e59-e74e73970c15</v>
      </c>
      <c r="B1117" s="8" t="str">
        <f aca="false" t="array" ref="B1117:B1117">INDEX(pattern_user_labels!B1117:J1117,MATCH(MAX(COUNTIF(pattern_user_labels!B1117:J1117,pattern_user_labels!B1117:J1117)),COUNTIF(pattern_user_labels!B1117:J1117,pattern_user_labels!B1117:J1117),0))</f>
        <v>NON_SPECIFIC</v>
      </c>
      <c r="C1117" s="9" t="n">
        <f aca="false">pattern_user_labels!$R1117</f>
        <v>3</v>
      </c>
      <c r="D1117" s="9" t="n">
        <f aca="false">COUNTIF(pattern_user_labels!$B1117:$J1117, $B1117)</f>
        <v>2</v>
      </c>
      <c r="E1117" s="10" t="b">
        <f aca="false">$C1117-$D1117&lt;=1</f>
        <v>1</v>
      </c>
      <c r="F1117" s="10" t="b">
        <f aca="false">$C1117=$D1117</f>
        <v>0</v>
      </c>
      <c r="G1117" s="10" t="b">
        <f aca="false">D1117&gt;=3</f>
        <v>0</v>
      </c>
      <c r="H1117" s="10" t="b">
        <f aca="false">AND($E1117,OR($B1117="UNGRADABLE_QUALITY",$B1117="UNGRADABLE_CONDITION"))</f>
        <v>0</v>
      </c>
      <c r="I1117" s="10" t="str">
        <f aca="false">IF(AND($E1117,NOT($H1117)),$B1117, "")</f>
        <v>NON_SPECIFIC</v>
      </c>
    </row>
    <row r="1118" customFormat="false" ht="15.75" hidden="false" customHeight="false" outlineLevel="0" collapsed="false">
      <c r="A1118" s="8" t="str">
        <f aca="false">pattern_user_labels!$A1118</f>
        <v>1cfd3c32-32fd-4e97-8a0b-4a92309bbc67</v>
      </c>
      <c r="B1118" s="8" t="str">
        <f aca="false" t="array" ref="B1118:B1118">INDEX(pattern_user_labels!B1118:J1118,MATCH(MAX(COUNTIF(pattern_user_labels!B1118:J1118,pattern_user_labels!B1118:J1118)),COUNTIF(pattern_user_labels!B1118:J1118,pattern_user_labels!B1118:J1118),0))</f>
        <v>EARLY</v>
      </c>
      <c r="C1118" s="9" t="n">
        <f aca="false">pattern_user_labels!$R1118</f>
        <v>3</v>
      </c>
      <c r="D1118" s="9" t="n">
        <f aca="false">COUNTIF(pattern_user_labels!$B1118:$J1118, $B1118)</f>
        <v>2</v>
      </c>
      <c r="E1118" s="10" t="b">
        <f aca="false">$C1118-$D1118&lt;=1</f>
        <v>1</v>
      </c>
      <c r="F1118" s="10" t="b">
        <f aca="false">$C1118=$D1118</f>
        <v>0</v>
      </c>
      <c r="G1118" s="10" t="b">
        <f aca="false">D1118&gt;=3</f>
        <v>0</v>
      </c>
      <c r="H1118" s="10" t="b">
        <f aca="false">AND($E1118,OR($B1118="UNGRADABLE_QUALITY",$B1118="UNGRADABLE_CONDITION"))</f>
        <v>0</v>
      </c>
      <c r="I1118" s="10" t="str">
        <f aca="false">IF(AND($E1118,NOT($H1118)),$B1118, "")</f>
        <v>EARLY</v>
      </c>
    </row>
    <row r="1119" customFormat="false" ht="15.75" hidden="false" customHeight="false" outlineLevel="0" collapsed="false">
      <c r="A1119" s="8" t="str">
        <f aca="false">pattern_user_labels!$A1119</f>
        <v>1d08ab6c-ed67-4dc7-881f-7158ca17020b</v>
      </c>
      <c r="B1119" s="8" t="str">
        <f aca="false" t="array" ref="B1119:B1119">INDEX(pattern_user_labels!B1119:J1119,MATCH(MAX(COUNTIF(pattern_user_labels!B1119:J1119,pattern_user_labels!B1119:J1119)),COUNTIF(pattern_user_labels!B1119:J1119,pattern_user_labels!B1119:J1119),0))</f>
        <v>EARLY</v>
      </c>
      <c r="C1119" s="9" t="n">
        <f aca="false">pattern_user_labels!$R1119</f>
        <v>3</v>
      </c>
      <c r="D1119" s="9" t="n">
        <f aca="false">COUNTIF(pattern_user_labels!$B1119:$J1119, $B1119)</f>
        <v>2</v>
      </c>
      <c r="E1119" s="10" t="b">
        <f aca="false">$C1119-$D1119&lt;=1</f>
        <v>1</v>
      </c>
      <c r="F1119" s="10" t="b">
        <f aca="false">$C1119=$D1119</f>
        <v>0</v>
      </c>
      <c r="G1119" s="10" t="b">
        <f aca="false">D1119&gt;=3</f>
        <v>0</v>
      </c>
      <c r="H1119" s="10" t="b">
        <f aca="false">AND($E1119,OR($B1119="UNGRADABLE_QUALITY",$B1119="UNGRADABLE_CONDITION"))</f>
        <v>0</v>
      </c>
      <c r="I1119" s="10" t="str">
        <f aca="false">IF(AND($E1119,NOT($H1119)),$B1119, "")</f>
        <v>EARLY</v>
      </c>
    </row>
    <row r="1120" customFormat="false" ht="15.75" hidden="false" customHeight="false" outlineLevel="0" collapsed="false">
      <c r="A1120" s="8" t="str">
        <f aca="false">pattern_user_labels!$A1120</f>
        <v>1d2b7140-f03c-4480-9811-467f22ac969c</v>
      </c>
      <c r="B1120" s="8" t="str">
        <f aca="false" t="array" ref="B1120:B1120">INDEX(pattern_user_labels!B1120:J1120,MATCH(MAX(COUNTIF(pattern_user_labels!B1120:J1120,pattern_user_labels!B1120:J1120)),COUNTIF(pattern_user_labels!B1120:J1120,pattern_user_labels!B1120:J1120),0))</f>
        <v>EARLY</v>
      </c>
      <c r="C1120" s="9" t="n">
        <f aca="false">pattern_user_labels!$R1120</f>
        <v>3</v>
      </c>
      <c r="D1120" s="9" t="n">
        <f aca="false">COUNTIF(pattern_user_labels!$B1120:$J1120, $B1120)</f>
        <v>2</v>
      </c>
      <c r="E1120" s="10" t="b">
        <f aca="false">$C1120-$D1120&lt;=1</f>
        <v>1</v>
      </c>
      <c r="F1120" s="10" t="b">
        <f aca="false">$C1120=$D1120</f>
        <v>0</v>
      </c>
      <c r="G1120" s="10" t="b">
        <f aca="false">D1120&gt;=3</f>
        <v>0</v>
      </c>
      <c r="H1120" s="10" t="b">
        <f aca="false">AND($E1120,OR($B1120="UNGRADABLE_QUALITY",$B1120="UNGRADABLE_CONDITION"))</f>
        <v>0</v>
      </c>
      <c r="I1120" s="10" t="str">
        <f aca="false">IF(AND($E1120,NOT($H1120)),$B1120, "")</f>
        <v>EARLY</v>
      </c>
    </row>
    <row r="1121" customFormat="false" ht="15.75" hidden="false" customHeight="false" outlineLevel="0" collapsed="false">
      <c r="A1121" s="8" t="str">
        <f aca="false">pattern_user_labels!$A1121</f>
        <v>1d367d09-c4d9-4684-b4fd-85e95f715af3</v>
      </c>
      <c r="B1121" s="8" t="str">
        <f aca="false" t="array" ref="B1121:B1121">INDEX(pattern_user_labels!B1121:J1121,MATCH(MAX(COUNTIF(pattern_user_labels!B1121:J1121,pattern_user_labels!B1121:J1121)),COUNTIF(pattern_user_labels!B1121:J1121,pattern_user_labels!B1121:J1121),0))</f>
        <v>EARLY</v>
      </c>
      <c r="C1121" s="9" t="n">
        <f aca="false">pattern_user_labels!$R1121</f>
        <v>3</v>
      </c>
      <c r="D1121" s="9" t="n">
        <f aca="false">COUNTIF(pattern_user_labels!$B1121:$J1121, $B1121)</f>
        <v>3</v>
      </c>
      <c r="E1121" s="10" t="b">
        <f aca="false">$C1121-$D1121&lt;=1</f>
        <v>1</v>
      </c>
      <c r="F1121" s="10" t="b">
        <f aca="false">$C1121=$D1121</f>
        <v>1</v>
      </c>
      <c r="G1121" s="10" t="b">
        <f aca="false">D1121&gt;=3</f>
        <v>1</v>
      </c>
      <c r="H1121" s="10" t="b">
        <f aca="false">AND($E1121,OR($B1121="UNGRADABLE_QUALITY",$B1121="UNGRADABLE_CONDITION"))</f>
        <v>0</v>
      </c>
      <c r="I1121" s="10" t="str">
        <f aca="false">IF(AND($E1121,NOT($H1121)),$B1121, "")</f>
        <v>EARLY</v>
      </c>
    </row>
    <row r="1122" customFormat="false" ht="15.75" hidden="false" customHeight="false" outlineLevel="0" collapsed="false">
      <c r="A1122" s="8" t="str">
        <f aca="false">pattern_user_labels!$A1122</f>
        <v>1dfd434d-5f4c-4748-ab76-128dee36a5ab</v>
      </c>
      <c r="B1122" s="8" t="str">
        <f aca="false" t="array" ref="B1122:B1122">INDEX(pattern_user_labels!B1122:J1122,MATCH(MAX(COUNTIF(pattern_user_labels!B1122:J1122,pattern_user_labels!B1122:J1122)),COUNTIF(pattern_user_labels!B1122:J1122,pattern_user_labels!B1122:J1122),0))</f>
        <v>NON_SPECIFIC</v>
      </c>
      <c r="C1122" s="9" t="n">
        <f aca="false">pattern_user_labels!$R1122</f>
        <v>3</v>
      </c>
      <c r="D1122" s="9" t="n">
        <f aca="false">COUNTIF(pattern_user_labels!$B1122:$J1122, $B1122)</f>
        <v>2</v>
      </c>
      <c r="E1122" s="10" t="b">
        <f aca="false">$C1122-$D1122&lt;=1</f>
        <v>1</v>
      </c>
      <c r="F1122" s="10" t="b">
        <f aca="false">$C1122=$D1122</f>
        <v>0</v>
      </c>
      <c r="G1122" s="10" t="b">
        <f aca="false">D1122&gt;=3</f>
        <v>0</v>
      </c>
      <c r="H1122" s="10" t="b">
        <f aca="false">AND($E1122,OR($B1122="UNGRADABLE_QUALITY",$B1122="UNGRADABLE_CONDITION"))</f>
        <v>0</v>
      </c>
      <c r="I1122" s="10" t="str">
        <f aca="false">IF(AND($E1122,NOT($H1122)),$B1122, "")</f>
        <v>NON_SPECIFIC</v>
      </c>
    </row>
    <row r="1123" customFormat="false" ht="15.75" hidden="false" customHeight="false" outlineLevel="0" collapsed="false">
      <c r="A1123" s="8" t="str">
        <f aca="false">pattern_user_labels!$A1123</f>
        <v>1e5400a2-c7d6-4926-ab6b-7fa93b4ffbf2</v>
      </c>
      <c r="B1123" s="8" t="str">
        <f aca="false" t="array" ref="B1123:B1123">INDEX(pattern_user_labels!B1123:J1123,MATCH(MAX(COUNTIF(pattern_user_labels!B1123:J1123,pattern_user_labels!B1123:J1123)),COUNTIF(pattern_user_labels!B1123:J1123,pattern_user_labels!B1123:J1123),0))</f>
        <v>NORMAL</v>
      </c>
      <c r="C1123" s="9" t="n">
        <f aca="false">pattern_user_labels!$R1123</f>
        <v>3</v>
      </c>
      <c r="D1123" s="9" t="n">
        <f aca="false">COUNTIF(pattern_user_labels!$B1123:$J1123, $B1123)</f>
        <v>2</v>
      </c>
      <c r="E1123" s="10" t="b">
        <f aca="false">$C1123-$D1123&lt;=1</f>
        <v>1</v>
      </c>
      <c r="F1123" s="10" t="b">
        <f aca="false">$C1123=$D1123</f>
        <v>0</v>
      </c>
      <c r="G1123" s="10" t="b">
        <f aca="false">D1123&gt;=3</f>
        <v>0</v>
      </c>
      <c r="H1123" s="10" t="b">
        <f aca="false">AND($E1123,OR($B1123="UNGRADABLE_QUALITY",$B1123="UNGRADABLE_CONDITION"))</f>
        <v>0</v>
      </c>
      <c r="I1123" s="10" t="str">
        <f aca="false">IF(AND($E1123,NOT($H1123)),$B1123, "")</f>
        <v>NORMAL</v>
      </c>
    </row>
    <row r="1124" customFormat="false" ht="15.75" hidden="false" customHeight="false" outlineLevel="0" collapsed="false">
      <c r="A1124" s="8" t="str">
        <f aca="false">pattern_user_labels!$A1124</f>
        <v>1e586e9d-464b-41f0-ac39-c76825b9696c</v>
      </c>
      <c r="B1124" s="8" t="str">
        <f aca="false" t="array" ref="B1124:B1124">INDEX(pattern_user_labels!B1124:J1124,MATCH(MAX(COUNTIF(pattern_user_labels!B1124:J1124,pattern_user_labels!B1124:J1124)),COUNTIF(pattern_user_labels!B1124:J1124,pattern_user_labels!B1124:J1124),0))</f>
        <v>LATE</v>
      </c>
      <c r="C1124" s="9" t="n">
        <f aca="false">pattern_user_labels!$R1124</f>
        <v>3</v>
      </c>
      <c r="D1124" s="9" t="n">
        <f aca="false">COUNTIF(pattern_user_labels!$B1124:$J1124, $B1124)</f>
        <v>3</v>
      </c>
      <c r="E1124" s="10" t="b">
        <f aca="false">$C1124-$D1124&lt;=1</f>
        <v>1</v>
      </c>
      <c r="F1124" s="10" t="b">
        <f aca="false">$C1124=$D1124</f>
        <v>1</v>
      </c>
      <c r="G1124" s="10" t="b">
        <f aca="false">D1124&gt;=3</f>
        <v>1</v>
      </c>
      <c r="H1124" s="10" t="b">
        <f aca="false">AND($E1124,OR($B1124="UNGRADABLE_QUALITY",$B1124="UNGRADABLE_CONDITION"))</f>
        <v>0</v>
      </c>
      <c r="I1124" s="10" t="str">
        <f aca="false">IF(AND($E1124,NOT($H1124)),$B1124, "")</f>
        <v>LATE</v>
      </c>
    </row>
    <row r="1125" customFormat="false" ht="15.75" hidden="false" customHeight="false" outlineLevel="0" collapsed="false">
      <c r="A1125" s="8" t="str">
        <f aca="false">pattern_user_labels!$A1125</f>
        <v>1ea9a73c-db99-4500-8342-542a9a12360f</v>
      </c>
      <c r="B1125" s="8" t="str">
        <f aca="false" t="array" ref="B1125:B1125">INDEX(pattern_user_labels!B1125:J1125,MATCH(MAX(COUNTIF(pattern_user_labels!B1125:J1125,pattern_user_labels!B1125:J1125)),COUNTIF(pattern_user_labels!B1125:J1125,pattern_user_labels!B1125:J1125),0))</f>
        <v>NON_SPECIFIC</v>
      </c>
      <c r="C1125" s="9" t="n">
        <f aca="false">pattern_user_labels!$R1125</f>
        <v>3</v>
      </c>
      <c r="D1125" s="9" t="n">
        <f aca="false">COUNTIF(pattern_user_labels!$B1125:$J1125, $B1125)</f>
        <v>2</v>
      </c>
      <c r="E1125" s="10" t="b">
        <f aca="false">$C1125-$D1125&lt;=1</f>
        <v>1</v>
      </c>
      <c r="F1125" s="10" t="b">
        <f aca="false">$C1125=$D1125</f>
        <v>0</v>
      </c>
      <c r="G1125" s="10" t="b">
        <f aca="false">D1125&gt;=3</f>
        <v>0</v>
      </c>
      <c r="H1125" s="10" t="b">
        <f aca="false">AND($E1125,OR($B1125="UNGRADABLE_QUALITY",$B1125="UNGRADABLE_CONDITION"))</f>
        <v>0</v>
      </c>
      <c r="I1125" s="10" t="str">
        <f aca="false">IF(AND($E1125,NOT($H1125)),$B1125, "")</f>
        <v>NON_SPECIFIC</v>
      </c>
    </row>
    <row r="1126" customFormat="false" ht="15.75" hidden="false" customHeight="false" outlineLevel="0" collapsed="false">
      <c r="A1126" s="8" t="str">
        <f aca="false">pattern_user_labels!$A1126</f>
        <v>1f0d2056-3eea-4f92-89e1-1c30921aae29</v>
      </c>
      <c r="B1126" s="8" t="str">
        <f aca="false" t="array" ref="B1126:B1126">INDEX(pattern_user_labels!B1126:J1126,MATCH(MAX(COUNTIF(pattern_user_labels!B1126:J1126,pattern_user_labels!B1126:J1126)),COUNTIF(pattern_user_labels!B1126:J1126,pattern_user_labels!B1126:J1126),0))</f>
        <v>LATE</v>
      </c>
      <c r="C1126" s="9" t="n">
        <f aca="false">pattern_user_labels!$R1126</f>
        <v>3</v>
      </c>
      <c r="D1126" s="9" t="n">
        <f aca="false">COUNTIF(pattern_user_labels!$B1126:$J1126, $B1126)</f>
        <v>1</v>
      </c>
      <c r="E1126" s="10" t="b">
        <f aca="false">$C1126-$D1126&lt;=1</f>
        <v>0</v>
      </c>
      <c r="F1126" s="10" t="b">
        <f aca="false">$C1126=$D1126</f>
        <v>0</v>
      </c>
      <c r="G1126" s="10" t="b">
        <f aca="false">D1126&gt;=3</f>
        <v>0</v>
      </c>
      <c r="H1126" s="10" t="b">
        <f aca="false">AND($E1126,OR($B1126="UNGRADABLE_QUALITY",$B1126="UNGRADABLE_CONDITION"))</f>
        <v>0</v>
      </c>
      <c r="I1126" s="10" t="str">
        <f aca="false">IF(AND($E1126,NOT($H1126)),$B1126, "")</f>
        <v/>
      </c>
    </row>
    <row r="1127" customFormat="false" ht="15.75" hidden="false" customHeight="false" outlineLevel="0" collapsed="false">
      <c r="A1127" s="8" t="str">
        <f aca="false">pattern_user_labels!$A1127</f>
        <v>1f26526a-2d21-420c-a7a8-fd590a9cf2ca</v>
      </c>
      <c r="B1127" s="8" t="str">
        <f aca="false" t="array" ref="B1127:B1127">INDEX(pattern_user_labels!B1127:J1127,MATCH(MAX(COUNTIF(pattern_user_labels!B1127:J1127,pattern_user_labels!B1127:J1127)),COUNTIF(pattern_user_labels!B1127:J1127,pattern_user_labels!B1127:J1127),0))</f>
        <v>NORMAL</v>
      </c>
      <c r="C1127" s="9" t="n">
        <f aca="false">pattern_user_labels!$R1127</f>
        <v>3</v>
      </c>
      <c r="D1127" s="9" t="n">
        <f aca="false">COUNTIF(pattern_user_labels!$B1127:$J1127, $B1127)</f>
        <v>3</v>
      </c>
      <c r="E1127" s="10" t="b">
        <f aca="false">$C1127-$D1127&lt;=1</f>
        <v>1</v>
      </c>
      <c r="F1127" s="10" t="b">
        <f aca="false">$C1127=$D1127</f>
        <v>1</v>
      </c>
      <c r="G1127" s="10" t="b">
        <f aca="false">D1127&gt;=3</f>
        <v>1</v>
      </c>
      <c r="H1127" s="10" t="b">
        <f aca="false">AND($E1127,OR($B1127="UNGRADABLE_QUALITY",$B1127="UNGRADABLE_CONDITION"))</f>
        <v>0</v>
      </c>
      <c r="I1127" s="10" t="str">
        <f aca="false">IF(AND($E1127,NOT($H1127)),$B1127, "")</f>
        <v>NORMAL</v>
      </c>
    </row>
    <row r="1128" customFormat="false" ht="15.75" hidden="false" customHeight="false" outlineLevel="0" collapsed="false">
      <c r="A1128" s="8" t="str">
        <f aca="false">pattern_user_labels!$A1128</f>
        <v>1f60a86b-582a-4a2f-9135-c16d6d31face</v>
      </c>
      <c r="B1128" s="8" t="str">
        <f aca="false" t="array" ref="B1128:B1128">INDEX(pattern_user_labels!B1128:J1128,MATCH(MAX(COUNTIF(pattern_user_labels!B1128:J1128,pattern_user_labels!B1128:J1128)),COUNTIF(pattern_user_labels!B1128:J1128,pattern_user_labels!B1128:J1128),0))</f>
        <v>NORMAL</v>
      </c>
      <c r="C1128" s="9" t="n">
        <f aca="false">pattern_user_labels!$R1128</f>
        <v>3</v>
      </c>
      <c r="D1128" s="9" t="n">
        <f aca="false">COUNTIF(pattern_user_labels!$B1128:$J1128, $B1128)</f>
        <v>2</v>
      </c>
      <c r="E1128" s="10" t="b">
        <f aca="false">$C1128-$D1128&lt;=1</f>
        <v>1</v>
      </c>
      <c r="F1128" s="10" t="b">
        <f aca="false">$C1128=$D1128</f>
        <v>0</v>
      </c>
      <c r="G1128" s="10" t="b">
        <f aca="false">D1128&gt;=3</f>
        <v>0</v>
      </c>
      <c r="H1128" s="10" t="b">
        <f aca="false">AND($E1128,OR($B1128="UNGRADABLE_QUALITY",$B1128="UNGRADABLE_CONDITION"))</f>
        <v>0</v>
      </c>
      <c r="I1128" s="10" t="str">
        <f aca="false">IF(AND($E1128,NOT($H1128)),$B1128, "")</f>
        <v>NORMAL</v>
      </c>
    </row>
    <row r="1129" customFormat="false" ht="15.75" hidden="false" customHeight="false" outlineLevel="0" collapsed="false">
      <c r="A1129" s="8" t="str">
        <f aca="false">pattern_user_labels!$A1129</f>
        <v>1f6700d7-7530-4c99-99fa-65f74f9ead3b</v>
      </c>
      <c r="B1129" s="8" t="str">
        <f aca="false" t="array" ref="B1129:B1129">INDEX(pattern_user_labels!B1129:J1129,MATCH(MAX(COUNTIF(pattern_user_labels!B1129:J1129,pattern_user_labels!B1129:J1129)),COUNTIF(pattern_user_labels!B1129:J1129,pattern_user_labels!B1129:J1129),0))</f>
        <v>NON_SPECIFIC</v>
      </c>
      <c r="C1129" s="9" t="n">
        <f aca="false">pattern_user_labels!$R1129</f>
        <v>3</v>
      </c>
      <c r="D1129" s="9" t="n">
        <f aca="false">COUNTIF(pattern_user_labels!$B1129:$J1129, $B1129)</f>
        <v>2</v>
      </c>
      <c r="E1129" s="10" t="b">
        <f aca="false">$C1129-$D1129&lt;=1</f>
        <v>1</v>
      </c>
      <c r="F1129" s="10" t="b">
        <f aca="false">$C1129=$D1129</f>
        <v>0</v>
      </c>
      <c r="G1129" s="10" t="b">
        <f aca="false">D1129&gt;=3</f>
        <v>0</v>
      </c>
      <c r="H1129" s="10" t="b">
        <f aca="false">AND($E1129,OR($B1129="UNGRADABLE_QUALITY",$B1129="UNGRADABLE_CONDITION"))</f>
        <v>0</v>
      </c>
      <c r="I1129" s="10" t="str">
        <f aca="false">IF(AND($E1129,NOT($H1129)),$B1129, "")</f>
        <v>NON_SPECIFIC</v>
      </c>
    </row>
    <row r="1130" customFormat="false" ht="15.75" hidden="false" customHeight="false" outlineLevel="0" collapsed="false">
      <c r="A1130" s="8" t="str">
        <f aca="false">pattern_user_labels!$A1130</f>
        <v>1f68bc7b-c0f6-415b-a32e-6deb6ed6fbc7</v>
      </c>
      <c r="B1130" s="8" t="str">
        <f aca="false" t="array" ref="B1130:B1130">INDEX(pattern_user_labels!B1130:J1130,MATCH(MAX(COUNTIF(pattern_user_labels!B1130:J1130,pattern_user_labels!B1130:J1130)),COUNTIF(pattern_user_labels!B1130:J1130,pattern_user_labels!B1130:J1130),0))</f>
        <v>EARLY</v>
      </c>
      <c r="C1130" s="9" t="n">
        <f aca="false">pattern_user_labels!$R1130</f>
        <v>3</v>
      </c>
      <c r="D1130" s="9" t="n">
        <f aca="false">COUNTIF(pattern_user_labels!$B1130:$J1130, $B1130)</f>
        <v>3</v>
      </c>
      <c r="E1130" s="10" t="b">
        <f aca="false">$C1130-$D1130&lt;=1</f>
        <v>1</v>
      </c>
      <c r="F1130" s="10" t="b">
        <f aca="false">$C1130=$D1130</f>
        <v>1</v>
      </c>
      <c r="G1130" s="10" t="b">
        <f aca="false">D1130&gt;=3</f>
        <v>1</v>
      </c>
      <c r="H1130" s="10" t="b">
        <f aca="false">AND($E1130,OR($B1130="UNGRADABLE_QUALITY",$B1130="UNGRADABLE_CONDITION"))</f>
        <v>0</v>
      </c>
      <c r="I1130" s="10" t="str">
        <f aca="false">IF(AND($E1130,NOT($H1130)),$B1130, "")</f>
        <v>EARLY</v>
      </c>
    </row>
    <row r="1131" customFormat="false" ht="15.75" hidden="false" customHeight="false" outlineLevel="0" collapsed="false">
      <c r="A1131" s="8" t="str">
        <f aca="false">pattern_user_labels!$A1131</f>
        <v>1fdf83e9-11d7-43ce-982e-789e1768381f</v>
      </c>
      <c r="B1131" s="8" t="str">
        <f aca="false" t="array" ref="B1131:B1131">INDEX(pattern_user_labels!B1131:J1131,MATCH(MAX(COUNTIF(pattern_user_labels!B1131:J1131,pattern_user_labels!B1131:J1131)),COUNTIF(pattern_user_labels!B1131:J1131,pattern_user_labels!B1131:J1131),0))</f>
        <v>NORMAL</v>
      </c>
      <c r="C1131" s="9" t="n">
        <f aca="false">pattern_user_labels!$R1131</f>
        <v>3</v>
      </c>
      <c r="D1131" s="9" t="n">
        <f aca="false">COUNTIF(pattern_user_labels!$B1131:$J1131, $B1131)</f>
        <v>2</v>
      </c>
      <c r="E1131" s="10" t="b">
        <f aca="false">$C1131-$D1131&lt;=1</f>
        <v>1</v>
      </c>
      <c r="F1131" s="10" t="b">
        <f aca="false">$C1131=$D1131</f>
        <v>0</v>
      </c>
      <c r="G1131" s="10" t="b">
        <f aca="false">D1131&gt;=3</f>
        <v>0</v>
      </c>
      <c r="H1131" s="10" t="b">
        <f aca="false">AND($E1131,OR($B1131="UNGRADABLE_QUALITY",$B1131="UNGRADABLE_CONDITION"))</f>
        <v>0</v>
      </c>
      <c r="I1131" s="10" t="str">
        <f aca="false">IF(AND($E1131,NOT($H1131)),$B1131, "")</f>
        <v>NORMAL</v>
      </c>
    </row>
    <row r="1132" customFormat="false" ht="15.75" hidden="false" customHeight="false" outlineLevel="0" collapsed="false">
      <c r="A1132" s="8" t="str">
        <f aca="false">pattern_user_labels!$A1132</f>
        <v>1fe6af95-4f6a-473c-86dd-0da8fa537b0e</v>
      </c>
      <c r="B1132" s="8" t="str">
        <f aca="false" t="array" ref="B1132:B1132">INDEX(pattern_user_labels!B1132:J1132,MATCH(MAX(COUNTIF(pattern_user_labels!B1132:J1132,pattern_user_labels!B1132:J1132)),COUNTIF(pattern_user_labels!B1132:J1132,pattern_user_labels!B1132:J1132),0))</f>
        <v>UNGRADABLE_QUALITY</v>
      </c>
      <c r="C1132" s="9" t="n">
        <f aca="false">pattern_user_labels!$R1132</f>
        <v>3</v>
      </c>
      <c r="D1132" s="9" t="n">
        <f aca="false">COUNTIF(pattern_user_labels!$B1132:$J1132, $B1132)</f>
        <v>1</v>
      </c>
      <c r="E1132" s="10" t="b">
        <f aca="false">$C1132-$D1132&lt;=1</f>
        <v>0</v>
      </c>
      <c r="F1132" s="10" t="b">
        <f aca="false">$C1132=$D1132</f>
        <v>0</v>
      </c>
      <c r="G1132" s="10" t="b">
        <f aca="false">D1132&gt;=3</f>
        <v>0</v>
      </c>
      <c r="H1132" s="10" t="b">
        <f aca="false">AND($E1132,OR($B1132="UNGRADABLE_QUALITY",$B1132="UNGRADABLE_CONDITION"))</f>
        <v>0</v>
      </c>
      <c r="I1132" s="10" t="str">
        <f aca="false">IF(AND($E1132,NOT($H1132)),$B1132, "")</f>
        <v/>
      </c>
    </row>
    <row r="1133" customFormat="false" ht="15.75" hidden="false" customHeight="false" outlineLevel="0" collapsed="false">
      <c r="A1133" s="8" t="str">
        <f aca="false">pattern_user_labels!$A1133</f>
        <v>206cf20d-19d5-419a-88e9-cc971d3728f3</v>
      </c>
      <c r="B1133" s="8" t="str">
        <f aca="false" t="array" ref="B1133:B1133">INDEX(pattern_user_labels!B1133:J1133,MATCH(MAX(COUNTIF(pattern_user_labels!B1133:J1133,pattern_user_labels!B1133:J1133)),COUNTIF(pattern_user_labels!B1133:J1133,pattern_user_labels!B1133:J1133),0))</f>
        <v>NORMAL</v>
      </c>
      <c r="C1133" s="9" t="n">
        <f aca="false">pattern_user_labels!$R1133</f>
        <v>3</v>
      </c>
      <c r="D1133" s="9" t="n">
        <f aca="false">COUNTIF(pattern_user_labels!$B1133:$J1133, $B1133)</f>
        <v>1</v>
      </c>
      <c r="E1133" s="10" t="b">
        <f aca="false">$C1133-$D1133&lt;=1</f>
        <v>0</v>
      </c>
      <c r="F1133" s="10" t="b">
        <f aca="false">$C1133=$D1133</f>
        <v>0</v>
      </c>
      <c r="G1133" s="10" t="b">
        <f aca="false">D1133&gt;=3</f>
        <v>0</v>
      </c>
      <c r="H1133" s="10" t="b">
        <f aca="false">AND($E1133,OR($B1133="UNGRADABLE_QUALITY",$B1133="UNGRADABLE_CONDITION"))</f>
        <v>0</v>
      </c>
      <c r="I1133" s="10" t="str">
        <f aca="false">IF(AND($E1133,NOT($H1133)),$B1133, "")</f>
        <v/>
      </c>
    </row>
    <row r="1134" customFormat="false" ht="15.75" hidden="false" customHeight="false" outlineLevel="0" collapsed="false">
      <c r="A1134" s="8" t="str">
        <f aca="false">pattern_user_labels!$A1134</f>
        <v>20dfbcd4-c14a-4453-8d4d-0e646f609db5</v>
      </c>
      <c r="B1134" s="8" t="str">
        <f aca="false" t="array" ref="B1134:B1134">INDEX(pattern_user_labels!B1134:J1134,MATCH(MAX(COUNTIF(pattern_user_labels!B1134:J1134,pattern_user_labels!B1134:J1134)),COUNTIF(pattern_user_labels!B1134:J1134,pattern_user_labels!B1134:J1134),0))</f>
        <v>NON_SPECIFIC</v>
      </c>
      <c r="C1134" s="9" t="n">
        <f aca="false">pattern_user_labels!$R1134</f>
        <v>3</v>
      </c>
      <c r="D1134" s="9" t="n">
        <f aca="false">COUNTIF(pattern_user_labels!$B1134:$J1134, $B1134)</f>
        <v>2</v>
      </c>
      <c r="E1134" s="10" t="b">
        <f aca="false">$C1134-$D1134&lt;=1</f>
        <v>1</v>
      </c>
      <c r="F1134" s="10" t="b">
        <f aca="false">$C1134=$D1134</f>
        <v>0</v>
      </c>
      <c r="G1134" s="10" t="b">
        <f aca="false">D1134&gt;=3</f>
        <v>0</v>
      </c>
      <c r="H1134" s="10" t="b">
        <f aca="false">AND($E1134,OR($B1134="UNGRADABLE_QUALITY",$B1134="UNGRADABLE_CONDITION"))</f>
        <v>0</v>
      </c>
      <c r="I1134" s="10" t="str">
        <f aca="false">IF(AND($E1134,NOT($H1134)),$B1134, "")</f>
        <v>NON_SPECIFIC</v>
      </c>
    </row>
    <row r="1135" customFormat="false" ht="15.75" hidden="false" customHeight="false" outlineLevel="0" collapsed="false">
      <c r="A1135" s="8" t="str">
        <f aca="false">pattern_user_labels!$A1135</f>
        <v>21787e83-1d01-4707-b448-7300bc384738</v>
      </c>
      <c r="B1135" s="8" t="str">
        <f aca="false" t="array" ref="B1135:B1135">INDEX(pattern_user_labels!B1135:J1135,MATCH(MAX(COUNTIF(pattern_user_labels!B1135:J1135,pattern_user_labels!B1135:J1135)),COUNTIF(pattern_user_labels!B1135:J1135,pattern_user_labels!B1135:J1135),0))</f>
        <v>NON_SPECIFIC</v>
      </c>
      <c r="C1135" s="9" t="n">
        <f aca="false">pattern_user_labels!$R1135</f>
        <v>3</v>
      </c>
      <c r="D1135" s="9" t="n">
        <f aca="false">COUNTIF(pattern_user_labels!$B1135:$J1135, $B1135)</f>
        <v>2</v>
      </c>
      <c r="E1135" s="10" t="b">
        <f aca="false">$C1135-$D1135&lt;=1</f>
        <v>1</v>
      </c>
      <c r="F1135" s="10" t="b">
        <f aca="false">$C1135=$D1135</f>
        <v>0</v>
      </c>
      <c r="G1135" s="10" t="b">
        <f aca="false">D1135&gt;=3</f>
        <v>0</v>
      </c>
      <c r="H1135" s="10" t="b">
        <f aca="false">AND($E1135,OR($B1135="UNGRADABLE_QUALITY",$B1135="UNGRADABLE_CONDITION"))</f>
        <v>0</v>
      </c>
      <c r="I1135" s="10" t="str">
        <f aca="false">IF(AND($E1135,NOT($H1135)),$B1135, "")</f>
        <v>NON_SPECIFIC</v>
      </c>
    </row>
    <row r="1136" customFormat="false" ht="15.75" hidden="false" customHeight="false" outlineLevel="0" collapsed="false">
      <c r="A1136" s="8" t="str">
        <f aca="false">pattern_user_labels!$A1136</f>
        <v>2197f150-4aec-43c4-80a0-a1eeb72be92c</v>
      </c>
      <c r="B1136" s="8" t="str">
        <f aca="false" t="array" ref="B1136:B1136">INDEX(pattern_user_labels!B1136:J1136,MATCH(MAX(COUNTIF(pattern_user_labels!B1136:J1136,pattern_user_labels!B1136:J1136)),COUNTIF(pattern_user_labels!B1136:J1136,pattern_user_labels!B1136:J1136),0))</f>
        <v>EARLY</v>
      </c>
      <c r="C1136" s="9" t="n">
        <f aca="false">pattern_user_labels!$R1136</f>
        <v>3</v>
      </c>
      <c r="D1136" s="9" t="n">
        <f aca="false">COUNTIF(pattern_user_labels!$B1136:$J1136, $B1136)</f>
        <v>2</v>
      </c>
      <c r="E1136" s="10" t="b">
        <f aca="false">$C1136-$D1136&lt;=1</f>
        <v>1</v>
      </c>
      <c r="F1136" s="10" t="b">
        <f aca="false">$C1136=$D1136</f>
        <v>0</v>
      </c>
      <c r="G1136" s="10" t="b">
        <f aca="false">D1136&gt;=3</f>
        <v>0</v>
      </c>
      <c r="H1136" s="10" t="b">
        <f aca="false">AND($E1136,OR($B1136="UNGRADABLE_QUALITY",$B1136="UNGRADABLE_CONDITION"))</f>
        <v>0</v>
      </c>
      <c r="I1136" s="10" t="str">
        <f aca="false">IF(AND($E1136,NOT($H1136)),$B1136, "")</f>
        <v>EARLY</v>
      </c>
    </row>
    <row r="1137" customFormat="false" ht="15.75" hidden="false" customHeight="false" outlineLevel="0" collapsed="false">
      <c r="A1137" s="8" t="str">
        <f aca="false">pattern_user_labels!$A1137</f>
        <v>21b8bf05-6fcb-4b32-818f-6ac00a3e6710</v>
      </c>
      <c r="B1137" s="8" t="str">
        <f aca="false" t="array" ref="B1137:B1137">INDEX(pattern_user_labels!B1137:J1137,MATCH(MAX(COUNTIF(pattern_user_labels!B1137:J1137,pattern_user_labels!B1137:J1137)),COUNTIF(pattern_user_labels!B1137:J1137,pattern_user_labels!B1137:J1137),0))</f>
        <v>NORMAL</v>
      </c>
      <c r="C1137" s="9" t="n">
        <f aca="false">pattern_user_labels!$R1137</f>
        <v>3</v>
      </c>
      <c r="D1137" s="9" t="n">
        <f aca="false">COUNTIF(pattern_user_labels!$B1137:$J1137, $B1137)</f>
        <v>2</v>
      </c>
      <c r="E1137" s="10" t="b">
        <f aca="false">$C1137-$D1137&lt;=1</f>
        <v>1</v>
      </c>
      <c r="F1137" s="10" t="b">
        <f aca="false">$C1137=$D1137</f>
        <v>0</v>
      </c>
      <c r="G1137" s="10" t="b">
        <f aca="false">D1137&gt;=3</f>
        <v>0</v>
      </c>
      <c r="H1137" s="10" t="b">
        <f aca="false">AND($E1137,OR($B1137="UNGRADABLE_QUALITY",$B1137="UNGRADABLE_CONDITION"))</f>
        <v>0</v>
      </c>
      <c r="I1137" s="10" t="str">
        <f aca="false">IF(AND($E1137,NOT($H1137)),$B1137, "")</f>
        <v>NORMAL</v>
      </c>
    </row>
    <row r="1138" customFormat="false" ht="15.75" hidden="false" customHeight="false" outlineLevel="0" collapsed="false">
      <c r="A1138" s="8" t="str">
        <f aca="false">pattern_user_labels!$A1138</f>
        <v>222bed17-2782-4a80-bc82-d3ece7194400</v>
      </c>
      <c r="B1138" s="8" t="str">
        <f aca="false" t="array" ref="B1138:B1138">INDEX(pattern_user_labels!B1138:J1138,MATCH(MAX(COUNTIF(pattern_user_labels!B1138:J1138,pattern_user_labels!B1138:J1138)),COUNTIF(pattern_user_labels!B1138:J1138,pattern_user_labels!B1138:J1138),0))</f>
        <v>NORMAL</v>
      </c>
      <c r="C1138" s="9" t="n">
        <f aca="false">pattern_user_labels!$R1138</f>
        <v>3</v>
      </c>
      <c r="D1138" s="9" t="n">
        <f aca="false">COUNTIF(pattern_user_labels!$B1138:$J1138, $B1138)</f>
        <v>1</v>
      </c>
      <c r="E1138" s="10" t="b">
        <f aca="false">$C1138-$D1138&lt;=1</f>
        <v>0</v>
      </c>
      <c r="F1138" s="10" t="b">
        <f aca="false">$C1138=$D1138</f>
        <v>0</v>
      </c>
      <c r="G1138" s="10" t="b">
        <f aca="false">D1138&gt;=3</f>
        <v>0</v>
      </c>
      <c r="H1138" s="10" t="b">
        <f aca="false">AND($E1138,OR($B1138="UNGRADABLE_QUALITY",$B1138="UNGRADABLE_CONDITION"))</f>
        <v>0</v>
      </c>
      <c r="I1138" s="10" t="str">
        <f aca="false">IF(AND($E1138,NOT($H1138)),$B1138, "")</f>
        <v/>
      </c>
    </row>
    <row r="1139" customFormat="false" ht="15.75" hidden="false" customHeight="false" outlineLevel="0" collapsed="false">
      <c r="A1139" s="8" t="str">
        <f aca="false">pattern_user_labels!$A1139</f>
        <v>222e567f-0f82-46e4-8ec3-9bad782de007</v>
      </c>
      <c r="B1139" s="8" t="str">
        <f aca="false" t="array" ref="B1139:B1139">INDEX(pattern_user_labels!B1139:J1139,MATCH(MAX(COUNTIF(pattern_user_labels!B1139:J1139,pattern_user_labels!B1139:J1139)),COUNTIF(pattern_user_labels!B1139:J1139,pattern_user_labels!B1139:J1139),0))</f>
        <v>NON_SPECIFIC</v>
      </c>
      <c r="C1139" s="9" t="n">
        <f aca="false">pattern_user_labels!$R1139</f>
        <v>3</v>
      </c>
      <c r="D1139" s="9" t="n">
        <f aca="false">COUNTIF(pattern_user_labels!$B1139:$J1139, $B1139)</f>
        <v>2</v>
      </c>
      <c r="E1139" s="10" t="b">
        <f aca="false">$C1139-$D1139&lt;=1</f>
        <v>1</v>
      </c>
      <c r="F1139" s="10" t="b">
        <f aca="false">$C1139=$D1139</f>
        <v>0</v>
      </c>
      <c r="G1139" s="10" t="b">
        <f aca="false">D1139&gt;=3</f>
        <v>0</v>
      </c>
      <c r="H1139" s="10" t="b">
        <f aca="false">AND($E1139,OR($B1139="UNGRADABLE_QUALITY",$B1139="UNGRADABLE_CONDITION"))</f>
        <v>0</v>
      </c>
      <c r="I1139" s="10" t="str">
        <f aca="false">IF(AND($E1139,NOT($H1139)),$B1139, "")</f>
        <v>NON_SPECIFIC</v>
      </c>
    </row>
    <row r="1140" customFormat="false" ht="15.75" hidden="false" customHeight="false" outlineLevel="0" collapsed="false">
      <c r="A1140" s="8" t="str">
        <f aca="false">pattern_user_labels!$A1140</f>
        <v>224d5ee2-4772-42d8-a92c-c6e645c2c6c9</v>
      </c>
      <c r="B1140" s="8" t="str">
        <f aca="false" t="array" ref="B1140:B1140">INDEX(pattern_user_labels!B1140:J1140,MATCH(MAX(COUNTIF(pattern_user_labels!B1140:J1140,pattern_user_labels!B1140:J1140)),COUNTIF(pattern_user_labels!B1140:J1140,pattern_user_labels!B1140:J1140),0))</f>
        <v>ACTIVE</v>
      </c>
      <c r="C1140" s="9" t="n">
        <f aca="false">pattern_user_labels!$R1140</f>
        <v>3</v>
      </c>
      <c r="D1140" s="9" t="n">
        <f aca="false">COUNTIF(pattern_user_labels!$B1140:$J1140, $B1140)</f>
        <v>2</v>
      </c>
      <c r="E1140" s="10" t="b">
        <f aca="false">$C1140-$D1140&lt;=1</f>
        <v>1</v>
      </c>
      <c r="F1140" s="10" t="b">
        <f aca="false">$C1140=$D1140</f>
        <v>0</v>
      </c>
      <c r="G1140" s="10" t="b">
        <f aca="false">D1140&gt;=3</f>
        <v>0</v>
      </c>
      <c r="H1140" s="10" t="b">
        <f aca="false">AND($E1140,OR($B1140="UNGRADABLE_QUALITY",$B1140="UNGRADABLE_CONDITION"))</f>
        <v>0</v>
      </c>
      <c r="I1140" s="10" t="str">
        <f aca="false">IF(AND($E1140,NOT($H1140)),$B1140, "")</f>
        <v>ACTIVE</v>
      </c>
    </row>
    <row r="1141" customFormat="false" ht="15.75" hidden="false" customHeight="false" outlineLevel="0" collapsed="false">
      <c r="A1141" s="8" t="str">
        <f aca="false">pattern_user_labels!$A1141</f>
        <v>22cb9f17-7155-4f14-9368-8b31c3e45dbb</v>
      </c>
      <c r="B1141" s="8" t="str">
        <f aca="false" t="array" ref="B1141:B1141">INDEX(pattern_user_labels!B1141:J1141,MATCH(MAX(COUNTIF(pattern_user_labels!B1141:J1141,pattern_user_labels!B1141:J1141)),COUNTIF(pattern_user_labels!B1141:J1141,pattern_user_labels!B1141:J1141),0))</f>
        <v>NORMAL</v>
      </c>
      <c r="C1141" s="9" t="n">
        <f aca="false">pattern_user_labels!$R1141</f>
        <v>3</v>
      </c>
      <c r="D1141" s="9" t="n">
        <f aca="false">COUNTIF(pattern_user_labels!$B1141:$J1141, $B1141)</f>
        <v>2</v>
      </c>
      <c r="E1141" s="10" t="b">
        <f aca="false">$C1141-$D1141&lt;=1</f>
        <v>1</v>
      </c>
      <c r="F1141" s="10" t="b">
        <f aca="false">$C1141=$D1141</f>
        <v>0</v>
      </c>
      <c r="G1141" s="10" t="b">
        <f aca="false">D1141&gt;=3</f>
        <v>0</v>
      </c>
      <c r="H1141" s="10" t="b">
        <f aca="false">AND($E1141,OR($B1141="UNGRADABLE_QUALITY",$B1141="UNGRADABLE_CONDITION"))</f>
        <v>0</v>
      </c>
      <c r="I1141" s="10" t="str">
        <f aca="false">IF(AND($E1141,NOT($H1141)),$B1141, "")</f>
        <v>NORMAL</v>
      </c>
    </row>
    <row r="1142" customFormat="false" ht="15.75" hidden="false" customHeight="false" outlineLevel="0" collapsed="false">
      <c r="A1142" s="8" t="str">
        <f aca="false">pattern_user_labels!$A1142</f>
        <v>234535fb-4a3a-43e6-a66d-af7f8dc82c98</v>
      </c>
      <c r="B1142" s="8" t="str">
        <f aca="false" t="array" ref="B1142:B1142">INDEX(pattern_user_labels!B1142:J1142,MATCH(MAX(COUNTIF(pattern_user_labels!B1142:J1142,pattern_user_labels!B1142:J1142)),COUNTIF(pattern_user_labels!B1142:J1142,pattern_user_labels!B1142:J1142),0))</f>
        <v>NON_SPECIFIC</v>
      </c>
      <c r="C1142" s="9" t="n">
        <f aca="false">pattern_user_labels!$R1142</f>
        <v>3</v>
      </c>
      <c r="D1142" s="9" t="n">
        <f aca="false">COUNTIF(pattern_user_labels!$B1142:$J1142, $B1142)</f>
        <v>3</v>
      </c>
      <c r="E1142" s="10" t="b">
        <f aca="false">$C1142-$D1142&lt;=1</f>
        <v>1</v>
      </c>
      <c r="F1142" s="10" t="b">
        <f aca="false">$C1142=$D1142</f>
        <v>1</v>
      </c>
      <c r="G1142" s="10" t="b">
        <f aca="false">D1142&gt;=3</f>
        <v>1</v>
      </c>
      <c r="H1142" s="10" t="b">
        <f aca="false">AND($E1142,OR($B1142="UNGRADABLE_QUALITY",$B1142="UNGRADABLE_CONDITION"))</f>
        <v>0</v>
      </c>
      <c r="I1142" s="10" t="str">
        <f aca="false">IF(AND($E1142,NOT($H1142)),$B1142, "")</f>
        <v>NON_SPECIFIC</v>
      </c>
    </row>
    <row r="1143" customFormat="false" ht="15.75" hidden="false" customHeight="false" outlineLevel="0" collapsed="false">
      <c r="A1143" s="8" t="str">
        <f aca="false">pattern_user_labels!$A1143</f>
        <v>234ced53-4e0b-48d9-a902-de16eef3fd18</v>
      </c>
      <c r="B1143" s="8" t="str">
        <f aca="false" t="array" ref="B1143:B1143">INDEX(pattern_user_labels!B1143:J1143,MATCH(MAX(COUNTIF(pattern_user_labels!B1143:J1143,pattern_user_labels!B1143:J1143)),COUNTIF(pattern_user_labels!B1143:J1143,pattern_user_labels!B1143:J1143),0))</f>
        <v>EARLY</v>
      </c>
      <c r="C1143" s="9" t="n">
        <f aca="false">pattern_user_labels!$R1143</f>
        <v>3</v>
      </c>
      <c r="D1143" s="9" t="n">
        <f aca="false">COUNTIF(pattern_user_labels!$B1143:$J1143, $B1143)</f>
        <v>2</v>
      </c>
      <c r="E1143" s="10" t="b">
        <f aca="false">$C1143-$D1143&lt;=1</f>
        <v>1</v>
      </c>
      <c r="F1143" s="10" t="b">
        <f aca="false">$C1143=$D1143</f>
        <v>0</v>
      </c>
      <c r="G1143" s="10" t="b">
        <f aca="false">D1143&gt;=3</f>
        <v>0</v>
      </c>
      <c r="H1143" s="10" t="b">
        <f aca="false">AND($E1143,OR($B1143="UNGRADABLE_QUALITY",$B1143="UNGRADABLE_CONDITION"))</f>
        <v>0</v>
      </c>
      <c r="I1143" s="10" t="str">
        <f aca="false">IF(AND($E1143,NOT($H1143)),$B1143, "")</f>
        <v>EARLY</v>
      </c>
    </row>
    <row r="1144" customFormat="false" ht="15.75" hidden="false" customHeight="false" outlineLevel="0" collapsed="false">
      <c r="A1144" s="8" t="str">
        <f aca="false">pattern_user_labels!$A1144</f>
        <v>235d0670-0e29-4c84-8974-c8f8514af62e</v>
      </c>
      <c r="B1144" s="8" t="str">
        <f aca="false" t="array" ref="B1144:B1144">INDEX(pattern_user_labels!B1144:J1144,MATCH(MAX(COUNTIF(pattern_user_labels!B1144:J1144,pattern_user_labels!B1144:J1144)),COUNTIF(pattern_user_labels!B1144:J1144,pattern_user_labels!B1144:J1144),0))</f>
        <v>ACTIVE</v>
      </c>
      <c r="C1144" s="9" t="n">
        <f aca="false">pattern_user_labels!$R1144</f>
        <v>3</v>
      </c>
      <c r="D1144" s="9" t="n">
        <f aca="false">COUNTIF(pattern_user_labels!$B1144:$J1144, $B1144)</f>
        <v>2</v>
      </c>
      <c r="E1144" s="10" t="b">
        <f aca="false">$C1144-$D1144&lt;=1</f>
        <v>1</v>
      </c>
      <c r="F1144" s="10" t="b">
        <f aca="false">$C1144=$D1144</f>
        <v>0</v>
      </c>
      <c r="G1144" s="10" t="b">
        <f aca="false">D1144&gt;=3</f>
        <v>0</v>
      </c>
      <c r="H1144" s="10" t="b">
        <f aca="false">AND($E1144,OR($B1144="UNGRADABLE_QUALITY",$B1144="UNGRADABLE_CONDITION"))</f>
        <v>0</v>
      </c>
      <c r="I1144" s="10" t="str">
        <f aca="false">IF(AND($E1144,NOT($H1144)),$B1144, "")</f>
        <v>ACTIVE</v>
      </c>
    </row>
    <row r="1145" customFormat="false" ht="15.75" hidden="false" customHeight="false" outlineLevel="0" collapsed="false">
      <c r="A1145" s="8" t="str">
        <f aca="false">pattern_user_labels!$A1145</f>
        <v>237e79e4-1f78-4aeb-b96c-46c31be36edc</v>
      </c>
      <c r="B1145" s="8" t="str">
        <f aca="false" t="array" ref="B1145:B1145">INDEX(pattern_user_labels!B1145:J1145,MATCH(MAX(COUNTIF(pattern_user_labels!B1145:J1145,pattern_user_labels!B1145:J1145)),COUNTIF(pattern_user_labels!B1145:J1145,pattern_user_labels!B1145:J1145),0))</f>
        <v>NORMAL</v>
      </c>
      <c r="C1145" s="9" t="n">
        <f aca="false">pattern_user_labels!$R1145</f>
        <v>3</v>
      </c>
      <c r="D1145" s="9" t="n">
        <f aca="false">COUNTIF(pattern_user_labels!$B1145:$J1145, $B1145)</f>
        <v>2</v>
      </c>
      <c r="E1145" s="10" t="b">
        <f aca="false">$C1145-$D1145&lt;=1</f>
        <v>1</v>
      </c>
      <c r="F1145" s="10" t="b">
        <f aca="false">$C1145=$D1145</f>
        <v>0</v>
      </c>
      <c r="G1145" s="10" t="b">
        <f aca="false">D1145&gt;=3</f>
        <v>0</v>
      </c>
      <c r="H1145" s="10" t="b">
        <f aca="false">AND($E1145,OR($B1145="UNGRADABLE_QUALITY",$B1145="UNGRADABLE_CONDITION"))</f>
        <v>0</v>
      </c>
      <c r="I1145" s="10" t="str">
        <f aca="false">IF(AND($E1145,NOT($H1145)),$B1145, "")</f>
        <v>NORMAL</v>
      </c>
    </row>
    <row r="1146" customFormat="false" ht="15.75" hidden="false" customHeight="false" outlineLevel="0" collapsed="false">
      <c r="A1146" s="8" t="str">
        <f aca="false">pattern_user_labels!$A1146</f>
        <v>23ab0a76-2294-4f0c-9b77-1f8dcc139d83</v>
      </c>
      <c r="B1146" s="8" t="str">
        <f aca="false" t="array" ref="B1146:B1146">INDEX(pattern_user_labels!B1146:J1146,MATCH(MAX(COUNTIF(pattern_user_labels!B1146:J1146,pattern_user_labels!B1146:J1146)),COUNTIF(pattern_user_labels!B1146:J1146,pattern_user_labels!B1146:J1146),0))</f>
        <v>NORMAL</v>
      </c>
      <c r="C1146" s="9" t="n">
        <f aca="false">pattern_user_labels!$R1146</f>
        <v>3</v>
      </c>
      <c r="D1146" s="9" t="n">
        <f aca="false">COUNTIF(pattern_user_labels!$B1146:$J1146, $B1146)</f>
        <v>2</v>
      </c>
      <c r="E1146" s="10" t="b">
        <f aca="false">$C1146-$D1146&lt;=1</f>
        <v>1</v>
      </c>
      <c r="F1146" s="10" t="b">
        <f aca="false">$C1146=$D1146</f>
        <v>0</v>
      </c>
      <c r="G1146" s="10" t="b">
        <f aca="false">D1146&gt;=3</f>
        <v>0</v>
      </c>
      <c r="H1146" s="10" t="b">
        <f aca="false">AND($E1146,OR($B1146="UNGRADABLE_QUALITY",$B1146="UNGRADABLE_CONDITION"))</f>
        <v>0</v>
      </c>
      <c r="I1146" s="10" t="str">
        <f aca="false">IF(AND($E1146,NOT($H1146)),$B1146, "")</f>
        <v>NORMAL</v>
      </c>
    </row>
    <row r="1147" customFormat="false" ht="15.75" hidden="false" customHeight="false" outlineLevel="0" collapsed="false">
      <c r="A1147" s="8" t="str">
        <f aca="false">pattern_user_labels!$A1147</f>
        <v>2448c7d7-31e5-480d-9f58-3695cb2c23b3</v>
      </c>
      <c r="B1147" s="8" t="str">
        <f aca="false" t="array" ref="B1147:B1147">INDEX(pattern_user_labels!B1147:J1147,MATCH(MAX(COUNTIF(pattern_user_labels!B1147:J1147,pattern_user_labels!B1147:J1147)),COUNTIF(pattern_user_labels!B1147:J1147,pattern_user_labels!B1147:J1147),0))</f>
        <v>NORMAL</v>
      </c>
      <c r="C1147" s="9" t="n">
        <f aca="false">pattern_user_labels!$R1147</f>
        <v>3</v>
      </c>
      <c r="D1147" s="9" t="n">
        <f aca="false">COUNTIF(pattern_user_labels!$B1147:$J1147, $B1147)</f>
        <v>2</v>
      </c>
      <c r="E1147" s="10" t="b">
        <f aca="false">$C1147-$D1147&lt;=1</f>
        <v>1</v>
      </c>
      <c r="F1147" s="10" t="b">
        <f aca="false">$C1147=$D1147</f>
        <v>0</v>
      </c>
      <c r="G1147" s="10" t="b">
        <f aca="false">D1147&gt;=3</f>
        <v>0</v>
      </c>
      <c r="H1147" s="10" t="b">
        <f aca="false">AND($E1147,OR($B1147="UNGRADABLE_QUALITY",$B1147="UNGRADABLE_CONDITION"))</f>
        <v>0</v>
      </c>
      <c r="I1147" s="10" t="str">
        <f aca="false">IF(AND($E1147,NOT($H1147)),$B1147, "")</f>
        <v>NORMAL</v>
      </c>
    </row>
    <row r="1148" customFormat="false" ht="15.75" hidden="false" customHeight="false" outlineLevel="0" collapsed="false">
      <c r="A1148" s="8" t="str">
        <f aca="false">pattern_user_labels!$A1148</f>
        <v>24a17927-dc68-4c09-a2f5-7037dc761021</v>
      </c>
      <c r="B1148" s="8" t="str">
        <f aca="false" t="array" ref="B1148:B1148">INDEX(pattern_user_labels!B1148:J1148,MATCH(MAX(COUNTIF(pattern_user_labels!B1148:J1148,pattern_user_labels!B1148:J1148)),COUNTIF(pattern_user_labels!B1148:J1148,pattern_user_labels!B1148:J1148),0))</f>
        <v>EARLY</v>
      </c>
      <c r="C1148" s="9" t="n">
        <f aca="false">pattern_user_labels!$R1148</f>
        <v>3</v>
      </c>
      <c r="D1148" s="9" t="n">
        <f aca="false">COUNTIF(pattern_user_labels!$B1148:$J1148, $B1148)</f>
        <v>2</v>
      </c>
      <c r="E1148" s="10" t="b">
        <f aca="false">$C1148-$D1148&lt;=1</f>
        <v>1</v>
      </c>
      <c r="F1148" s="10" t="b">
        <f aca="false">$C1148=$D1148</f>
        <v>0</v>
      </c>
      <c r="G1148" s="10" t="b">
        <f aca="false">D1148&gt;=3</f>
        <v>0</v>
      </c>
      <c r="H1148" s="10" t="b">
        <f aca="false">AND($E1148,OR($B1148="UNGRADABLE_QUALITY",$B1148="UNGRADABLE_CONDITION"))</f>
        <v>0</v>
      </c>
      <c r="I1148" s="10" t="str">
        <f aca="false">IF(AND($E1148,NOT($H1148)),$B1148, "")</f>
        <v>EARLY</v>
      </c>
    </row>
    <row r="1149" customFormat="false" ht="15.75" hidden="false" customHeight="false" outlineLevel="0" collapsed="false">
      <c r="A1149" s="8" t="str">
        <f aca="false">pattern_user_labels!$A1149</f>
        <v>256fa43e-f10b-4dc0-9edb-3d65645d0c2a</v>
      </c>
      <c r="B1149" s="8" t="str">
        <f aca="false" t="array" ref="B1149:B1149">INDEX(pattern_user_labels!B1149:J1149,MATCH(MAX(COUNTIF(pattern_user_labels!B1149:J1149,pattern_user_labels!B1149:J1149)),COUNTIF(pattern_user_labels!B1149:J1149,pattern_user_labels!B1149:J1149),0))</f>
        <v>NORMAL</v>
      </c>
      <c r="C1149" s="9" t="n">
        <f aca="false">pattern_user_labels!$R1149</f>
        <v>3</v>
      </c>
      <c r="D1149" s="9" t="n">
        <f aca="false">COUNTIF(pattern_user_labels!$B1149:$J1149, $B1149)</f>
        <v>3</v>
      </c>
      <c r="E1149" s="10" t="b">
        <f aca="false">$C1149-$D1149&lt;=1</f>
        <v>1</v>
      </c>
      <c r="F1149" s="10" t="b">
        <f aca="false">$C1149=$D1149</f>
        <v>1</v>
      </c>
      <c r="G1149" s="10" t="b">
        <f aca="false">D1149&gt;=3</f>
        <v>1</v>
      </c>
      <c r="H1149" s="10" t="b">
        <f aca="false">AND($E1149,OR($B1149="UNGRADABLE_QUALITY",$B1149="UNGRADABLE_CONDITION"))</f>
        <v>0</v>
      </c>
      <c r="I1149" s="10" t="str">
        <f aca="false">IF(AND($E1149,NOT($H1149)),$B1149, "")</f>
        <v>NORMAL</v>
      </c>
    </row>
    <row r="1150" customFormat="false" ht="15.75" hidden="false" customHeight="false" outlineLevel="0" collapsed="false">
      <c r="A1150" s="8" t="str">
        <f aca="false">pattern_user_labels!$A1150</f>
        <v>25d41561-b4b3-4d04-9ada-4d7a15287e32</v>
      </c>
      <c r="B1150" s="8" t="str">
        <f aca="false" t="array" ref="B1150:B1150">INDEX(pattern_user_labels!B1150:J1150,MATCH(MAX(COUNTIF(pattern_user_labels!B1150:J1150,pattern_user_labels!B1150:J1150)),COUNTIF(pattern_user_labels!B1150:J1150,pattern_user_labels!B1150:J1150),0))</f>
        <v>NORMAL</v>
      </c>
      <c r="C1150" s="9" t="n">
        <f aca="false">pattern_user_labels!$R1150</f>
        <v>3</v>
      </c>
      <c r="D1150" s="9" t="n">
        <f aca="false">COUNTIF(pattern_user_labels!$B1150:$J1150, $B1150)</f>
        <v>2</v>
      </c>
      <c r="E1150" s="10" t="b">
        <f aca="false">$C1150-$D1150&lt;=1</f>
        <v>1</v>
      </c>
      <c r="F1150" s="10" t="b">
        <f aca="false">$C1150=$D1150</f>
        <v>0</v>
      </c>
      <c r="G1150" s="10" t="b">
        <f aca="false">D1150&gt;=3</f>
        <v>0</v>
      </c>
      <c r="H1150" s="10" t="b">
        <f aca="false">AND($E1150,OR($B1150="UNGRADABLE_QUALITY",$B1150="UNGRADABLE_CONDITION"))</f>
        <v>0</v>
      </c>
      <c r="I1150" s="10" t="str">
        <f aca="false">IF(AND($E1150,NOT($H1150)),$B1150, "")</f>
        <v>NORMAL</v>
      </c>
    </row>
    <row r="1151" customFormat="false" ht="15.75" hidden="false" customHeight="false" outlineLevel="0" collapsed="false">
      <c r="A1151" s="8" t="str">
        <f aca="false">pattern_user_labels!$A1151</f>
        <v>25f60863-0c1b-4bd2-b284-8a038831d264</v>
      </c>
      <c r="B1151" s="8" t="str">
        <f aca="false" t="array" ref="B1151:B1151">INDEX(pattern_user_labels!B1151:J1151,MATCH(MAX(COUNTIF(pattern_user_labels!B1151:J1151,pattern_user_labels!B1151:J1151)),COUNTIF(pattern_user_labels!B1151:J1151,pattern_user_labels!B1151:J1151),0))</f>
        <v>EARLY</v>
      </c>
      <c r="C1151" s="9" t="n">
        <f aca="false">pattern_user_labels!$R1151</f>
        <v>3</v>
      </c>
      <c r="D1151" s="9" t="n">
        <f aca="false">COUNTIF(pattern_user_labels!$B1151:$J1151, $B1151)</f>
        <v>2</v>
      </c>
      <c r="E1151" s="10" t="b">
        <f aca="false">$C1151-$D1151&lt;=1</f>
        <v>1</v>
      </c>
      <c r="F1151" s="10" t="b">
        <f aca="false">$C1151=$D1151</f>
        <v>0</v>
      </c>
      <c r="G1151" s="10" t="b">
        <f aca="false">D1151&gt;=3</f>
        <v>0</v>
      </c>
      <c r="H1151" s="10" t="b">
        <f aca="false">AND($E1151,OR($B1151="UNGRADABLE_QUALITY",$B1151="UNGRADABLE_CONDITION"))</f>
        <v>0</v>
      </c>
      <c r="I1151" s="10" t="str">
        <f aca="false">IF(AND($E1151,NOT($H1151)),$B1151, "")</f>
        <v>EARLY</v>
      </c>
    </row>
    <row r="1152" customFormat="false" ht="15.75" hidden="false" customHeight="false" outlineLevel="0" collapsed="false">
      <c r="A1152" s="8" t="str">
        <f aca="false">pattern_user_labels!$A1152</f>
        <v>25f8d824-c3be-49bd-8bb9-6c0c3d8fe200</v>
      </c>
      <c r="B1152" s="8" t="str">
        <f aca="false" t="array" ref="B1152:B1152">INDEX(pattern_user_labels!B1152:J1152,MATCH(MAX(COUNTIF(pattern_user_labels!B1152:J1152,pattern_user_labels!B1152:J1152)),COUNTIF(pattern_user_labels!B1152:J1152,pattern_user_labels!B1152:J1152),0))</f>
        <v>EARLY</v>
      </c>
      <c r="C1152" s="9" t="n">
        <f aca="false">pattern_user_labels!$R1152</f>
        <v>3</v>
      </c>
      <c r="D1152" s="9" t="n">
        <f aca="false">COUNTIF(pattern_user_labels!$B1152:$J1152, $B1152)</f>
        <v>1</v>
      </c>
      <c r="E1152" s="10" t="b">
        <f aca="false">$C1152-$D1152&lt;=1</f>
        <v>0</v>
      </c>
      <c r="F1152" s="10" t="b">
        <f aca="false">$C1152=$D1152</f>
        <v>0</v>
      </c>
      <c r="G1152" s="10" t="b">
        <f aca="false">D1152&gt;=3</f>
        <v>0</v>
      </c>
      <c r="H1152" s="10" t="b">
        <f aca="false">AND($E1152,OR($B1152="UNGRADABLE_QUALITY",$B1152="UNGRADABLE_CONDITION"))</f>
        <v>0</v>
      </c>
      <c r="I1152" s="10" t="str">
        <f aca="false">IF(AND($E1152,NOT($H1152)),$B1152, "")</f>
        <v/>
      </c>
    </row>
    <row r="1153" customFormat="false" ht="15.75" hidden="false" customHeight="false" outlineLevel="0" collapsed="false">
      <c r="A1153" s="8" t="str">
        <f aca="false">pattern_user_labels!$A1153</f>
        <v>271a8f71-924f-461d-9d75-7546c0d0daca</v>
      </c>
      <c r="B1153" s="8" t="str">
        <f aca="false" t="array" ref="B1153:B1153">INDEX(pattern_user_labels!B1153:J1153,MATCH(MAX(COUNTIF(pattern_user_labels!B1153:J1153,pattern_user_labels!B1153:J1153)),COUNTIF(pattern_user_labels!B1153:J1153,pattern_user_labels!B1153:J1153),0))</f>
        <v>ACTIVE</v>
      </c>
      <c r="C1153" s="9" t="n">
        <f aca="false">pattern_user_labels!$R1153</f>
        <v>3</v>
      </c>
      <c r="D1153" s="9" t="n">
        <f aca="false">COUNTIF(pattern_user_labels!$B1153:$J1153, $B1153)</f>
        <v>2</v>
      </c>
      <c r="E1153" s="10" t="b">
        <f aca="false">$C1153-$D1153&lt;=1</f>
        <v>1</v>
      </c>
      <c r="F1153" s="10" t="b">
        <f aca="false">$C1153=$D1153</f>
        <v>0</v>
      </c>
      <c r="G1153" s="10" t="b">
        <f aca="false">D1153&gt;=3</f>
        <v>0</v>
      </c>
      <c r="H1153" s="10" t="b">
        <f aca="false">AND($E1153,OR($B1153="UNGRADABLE_QUALITY",$B1153="UNGRADABLE_CONDITION"))</f>
        <v>0</v>
      </c>
      <c r="I1153" s="10" t="str">
        <f aca="false">IF(AND($E1153,NOT($H1153)),$B1153, "")</f>
        <v>ACTIVE</v>
      </c>
    </row>
    <row r="1154" customFormat="false" ht="15.75" hidden="false" customHeight="false" outlineLevel="0" collapsed="false">
      <c r="A1154" s="8" t="str">
        <f aca="false">pattern_user_labels!$A1154</f>
        <v>27862c99-938b-4612-b326-caaa32cf1ee9</v>
      </c>
      <c r="B1154" s="8" t="str">
        <f aca="false" t="array" ref="B1154:B1154">INDEX(pattern_user_labels!B1154:J1154,MATCH(MAX(COUNTIF(pattern_user_labels!B1154:J1154,pattern_user_labels!B1154:J1154)),COUNTIF(pattern_user_labels!B1154:J1154,pattern_user_labels!B1154:J1154),0))</f>
        <v>UNGRADABLE_QUALITY</v>
      </c>
      <c r="C1154" s="9" t="n">
        <f aca="false">pattern_user_labels!$R1154</f>
        <v>3</v>
      </c>
      <c r="D1154" s="9" t="n">
        <f aca="false">COUNTIF(pattern_user_labels!$B1154:$J1154, $B1154)</f>
        <v>2</v>
      </c>
      <c r="E1154" s="10" t="b">
        <f aca="false">$C1154-$D1154&lt;=1</f>
        <v>1</v>
      </c>
      <c r="F1154" s="10" t="b">
        <f aca="false">$C1154=$D1154</f>
        <v>0</v>
      </c>
      <c r="G1154" s="10" t="b">
        <f aca="false">D1154&gt;=3</f>
        <v>0</v>
      </c>
      <c r="H1154" s="10" t="b">
        <f aca="false">AND($E1154,OR($B1154="UNGRADABLE_QUALITY",$B1154="UNGRADABLE_CONDITION"))</f>
        <v>1</v>
      </c>
      <c r="I1154" s="10" t="str">
        <f aca="false">IF(AND($E1154,NOT($H1154)),$B1154, "")</f>
        <v/>
      </c>
    </row>
    <row r="1155" customFormat="false" ht="15.75" hidden="false" customHeight="false" outlineLevel="0" collapsed="false">
      <c r="A1155" s="8" t="str">
        <f aca="false">pattern_user_labels!$A1155</f>
        <v>27ade7b1-827a-4786-acc0-59e3ce13b165</v>
      </c>
      <c r="B1155" s="8" t="str">
        <f aca="false" t="array" ref="B1155:B1155">INDEX(pattern_user_labels!B1155:J1155,MATCH(MAX(COUNTIF(pattern_user_labels!B1155:J1155,pattern_user_labels!B1155:J1155)),COUNTIF(pattern_user_labels!B1155:J1155,pattern_user_labels!B1155:J1155),0))</f>
        <v>NORMAL</v>
      </c>
      <c r="C1155" s="9" t="n">
        <f aca="false">pattern_user_labels!$R1155</f>
        <v>3</v>
      </c>
      <c r="D1155" s="9" t="n">
        <f aca="false">COUNTIF(pattern_user_labels!$B1155:$J1155, $B1155)</f>
        <v>2</v>
      </c>
      <c r="E1155" s="10" t="b">
        <f aca="false">$C1155-$D1155&lt;=1</f>
        <v>1</v>
      </c>
      <c r="F1155" s="10" t="b">
        <f aca="false">$C1155=$D1155</f>
        <v>0</v>
      </c>
      <c r="G1155" s="10" t="b">
        <f aca="false">D1155&gt;=3</f>
        <v>0</v>
      </c>
      <c r="H1155" s="10" t="b">
        <f aca="false">AND($E1155,OR($B1155="UNGRADABLE_QUALITY",$B1155="UNGRADABLE_CONDITION"))</f>
        <v>0</v>
      </c>
      <c r="I1155" s="10" t="str">
        <f aca="false">IF(AND($E1155,NOT($H1155)),$B1155, "")</f>
        <v>NORMAL</v>
      </c>
    </row>
    <row r="1156" customFormat="false" ht="15.75" hidden="false" customHeight="false" outlineLevel="0" collapsed="false">
      <c r="A1156" s="8" t="str">
        <f aca="false">pattern_user_labels!$A1156</f>
        <v>28136539-f936-4556-847d-4d89b77c2be1</v>
      </c>
      <c r="B1156" s="8" t="str">
        <f aca="false" t="array" ref="B1156:B1156">INDEX(pattern_user_labels!B1156:J1156,MATCH(MAX(COUNTIF(pattern_user_labels!B1156:J1156,pattern_user_labels!B1156:J1156)),COUNTIF(pattern_user_labels!B1156:J1156,pattern_user_labels!B1156:J1156),0))</f>
        <v>NON_SPECIFIC</v>
      </c>
      <c r="C1156" s="9" t="n">
        <f aca="false">pattern_user_labels!$R1156</f>
        <v>3</v>
      </c>
      <c r="D1156" s="9" t="n">
        <f aca="false">COUNTIF(pattern_user_labels!$B1156:$J1156, $B1156)</f>
        <v>3</v>
      </c>
      <c r="E1156" s="10" t="b">
        <f aca="false">$C1156-$D1156&lt;=1</f>
        <v>1</v>
      </c>
      <c r="F1156" s="10" t="b">
        <f aca="false">$C1156=$D1156</f>
        <v>1</v>
      </c>
      <c r="G1156" s="10" t="b">
        <f aca="false">D1156&gt;=3</f>
        <v>1</v>
      </c>
      <c r="H1156" s="10" t="b">
        <f aca="false">AND($E1156,OR($B1156="UNGRADABLE_QUALITY",$B1156="UNGRADABLE_CONDITION"))</f>
        <v>0</v>
      </c>
      <c r="I1156" s="10" t="str">
        <f aca="false">IF(AND($E1156,NOT($H1156)),$B1156, "")</f>
        <v>NON_SPECIFIC</v>
      </c>
    </row>
    <row r="1157" customFormat="false" ht="15.75" hidden="false" customHeight="false" outlineLevel="0" collapsed="false">
      <c r="A1157" s="8" t="str">
        <f aca="false">pattern_user_labels!$A1157</f>
        <v>283d886f-72d6-4d50-bf9e-466bb1d87815</v>
      </c>
      <c r="B1157" s="8" t="str">
        <f aca="false" t="array" ref="B1157:B1157">INDEX(pattern_user_labels!B1157:J1157,MATCH(MAX(COUNTIF(pattern_user_labels!B1157:J1157,pattern_user_labels!B1157:J1157)),COUNTIF(pattern_user_labels!B1157:J1157,pattern_user_labels!B1157:J1157),0))</f>
        <v>NORMAL</v>
      </c>
      <c r="C1157" s="9" t="n">
        <f aca="false">pattern_user_labels!$R1157</f>
        <v>3</v>
      </c>
      <c r="D1157" s="9" t="n">
        <f aca="false">COUNTIF(pattern_user_labels!$B1157:$J1157, $B1157)</f>
        <v>3</v>
      </c>
      <c r="E1157" s="10" t="b">
        <f aca="false">$C1157-$D1157&lt;=1</f>
        <v>1</v>
      </c>
      <c r="F1157" s="10" t="b">
        <f aca="false">$C1157=$D1157</f>
        <v>1</v>
      </c>
      <c r="G1157" s="10" t="b">
        <f aca="false">D1157&gt;=3</f>
        <v>1</v>
      </c>
      <c r="H1157" s="10" t="b">
        <f aca="false">AND($E1157,OR($B1157="UNGRADABLE_QUALITY",$B1157="UNGRADABLE_CONDITION"))</f>
        <v>0</v>
      </c>
      <c r="I1157" s="10" t="str">
        <f aca="false">IF(AND($E1157,NOT($H1157)),$B1157, "")</f>
        <v>NORMAL</v>
      </c>
    </row>
    <row r="1158" customFormat="false" ht="15.75" hidden="false" customHeight="false" outlineLevel="0" collapsed="false">
      <c r="A1158" s="8" t="str">
        <f aca="false">pattern_user_labels!$A1158</f>
        <v>287cc0a6-ed43-4c87-a1d0-f7d58a913c62</v>
      </c>
      <c r="B1158" s="8" t="str">
        <f aca="false" t="array" ref="B1158:B1158">INDEX(pattern_user_labels!B1158:J1158,MATCH(MAX(COUNTIF(pattern_user_labels!B1158:J1158,pattern_user_labels!B1158:J1158)),COUNTIF(pattern_user_labels!B1158:J1158,pattern_user_labels!B1158:J1158),0))</f>
        <v>LATE</v>
      </c>
      <c r="C1158" s="9" t="n">
        <f aca="false">pattern_user_labels!$R1158</f>
        <v>3</v>
      </c>
      <c r="D1158" s="9" t="n">
        <f aca="false">COUNTIF(pattern_user_labels!$B1158:$J1158, $B1158)</f>
        <v>3</v>
      </c>
      <c r="E1158" s="10" t="b">
        <f aca="false">$C1158-$D1158&lt;=1</f>
        <v>1</v>
      </c>
      <c r="F1158" s="10" t="b">
        <f aca="false">$C1158=$D1158</f>
        <v>1</v>
      </c>
      <c r="G1158" s="10" t="b">
        <f aca="false">D1158&gt;=3</f>
        <v>1</v>
      </c>
      <c r="H1158" s="10" t="b">
        <f aca="false">AND($E1158,OR($B1158="UNGRADABLE_QUALITY",$B1158="UNGRADABLE_CONDITION"))</f>
        <v>0</v>
      </c>
      <c r="I1158" s="10" t="str">
        <f aca="false">IF(AND($E1158,NOT($H1158)),$B1158, "")</f>
        <v>LATE</v>
      </c>
    </row>
    <row r="1159" customFormat="false" ht="15.75" hidden="false" customHeight="false" outlineLevel="0" collapsed="false">
      <c r="A1159" s="8" t="str">
        <f aca="false">pattern_user_labels!$A1159</f>
        <v>28a73c4b-300a-4f2f-a446-aa16bb4ae856</v>
      </c>
      <c r="B1159" s="8" t="str">
        <f aca="false" t="array" ref="B1159:B1159">INDEX(pattern_user_labels!B1159:J1159,MATCH(MAX(COUNTIF(pattern_user_labels!B1159:J1159,pattern_user_labels!B1159:J1159)),COUNTIF(pattern_user_labels!B1159:J1159,pattern_user_labels!B1159:J1159),0))</f>
        <v>NORMAL</v>
      </c>
      <c r="C1159" s="9" t="n">
        <f aca="false">pattern_user_labels!$R1159</f>
        <v>3</v>
      </c>
      <c r="D1159" s="9" t="n">
        <f aca="false">COUNTIF(pattern_user_labels!$B1159:$J1159, $B1159)</f>
        <v>2</v>
      </c>
      <c r="E1159" s="10" t="b">
        <f aca="false">$C1159-$D1159&lt;=1</f>
        <v>1</v>
      </c>
      <c r="F1159" s="10" t="b">
        <f aca="false">$C1159=$D1159</f>
        <v>0</v>
      </c>
      <c r="G1159" s="10" t="b">
        <f aca="false">D1159&gt;=3</f>
        <v>0</v>
      </c>
      <c r="H1159" s="10" t="b">
        <f aca="false">AND($E1159,OR($B1159="UNGRADABLE_QUALITY",$B1159="UNGRADABLE_CONDITION"))</f>
        <v>0</v>
      </c>
      <c r="I1159" s="10" t="str">
        <f aca="false">IF(AND($E1159,NOT($H1159)),$B1159, "")</f>
        <v>NORMAL</v>
      </c>
    </row>
    <row r="1160" customFormat="false" ht="15.75" hidden="false" customHeight="false" outlineLevel="0" collapsed="false">
      <c r="A1160" s="8" t="str">
        <f aca="false">pattern_user_labels!$A1160</f>
        <v>28c4562f-7eab-4585-85d1-edf7ebda3089</v>
      </c>
      <c r="B1160" s="8" t="str">
        <f aca="false" t="array" ref="B1160:B1160">INDEX(pattern_user_labels!B1160:J1160,MATCH(MAX(COUNTIF(pattern_user_labels!B1160:J1160,pattern_user_labels!B1160:J1160)),COUNTIF(pattern_user_labels!B1160:J1160,pattern_user_labels!B1160:J1160),0))</f>
        <v>NORMAL</v>
      </c>
      <c r="C1160" s="9" t="n">
        <f aca="false">pattern_user_labels!$R1160</f>
        <v>3</v>
      </c>
      <c r="D1160" s="9" t="n">
        <f aca="false">COUNTIF(pattern_user_labels!$B1160:$J1160, $B1160)</f>
        <v>2</v>
      </c>
      <c r="E1160" s="10" t="b">
        <f aca="false">$C1160-$D1160&lt;=1</f>
        <v>1</v>
      </c>
      <c r="F1160" s="10" t="b">
        <f aca="false">$C1160=$D1160</f>
        <v>0</v>
      </c>
      <c r="G1160" s="10" t="b">
        <f aca="false">D1160&gt;=3</f>
        <v>0</v>
      </c>
      <c r="H1160" s="10" t="b">
        <f aca="false">AND($E1160,OR($B1160="UNGRADABLE_QUALITY",$B1160="UNGRADABLE_CONDITION"))</f>
        <v>0</v>
      </c>
      <c r="I1160" s="10" t="str">
        <f aca="false">IF(AND($E1160,NOT($H1160)),$B1160, "")</f>
        <v>NORMAL</v>
      </c>
    </row>
    <row r="1161" customFormat="false" ht="15.75" hidden="false" customHeight="false" outlineLevel="0" collapsed="false">
      <c r="A1161" s="8" t="str">
        <f aca="false">pattern_user_labels!$A1161</f>
        <v>28fb6aa9-3609-496b-98c0-74c480a19502</v>
      </c>
      <c r="B1161" s="8" t="str">
        <f aca="false" t="array" ref="B1161:B1161">INDEX(pattern_user_labels!B1161:J1161,MATCH(MAX(COUNTIF(pattern_user_labels!B1161:J1161,pattern_user_labels!B1161:J1161)),COUNTIF(pattern_user_labels!B1161:J1161,pattern_user_labels!B1161:J1161),0))</f>
        <v>NORMAL</v>
      </c>
      <c r="C1161" s="9" t="n">
        <f aca="false">pattern_user_labels!$R1161</f>
        <v>3</v>
      </c>
      <c r="D1161" s="9" t="n">
        <f aca="false">COUNTIF(pattern_user_labels!$B1161:$J1161, $B1161)</f>
        <v>2</v>
      </c>
      <c r="E1161" s="10" t="b">
        <f aca="false">$C1161-$D1161&lt;=1</f>
        <v>1</v>
      </c>
      <c r="F1161" s="10" t="b">
        <f aca="false">$C1161=$D1161</f>
        <v>0</v>
      </c>
      <c r="G1161" s="10" t="b">
        <f aca="false">D1161&gt;=3</f>
        <v>0</v>
      </c>
      <c r="H1161" s="10" t="b">
        <f aca="false">AND($E1161,OR($B1161="UNGRADABLE_QUALITY",$B1161="UNGRADABLE_CONDITION"))</f>
        <v>0</v>
      </c>
      <c r="I1161" s="10" t="str">
        <f aca="false">IF(AND($E1161,NOT($H1161)),$B1161, "")</f>
        <v>NORMAL</v>
      </c>
    </row>
    <row r="1162" customFormat="false" ht="15.75" hidden="false" customHeight="false" outlineLevel="0" collapsed="false">
      <c r="A1162" s="8" t="str">
        <f aca="false">pattern_user_labels!$A1162</f>
        <v>290bf0c6-e187-4844-9807-4567dfa1db2d</v>
      </c>
      <c r="B1162" s="8" t="str">
        <f aca="false" t="array" ref="B1162:B1162">INDEX(pattern_user_labels!B1162:J1162,MATCH(MAX(COUNTIF(pattern_user_labels!B1162:J1162,pattern_user_labels!B1162:J1162)),COUNTIF(pattern_user_labels!B1162:J1162,pattern_user_labels!B1162:J1162),0))</f>
        <v>EARLY</v>
      </c>
      <c r="C1162" s="9" t="n">
        <f aca="false">pattern_user_labels!$R1162</f>
        <v>3</v>
      </c>
      <c r="D1162" s="9" t="n">
        <f aca="false">COUNTIF(pattern_user_labels!$B1162:$J1162, $B1162)</f>
        <v>3</v>
      </c>
      <c r="E1162" s="10" t="b">
        <f aca="false">$C1162-$D1162&lt;=1</f>
        <v>1</v>
      </c>
      <c r="F1162" s="10" t="b">
        <f aca="false">$C1162=$D1162</f>
        <v>1</v>
      </c>
      <c r="G1162" s="10" t="b">
        <f aca="false">D1162&gt;=3</f>
        <v>1</v>
      </c>
      <c r="H1162" s="10" t="b">
        <f aca="false">AND($E1162,OR($B1162="UNGRADABLE_QUALITY",$B1162="UNGRADABLE_CONDITION"))</f>
        <v>0</v>
      </c>
      <c r="I1162" s="10" t="str">
        <f aca="false">IF(AND($E1162,NOT($H1162)),$B1162, "")</f>
        <v>EARLY</v>
      </c>
    </row>
    <row r="1163" customFormat="false" ht="15.75" hidden="false" customHeight="false" outlineLevel="0" collapsed="false">
      <c r="A1163" s="8" t="str">
        <f aca="false">pattern_user_labels!$A1163</f>
        <v>29e2cab0-0431-4684-b1a3-e68677bfd7fd</v>
      </c>
      <c r="B1163" s="8" t="str">
        <f aca="false" t="array" ref="B1163:B1163">INDEX(pattern_user_labels!B1163:J1163,MATCH(MAX(COUNTIF(pattern_user_labels!B1163:J1163,pattern_user_labels!B1163:J1163)),COUNTIF(pattern_user_labels!B1163:J1163,pattern_user_labels!B1163:J1163),0))</f>
        <v>EARLY</v>
      </c>
      <c r="C1163" s="9" t="n">
        <f aca="false">pattern_user_labels!$R1163</f>
        <v>3</v>
      </c>
      <c r="D1163" s="9" t="n">
        <f aca="false">COUNTIF(pattern_user_labels!$B1163:$J1163, $B1163)</f>
        <v>2</v>
      </c>
      <c r="E1163" s="10" t="b">
        <f aca="false">$C1163-$D1163&lt;=1</f>
        <v>1</v>
      </c>
      <c r="F1163" s="10" t="b">
        <f aca="false">$C1163=$D1163</f>
        <v>0</v>
      </c>
      <c r="G1163" s="10" t="b">
        <f aca="false">D1163&gt;=3</f>
        <v>0</v>
      </c>
      <c r="H1163" s="10" t="b">
        <f aca="false">AND($E1163,OR($B1163="UNGRADABLE_QUALITY",$B1163="UNGRADABLE_CONDITION"))</f>
        <v>0</v>
      </c>
      <c r="I1163" s="10" t="str">
        <f aca="false">IF(AND($E1163,NOT($H1163)),$B1163, "")</f>
        <v>EARLY</v>
      </c>
    </row>
    <row r="1164" customFormat="false" ht="15.75" hidden="false" customHeight="false" outlineLevel="0" collapsed="false">
      <c r="A1164" s="8" t="str">
        <f aca="false">pattern_user_labels!$A1164</f>
        <v>2a6770ff-f72a-4465-85eb-6d45355d1e7e</v>
      </c>
      <c r="B1164" s="8" t="str">
        <f aca="false" t="array" ref="B1164:B1164">INDEX(pattern_user_labels!B1164:J1164,MATCH(MAX(COUNTIF(pattern_user_labels!B1164:J1164,pattern_user_labels!B1164:J1164)),COUNTIF(pattern_user_labels!B1164:J1164,pattern_user_labels!B1164:J1164),0))</f>
        <v>NON_SPECIFIC</v>
      </c>
      <c r="C1164" s="9" t="n">
        <f aca="false">pattern_user_labels!$R1164</f>
        <v>3</v>
      </c>
      <c r="D1164" s="9" t="n">
        <f aca="false">COUNTIF(pattern_user_labels!$B1164:$J1164, $B1164)</f>
        <v>2</v>
      </c>
      <c r="E1164" s="10" t="b">
        <f aca="false">$C1164-$D1164&lt;=1</f>
        <v>1</v>
      </c>
      <c r="F1164" s="10" t="b">
        <f aca="false">$C1164=$D1164</f>
        <v>0</v>
      </c>
      <c r="G1164" s="10" t="b">
        <f aca="false">D1164&gt;=3</f>
        <v>0</v>
      </c>
      <c r="H1164" s="10" t="b">
        <f aca="false">AND($E1164,OR($B1164="UNGRADABLE_QUALITY",$B1164="UNGRADABLE_CONDITION"))</f>
        <v>0</v>
      </c>
      <c r="I1164" s="10" t="str">
        <f aca="false">IF(AND($E1164,NOT($H1164)),$B1164, "")</f>
        <v>NON_SPECIFIC</v>
      </c>
    </row>
    <row r="1165" customFormat="false" ht="15.75" hidden="false" customHeight="false" outlineLevel="0" collapsed="false">
      <c r="A1165" s="8" t="str">
        <f aca="false">pattern_user_labels!$A1165</f>
        <v>2a9c3683-c40d-4d14-8376-c469f3e12ffd</v>
      </c>
      <c r="B1165" s="8" t="str">
        <f aca="false" t="array" ref="B1165:B1165">INDEX(pattern_user_labels!B1165:J1165,MATCH(MAX(COUNTIF(pattern_user_labels!B1165:J1165,pattern_user_labels!B1165:J1165)),COUNTIF(pattern_user_labels!B1165:J1165,pattern_user_labels!B1165:J1165),0))</f>
        <v>EARLY</v>
      </c>
      <c r="C1165" s="9" t="n">
        <f aca="false">pattern_user_labels!$R1165</f>
        <v>3</v>
      </c>
      <c r="D1165" s="9" t="n">
        <f aca="false">COUNTIF(pattern_user_labels!$B1165:$J1165, $B1165)</f>
        <v>2</v>
      </c>
      <c r="E1165" s="10" t="b">
        <f aca="false">$C1165-$D1165&lt;=1</f>
        <v>1</v>
      </c>
      <c r="F1165" s="10" t="b">
        <f aca="false">$C1165=$D1165</f>
        <v>0</v>
      </c>
      <c r="G1165" s="10" t="b">
        <f aca="false">D1165&gt;=3</f>
        <v>0</v>
      </c>
      <c r="H1165" s="10" t="b">
        <f aca="false">AND($E1165,OR($B1165="UNGRADABLE_QUALITY",$B1165="UNGRADABLE_CONDITION"))</f>
        <v>0</v>
      </c>
      <c r="I1165" s="10" t="str">
        <f aca="false">IF(AND($E1165,NOT($H1165)),$B1165, "")</f>
        <v>EARLY</v>
      </c>
    </row>
    <row r="1166" customFormat="false" ht="15.75" hidden="false" customHeight="false" outlineLevel="0" collapsed="false">
      <c r="A1166" s="8" t="str">
        <f aca="false">pattern_user_labels!$A1166</f>
        <v>2ac54646-a38e-47d1-8890-5aaf4f3704ac</v>
      </c>
      <c r="B1166" s="8" t="str">
        <f aca="false" t="array" ref="B1166:B1166">INDEX(pattern_user_labels!B1166:J1166,MATCH(MAX(COUNTIF(pattern_user_labels!B1166:J1166,pattern_user_labels!B1166:J1166)),COUNTIF(pattern_user_labels!B1166:J1166,pattern_user_labels!B1166:J1166),0))</f>
        <v>NON_SPECIFIC</v>
      </c>
      <c r="C1166" s="9" t="n">
        <f aca="false">pattern_user_labels!$R1166</f>
        <v>3</v>
      </c>
      <c r="D1166" s="9" t="n">
        <f aca="false">COUNTIF(pattern_user_labels!$B1166:$J1166, $B1166)</f>
        <v>3</v>
      </c>
      <c r="E1166" s="10" t="b">
        <f aca="false">$C1166-$D1166&lt;=1</f>
        <v>1</v>
      </c>
      <c r="F1166" s="10" t="b">
        <f aca="false">$C1166=$D1166</f>
        <v>1</v>
      </c>
      <c r="G1166" s="10" t="b">
        <f aca="false">D1166&gt;=3</f>
        <v>1</v>
      </c>
      <c r="H1166" s="10" t="b">
        <f aca="false">AND($E1166,OR($B1166="UNGRADABLE_QUALITY",$B1166="UNGRADABLE_CONDITION"))</f>
        <v>0</v>
      </c>
      <c r="I1166" s="10" t="str">
        <f aca="false">IF(AND($E1166,NOT($H1166)),$B1166, "")</f>
        <v>NON_SPECIFIC</v>
      </c>
    </row>
    <row r="1167" customFormat="false" ht="15.75" hidden="false" customHeight="false" outlineLevel="0" collapsed="false">
      <c r="A1167" s="8" t="str">
        <f aca="false">pattern_user_labels!$A1167</f>
        <v>2b1674a9-48fd-4fed-8675-68a0d91a39c1</v>
      </c>
      <c r="B1167" s="8" t="str">
        <f aca="false" t="array" ref="B1167:B1167">INDEX(pattern_user_labels!B1167:J1167,MATCH(MAX(COUNTIF(pattern_user_labels!B1167:J1167,pattern_user_labels!B1167:J1167)),COUNTIF(pattern_user_labels!B1167:J1167,pattern_user_labels!B1167:J1167),0))</f>
        <v>NON_SPECIFIC</v>
      </c>
      <c r="C1167" s="9" t="n">
        <f aca="false">pattern_user_labels!$R1167</f>
        <v>3</v>
      </c>
      <c r="D1167" s="9" t="n">
        <f aca="false">COUNTIF(pattern_user_labels!$B1167:$J1167, $B1167)</f>
        <v>2</v>
      </c>
      <c r="E1167" s="10" t="b">
        <f aca="false">$C1167-$D1167&lt;=1</f>
        <v>1</v>
      </c>
      <c r="F1167" s="10" t="b">
        <f aca="false">$C1167=$D1167</f>
        <v>0</v>
      </c>
      <c r="G1167" s="10" t="b">
        <f aca="false">D1167&gt;=3</f>
        <v>0</v>
      </c>
      <c r="H1167" s="10" t="b">
        <f aca="false">AND($E1167,OR($B1167="UNGRADABLE_QUALITY",$B1167="UNGRADABLE_CONDITION"))</f>
        <v>0</v>
      </c>
      <c r="I1167" s="10" t="str">
        <f aca="false">IF(AND($E1167,NOT($H1167)),$B1167, "")</f>
        <v>NON_SPECIFIC</v>
      </c>
    </row>
    <row r="1168" customFormat="false" ht="15.75" hidden="false" customHeight="false" outlineLevel="0" collapsed="false">
      <c r="A1168" s="8" t="str">
        <f aca="false">pattern_user_labels!$A1168</f>
        <v>2b38c0bd-3c2b-4438-93f5-ea96e3f382e0</v>
      </c>
      <c r="B1168" s="8" t="str">
        <f aca="false" t="array" ref="B1168:B1168">INDEX(pattern_user_labels!B1168:J1168,MATCH(MAX(COUNTIF(pattern_user_labels!B1168:J1168,pattern_user_labels!B1168:J1168)),COUNTIF(pattern_user_labels!B1168:J1168,pattern_user_labels!B1168:J1168),0))</f>
        <v>NORMAL</v>
      </c>
      <c r="C1168" s="9" t="n">
        <f aca="false">pattern_user_labels!$R1168</f>
        <v>3</v>
      </c>
      <c r="D1168" s="9" t="n">
        <f aca="false">COUNTIF(pattern_user_labels!$B1168:$J1168, $B1168)</f>
        <v>2</v>
      </c>
      <c r="E1168" s="10" t="b">
        <f aca="false">$C1168-$D1168&lt;=1</f>
        <v>1</v>
      </c>
      <c r="F1168" s="10" t="b">
        <f aca="false">$C1168=$D1168</f>
        <v>0</v>
      </c>
      <c r="G1168" s="10" t="b">
        <f aca="false">D1168&gt;=3</f>
        <v>0</v>
      </c>
      <c r="H1168" s="10" t="b">
        <f aca="false">AND($E1168,OR($B1168="UNGRADABLE_QUALITY",$B1168="UNGRADABLE_CONDITION"))</f>
        <v>0</v>
      </c>
      <c r="I1168" s="10" t="str">
        <f aca="false">IF(AND($E1168,NOT($H1168)),$B1168, "")</f>
        <v>NORMAL</v>
      </c>
    </row>
    <row r="1169" customFormat="false" ht="15.75" hidden="false" customHeight="false" outlineLevel="0" collapsed="false">
      <c r="A1169" s="8" t="str">
        <f aca="false">pattern_user_labels!$A1169</f>
        <v>2bb0d0ca-062d-4887-bef1-9d9de86dd3c3</v>
      </c>
      <c r="B1169" s="8" t="str">
        <f aca="false" t="array" ref="B1169:B1169">INDEX(pattern_user_labels!B1169:J1169,MATCH(MAX(COUNTIF(pattern_user_labels!B1169:J1169,pattern_user_labels!B1169:J1169)),COUNTIF(pattern_user_labels!B1169:J1169,pattern_user_labels!B1169:J1169),0))</f>
        <v>ACTIVE</v>
      </c>
      <c r="C1169" s="9" t="n">
        <f aca="false">pattern_user_labels!$R1169</f>
        <v>3</v>
      </c>
      <c r="D1169" s="9" t="n">
        <f aca="false">COUNTIF(pattern_user_labels!$B1169:$J1169, $B1169)</f>
        <v>3</v>
      </c>
      <c r="E1169" s="10" t="b">
        <f aca="false">$C1169-$D1169&lt;=1</f>
        <v>1</v>
      </c>
      <c r="F1169" s="10" t="b">
        <f aca="false">$C1169=$D1169</f>
        <v>1</v>
      </c>
      <c r="G1169" s="10" t="b">
        <f aca="false">D1169&gt;=3</f>
        <v>1</v>
      </c>
      <c r="H1169" s="10" t="b">
        <f aca="false">AND($E1169,OR($B1169="UNGRADABLE_QUALITY",$B1169="UNGRADABLE_CONDITION"))</f>
        <v>0</v>
      </c>
      <c r="I1169" s="10" t="str">
        <f aca="false">IF(AND($E1169,NOT($H1169)),$B1169, "")</f>
        <v>ACTIVE</v>
      </c>
    </row>
    <row r="1170" customFormat="false" ht="15.75" hidden="false" customHeight="false" outlineLevel="0" collapsed="false">
      <c r="A1170" s="8" t="str">
        <f aca="false">pattern_user_labels!$A1170</f>
        <v>2bcdd28b-fdf4-46ae-a729-8ee899e6544c</v>
      </c>
      <c r="B1170" s="8" t="str">
        <f aca="false" t="array" ref="B1170:B1170">INDEX(pattern_user_labels!B1170:J1170,MATCH(MAX(COUNTIF(pattern_user_labels!B1170:J1170,pattern_user_labels!B1170:J1170)),COUNTIF(pattern_user_labels!B1170:J1170,pattern_user_labels!B1170:J1170),0))</f>
        <v>NON_SPECIFIC</v>
      </c>
      <c r="C1170" s="9" t="n">
        <f aca="false">pattern_user_labels!$R1170</f>
        <v>3</v>
      </c>
      <c r="D1170" s="9" t="n">
        <f aca="false">COUNTIF(pattern_user_labels!$B1170:$J1170, $B1170)</f>
        <v>2</v>
      </c>
      <c r="E1170" s="10" t="b">
        <f aca="false">$C1170-$D1170&lt;=1</f>
        <v>1</v>
      </c>
      <c r="F1170" s="10" t="b">
        <f aca="false">$C1170=$D1170</f>
        <v>0</v>
      </c>
      <c r="G1170" s="10" t="b">
        <f aca="false">D1170&gt;=3</f>
        <v>0</v>
      </c>
      <c r="H1170" s="10" t="b">
        <f aca="false">AND($E1170,OR($B1170="UNGRADABLE_QUALITY",$B1170="UNGRADABLE_CONDITION"))</f>
        <v>0</v>
      </c>
      <c r="I1170" s="10" t="str">
        <f aca="false">IF(AND($E1170,NOT($H1170)),$B1170, "")</f>
        <v>NON_SPECIFIC</v>
      </c>
    </row>
    <row r="1171" customFormat="false" ht="15.75" hidden="false" customHeight="false" outlineLevel="0" collapsed="false">
      <c r="A1171" s="8" t="str">
        <f aca="false">pattern_user_labels!$A1171</f>
        <v>2c150bed-8242-483c-9da6-a12ab17bcaef</v>
      </c>
      <c r="B1171" s="8" t="str">
        <f aca="false" t="array" ref="B1171:B1171">INDEX(pattern_user_labels!B1171:J1171,MATCH(MAX(COUNTIF(pattern_user_labels!B1171:J1171,pattern_user_labels!B1171:J1171)),COUNTIF(pattern_user_labels!B1171:J1171,pattern_user_labels!B1171:J1171),0))</f>
        <v>NON_SPECIFIC</v>
      </c>
      <c r="C1171" s="9" t="n">
        <f aca="false">pattern_user_labels!$R1171</f>
        <v>3</v>
      </c>
      <c r="D1171" s="9" t="n">
        <f aca="false">COUNTIF(pattern_user_labels!$B1171:$J1171, $B1171)</f>
        <v>2</v>
      </c>
      <c r="E1171" s="10" t="b">
        <f aca="false">$C1171-$D1171&lt;=1</f>
        <v>1</v>
      </c>
      <c r="F1171" s="10" t="b">
        <f aca="false">$C1171=$D1171</f>
        <v>0</v>
      </c>
      <c r="G1171" s="10" t="b">
        <f aca="false">D1171&gt;=3</f>
        <v>0</v>
      </c>
      <c r="H1171" s="10" t="b">
        <f aca="false">AND($E1171,OR($B1171="UNGRADABLE_QUALITY",$B1171="UNGRADABLE_CONDITION"))</f>
        <v>0</v>
      </c>
      <c r="I1171" s="10" t="str">
        <f aca="false">IF(AND($E1171,NOT($H1171)),$B1171, "")</f>
        <v>NON_SPECIFIC</v>
      </c>
    </row>
    <row r="1172" customFormat="false" ht="15.75" hidden="false" customHeight="false" outlineLevel="0" collapsed="false">
      <c r="A1172" s="8" t="str">
        <f aca="false">pattern_user_labels!$A1172</f>
        <v>2c2c0297-84c4-4d20-aa0a-dbe028a20b6c</v>
      </c>
      <c r="B1172" s="8" t="str">
        <f aca="false" t="array" ref="B1172:B1172">INDEX(pattern_user_labels!B1172:J1172,MATCH(MAX(COUNTIF(pattern_user_labels!B1172:J1172,pattern_user_labels!B1172:J1172)),COUNTIF(pattern_user_labels!B1172:J1172,pattern_user_labels!B1172:J1172),0))</f>
        <v>NORMAL</v>
      </c>
      <c r="C1172" s="9" t="n">
        <f aca="false">pattern_user_labels!$R1172</f>
        <v>3</v>
      </c>
      <c r="D1172" s="9" t="n">
        <f aca="false">COUNTIF(pattern_user_labels!$B1172:$J1172, $B1172)</f>
        <v>3</v>
      </c>
      <c r="E1172" s="10" t="b">
        <f aca="false">$C1172-$D1172&lt;=1</f>
        <v>1</v>
      </c>
      <c r="F1172" s="10" t="b">
        <f aca="false">$C1172=$D1172</f>
        <v>1</v>
      </c>
      <c r="G1172" s="10" t="b">
        <f aca="false">D1172&gt;=3</f>
        <v>1</v>
      </c>
      <c r="H1172" s="10" t="b">
        <f aca="false">AND($E1172,OR($B1172="UNGRADABLE_QUALITY",$B1172="UNGRADABLE_CONDITION"))</f>
        <v>0</v>
      </c>
      <c r="I1172" s="10" t="str">
        <f aca="false">IF(AND($E1172,NOT($H1172)),$B1172, "")</f>
        <v>NORMAL</v>
      </c>
    </row>
    <row r="1173" customFormat="false" ht="15.75" hidden="false" customHeight="false" outlineLevel="0" collapsed="false">
      <c r="A1173" s="8" t="str">
        <f aca="false">pattern_user_labels!$A1173</f>
        <v>2d03ddd5-31ac-4339-abdf-a77f71ec2ae8</v>
      </c>
      <c r="B1173" s="8" t="str">
        <f aca="false" t="array" ref="B1173:B1173">INDEX(pattern_user_labels!B1173:J1173,MATCH(MAX(COUNTIF(pattern_user_labels!B1173:J1173,pattern_user_labels!B1173:J1173)),COUNTIF(pattern_user_labels!B1173:J1173,pattern_user_labels!B1173:J1173),0))</f>
        <v>NON_SPECIFIC</v>
      </c>
      <c r="C1173" s="9" t="n">
        <f aca="false">pattern_user_labels!$R1173</f>
        <v>3</v>
      </c>
      <c r="D1173" s="9" t="n">
        <f aca="false">COUNTIF(pattern_user_labels!$B1173:$J1173, $B1173)</f>
        <v>2</v>
      </c>
      <c r="E1173" s="10" t="b">
        <f aca="false">$C1173-$D1173&lt;=1</f>
        <v>1</v>
      </c>
      <c r="F1173" s="10" t="b">
        <f aca="false">$C1173=$D1173</f>
        <v>0</v>
      </c>
      <c r="G1173" s="10" t="b">
        <f aca="false">D1173&gt;=3</f>
        <v>0</v>
      </c>
      <c r="H1173" s="10" t="b">
        <f aca="false">AND($E1173,OR($B1173="UNGRADABLE_QUALITY",$B1173="UNGRADABLE_CONDITION"))</f>
        <v>0</v>
      </c>
      <c r="I1173" s="10" t="str">
        <f aca="false">IF(AND($E1173,NOT($H1173)),$B1173, "")</f>
        <v>NON_SPECIFIC</v>
      </c>
    </row>
    <row r="1174" customFormat="false" ht="15.75" hidden="false" customHeight="false" outlineLevel="0" collapsed="false">
      <c r="A1174" s="8" t="str">
        <f aca="false">pattern_user_labels!$A1174</f>
        <v>2d3571ab-f8f6-4eaf-a1a6-00432a5faea1</v>
      </c>
      <c r="B1174" s="8" t="str">
        <f aca="false" t="array" ref="B1174:B1174">INDEX(pattern_user_labels!B1174:J1174,MATCH(MAX(COUNTIF(pattern_user_labels!B1174:J1174,pattern_user_labels!B1174:J1174)),COUNTIF(pattern_user_labels!B1174:J1174,pattern_user_labels!B1174:J1174),0))</f>
        <v>EARLY</v>
      </c>
      <c r="C1174" s="9" t="n">
        <f aca="false">pattern_user_labels!$R1174</f>
        <v>3</v>
      </c>
      <c r="D1174" s="9" t="n">
        <f aca="false">COUNTIF(pattern_user_labels!$B1174:$J1174, $B1174)</f>
        <v>2</v>
      </c>
      <c r="E1174" s="10" t="b">
        <f aca="false">$C1174-$D1174&lt;=1</f>
        <v>1</v>
      </c>
      <c r="F1174" s="10" t="b">
        <f aca="false">$C1174=$D1174</f>
        <v>0</v>
      </c>
      <c r="G1174" s="10" t="b">
        <f aca="false">D1174&gt;=3</f>
        <v>0</v>
      </c>
      <c r="H1174" s="10" t="b">
        <f aca="false">AND($E1174,OR($B1174="UNGRADABLE_QUALITY",$B1174="UNGRADABLE_CONDITION"))</f>
        <v>0</v>
      </c>
      <c r="I1174" s="10" t="str">
        <f aca="false">IF(AND($E1174,NOT($H1174)),$B1174, "")</f>
        <v>EARLY</v>
      </c>
    </row>
    <row r="1175" customFormat="false" ht="15.75" hidden="false" customHeight="false" outlineLevel="0" collapsed="false">
      <c r="A1175" s="8" t="str">
        <f aca="false">pattern_user_labels!$A1175</f>
        <v>2dd3884e-e778-447e-bf38-78dd1c29c526</v>
      </c>
      <c r="B1175" s="8" t="str">
        <f aca="false" t="array" ref="B1175:B1175">INDEX(pattern_user_labels!B1175:J1175,MATCH(MAX(COUNTIF(pattern_user_labels!B1175:J1175,pattern_user_labels!B1175:J1175)),COUNTIF(pattern_user_labels!B1175:J1175,pattern_user_labels!B1175:J1175),0))</f>
        <v>NON_SPECIFIC</v>
      </c>
      <c r="C1175" s="9" t="n">
        <f aca="false">pattern_user_labels!$R1175</f>
        <v>3</v>
      </c>
      <c r="D1175" s="9" t="n">
        <f aca="false">COUNTIF(pattern_user_labels!$B1175:$J1175, $B1175)</f>
        <v>3</v>
      </c>
      <c r="E1175" s="10" t="b">
        <f aca="false">$C1175-$D1175&lt;=1</f>
        <v>1</v>
      </c>
      <c r="F1175" s="10" t="b">
        <f aca="false">$C1175=$D1175</f>
        <v>1</v>
      </c>
      <c r="G1175" s="10" t="b">
        <f aca="false">D1175&gt;=3</f>
        <v>1</v>
      </c>
      <c r="H1175" s="10" t="b">
        <f aca="false">AND($E1175,OR($B1175="UNGRADABLE_QUALITY",$B1175="UNGRADABLE_CONDITION"))</f>
        <v>0</v>
      </c>
      <c r="I1175" s="10" t="str">
        <f aca="false">IF(AND($E1175,NOT($H1175)),$B1175, "")</f>
        <v>NON_SPECIFIC</v>
      </c>
    </row>
    <row r="1176" customFormat="false" ht="15.75" hidden="false" customHeight="false" outlineLevel="0" collapsed="false">
      <c r="A1176" s="8" t="str">
        <f aca="false">pattern_user_labels!$A1176</f>
        <v>2dd72afc-55ac-4e6e-b443-533a6efc3ab7</v>
      </c>
      <c r="B1176" s="8" t="str">
        <f aca="false" t="array" ref="B1176:B1176">INDEX(pattern_user_labels!B1176:J1176,MATCH(MAX(COUNTIF(pattern_user_labels!B1176:J1176,pattern_user_labels!B1176:J1176)),COUNTIF(pattern_user_labels!B1176:J1176,pattern_user_labels!B1176:J1176),0))</f>
        <v>NON_SPECIFIC</v>
      </c>
      <c r="C1176" s="9" t="n">
        <f aca="false">pattern_user_labels!$R1176</f>
        <v>3</v>
      </c>
      <c r="D1176" s="9" t="n">
        <f aca="false">COUNTIF(pattern_user_labels!$B1176:$J1176, $B1176)</f>
        <v>2</v>
      </c>
      <c r="E1176" s="10" t="b">
        <f aca="false">$C1176-$D1176&lt;=1</f>
        <v>1</v>
      </c>
      <c r="F1176" s="10" t="b">
        <f aca="false">$C1176=$D1176</f>
        <v>0</v>
      </c>
      <c r="G1176" s="10" t="b">
        <f aca="false">D1176&gt;=3</f>
        <v>0</v>
      </c>
      <c r="H1176" s="10" t="b">
        <f aca="false">AND($E1176,OR($B1176="UNGRADABLE_QUALITY",$B1176="UNGRADABLE_CONDITION"))</f>
        <v>0</v>
      </c>
      <c r="I1176" s="10" t="str">
        <f aca="false">IF(AND($E1176,NOT($H1176)),$B1176, "")</f>
        <v>NON_SPECIFIC</v>
      </c>
    </row>
    <row r="1177" customFormat="false" ht="15.75" hidden="false" customHeight="false" outlineLevel="0" collapsed="false">
      <c r="A1177" s="8" t="str">
        <f aca="false">pattern_user_labels!$A1177</f>
        <v>2de6a282-e370-4839-b52d-a806a54bfd9d</v>
      </c>
      <c r="B1177" s="8" t="str">
        <f aca="false" t="array" ref="B1177:B1177">INDEX(pattern_user_labels!B1177:J1177,MATCH(MAX(COUNTIF(pattern_user_labels!B1177:J1177,pattern_user_labels!B1177:J1177)),COUNTIF(pattern_user_labels!B1177:J1177,pattern_user_labels!B1177:J1177),0))</f>
        <v>NON_SPECIFIC</v>
      </c>
      <c r="C1177" s="9" t="n">
        <f aca="false">pattern_user_labels!$R1177</f>
        <v>3</v>
      </c>
      <c r="D1177" s="9" t="n">
        <f aca="false">COUNTIF(pattern_user_labels!$B1177:$J1177, $B1177)</f>
        <v>2</v>
      </c>
      <c r="E1177" s="10" t="b">
        <f aca="false">$C1177-$D1177&lt;=1</f>
        <v>1</v>
      </c>
      <c r="F1177" s="10" t="b">
        <f aca="false">$C1177=$D1177</f>
        <v>0</v>
      </c>
      <c r="G1177" s="10" t="b">
        <f aca="false">D1177&gt;=3</f>
        <v>0</v>
      </c>
      <c r="H1177" s="10" t="b">
        <f aca="false">AND($E1177,OR($B1177="UNGRADABLE_QUALITY",$B1177="UNGRADABLE_CONDITION"))</f>
        <v>0</v>
      </c>
      <c r="I1177" s="10" t="str">
        <f aca="false">IF(AND($E1177,NOT($H1177)),$B1177, "")</f>
        <v>NON_SPECIFIC</v>
      </c>
    </row>
    <row r="1178" customFormat="false" ht="15.75" hidden="false" customHeight="false" outlineLevel="0" collapsed="false">
      <c r="A1178" s="8" t="str">
        <f aca="false">pattern_user_labels!$A1178</f>
        <v>2e000af6-b2b2-4af5-b69b-e83300e2b563</v>
      </c>
      <c r="B1178" s="8" t="str">
        <f aca="false" t="array" ref="B1178:B1178">INDEX(pattern_user_labels!B1178:J1178,MATCH(MAX(COUNTIF(pattern_user_labels!B1178:J1178,pattern_user_labels!B1178:J1178)),COUNTIF(pattern_user_labels!B1178:J1178,pattern_user_labels!B1178:J1178),0))</f>
        <v>NORMAL</v>
      </c>
      <c r="C1178" s="9" t="n">
        <f aca="false">pattern_user_labels!$R1178</f>
        <v>3</v>
      </c>
      <c r="D1178" s="9" t="n">
        <f aca="false">COUNTIF(pattern_user_labels!$B1178:$J1178, $B1178)</f>
        <v>2</v>
      </c>
      <c r="E1178" s="10" t="b">
        <f aca="false">$C1178-$D1178&lt;=1</f>
        <v>1</v>
      </c>
      <c r="F1178" s="10" t="b">
        <f aca="false">$C1178=$D1178</f>
        <v>0</v>
      </c>
      <c r="G1178" s="10" t="b">
        <f aca="false">D1178&gt;=3</f>
        <v>0</v>
      </c>
      <c r="H1178" s="10" t="b">
        <f aca="false">AND($E1178,OR($B1178="UNGRADABLE_QUALITY",$B1178="UNGRADABLE_CONDITION"))</f>
        <v>0</v>
      </c>
      <c r="I1178" s="10" t="str">
        <f aca="false">IF(AND($E1178,NOT($H1178)),$B1178, "")</f>
        <v>NORMAL</v>
      </c>
    </row>
    <row r="1179" customFormat="false" ht="15.75" hidden="false" customHeight="false" outlineLevel="0" collapsed="false">
      <c r="A1179" s="8" t="str">
        <f aca="false">pattern_user_labels!$A1179</f>
        <v>2e7ae9d6-a9bc-4286-829a-86a5fe9362ff</v>
      </c>
      <c r="B1179" s="8" t="str">
        <f aca="false" t="array" ref="B1179:B1179">INDEX(pattern_user_labels!B1179:J1179,MATCH(MAX(COUNTIF(pattern_user_labels!B1179:J1179,pattern_user_labels!B1179:J1179)),COUNTIF(pattern_user_labels!B1179:J1179,pattern_user_labels!B1179:J1179),0))</f>
        <v>NON_SPECIFIC</v>
      </c>
      <c r="C1179" s="9" t="n">
        <f aca="false">pattern_user_labels!$R1179</f>
        <v>3</v>
      </c>
      <c r="D1179" s="9" t="n">
        <f aca="false">COUNTIF(pattern_user_labels!$B1179:$J1179, $B1179)</f>
        <v>2</v>
      </c>
      <c r="E1179" s="10" t="b">
        <f aca="false">$C1179-$D1179&lt;=1</f>
        <v>1</v>
      </c>
      <c r="F1179" s="10" t="b">
        <f aca="false">$C1179=$D1179</f>
        <v>0</v>
      </c>
      <c r="G1179" s="10" t="b">
        <f aca="false">D1179&gt;=3</f>
        <v>0</v>
      </c>
      <c r="H1179" s="10" t="b">
        <f aca="false">AND($E1179,OR($B1179="UNGRADABLE_QUALITY",$B1179="UNGRADABLE_CONDITION"))</f>
        <v>0</v>
      </c>
      <c r="I1179" s="10" t="str">
        <f aca="false">IF(AND($E1179,NOT($H1179)),$B1179, "")</f>
        <v>NON_SPECIFIC</v>
      </c>
    </row>
    <row r="1180" customFormat="false" ht="15.75" hidden="false" customHeight="false" outlineLevel="0" collapsed="false">
      <c r="A1180" s="8" t="str">
        <f aca="false">pattern_user_labels!$A1180</f>
        <v>2e849b16-b41c-4f38-aebc-c997d4e57c44</v>
      </c>
      <c r="B1180" s="8" t="str">
        <f aca="false" t="array" ref="B1180:B1180">INDEX(pattern_user_labels!B1180:J1180,MATCH(MAX(COUNTIF(pattern_user_labels!B1180:J1180,pattern_user_labels!B1180:J1180)),COUNTIF(pattern_user_labels!B1180:J1180,pattern_user_labels!B1180:J1180),0))</f>
        <v>NON_SPECIFIC</v>
      </c>
      <c r="C1180" s="9" t="n">
        <f aca="false">pattern_user_labels!$R1180</f>
        <v>3</v>
      </c>
      <c r="D1180" s="9" t="n">
        <f aca="false">COUNTIF(pattern_user_labels!$B1180:$J1180, $B1180)</f>
        <v>3</v>
      </c>
      <c r="E1180" s="10" t="b">
        <f aca="false">$C1180-$D1180&lt;=1</f>
        <v>1</v>
      </c>
      <c r="F1180" s="10" t="b">
        <f aca="false">$C1180=$D1180</f>
        <v>1</v>
      </c>
      <c r="G1180" s="10" t="b">
        <f aca="false">D1180&gt;=3</f>
        <v>1</v>
      </c>
      <c r="H1180" s="10" t="b">
        <f aca="false">AND($E1180,OR($B1180="UNGRADABLE_QUALITY",$B1180="UNGRADABLE_CONDITION"))</f>
        <v>0</v>
      </c>
      <c r="I1180" s="10" t="str">
        <f aca="false">IF(AND($E1180,NOT($H1180)),$B1180, "")</f>
        <v>NON_SPECIFIC</v>
      </c>
    </row>
    <row r="1181" customFormat="false" ht="15.75" hidden="false" customHeight="false" outlineLevel="0" collapsed="false">
      <c r="A1181" s="8" t="str">
        <f aca="false">pattern_user_labels!$A1181</f>
        <v>2ea62eba-f0e6-4252-a352-babb4b814502</v>
      </c>
      <c r="B1181" s="8" t="str">
        <f aca="false" t="array" ref="B1181:B1181">INDEX(pattern_user_labels!B1181:J1181,MATCH(MAX(COUNTIF(pattern_user_labels!B1181:J1181,pattern_user_labels!B1181:J1181)),COUNTIF(pattern_user_labels!B1181:J1181,pattern_user_labels!B1181:J1181),0))</f>
        <v>NON_SPECIFIC</v>
      </c>
      <c r="C1181" s="9" t="n">
        <f aca="false">pattern_user_labels!$R1181</f>
        <v>3</v>
      </c>
      <c r="D1181" s="9" t="n">
        <f aca="false">COUNTIF(pattern_user_labels!$B1181:$J1181, $B1181)</f>
        <v>3</v>
      </c>
      <c r="E1181" s="10" t="b">
        <f aca="false">$C1181-$D1181&lt;=1</f>
        <v>1</v>
      </c>
      <c r="F1181" s="10" t="b">
        <f aca="false">$C1181=$D1181</f>
        <v>1</v>
      </c>
      <c r="G1181" s="10" t="b">
        <f aca="false">D1181&gt;=3</f>
        <v>1</v>
      </c>
      <c r="H1181" s="10" t="b">
        <f aca="false">AND($E1181,OR($B1181="UNGRADABLE_QUALITY",$B1181="UNGRADABLE_CONDITION"))</f>
        <v>0</v>
      </c>
      <c r="I1181" s="10" t="str">
        <f aca="false">IF(AND($E1181,NOT($H1181)),$B1181, "")</f>
        <v>NON_SPECIFIC</v>
      </c>
    </row>
    <row r="1182" customFormat="false" ht="15.75" hidden="false" customHeight="false" outlineLevel="0" collapsed="false">
      <c r="A1182" s="8" t="str">
        <f aca="false">pattern_user_labels!$A1182</f>
        <v>2ef0e98f-4366-4bca-8139-c8f67b0a0d80</v>
      </c>
      <c r="B1182" s="8" t="str">
        <f aca="false" t="array" ref="B1182:B1182">INDEX(pattern_user_labels!B1182:J1182,MATCH(MAX(COUNTIF(pattern_user_labels!B1182:J1182,pattern_user_labels!B1182:J1182)),COUNTIF(pattern_user_labels!B1182:J1182,pattern_user_labels!B1182:J1182),0))</f>
        <v>NON_SPECIFIC</v>
      </c>
      <c r="C1182" s="9" t="n">
        <f aca="false">pattern_user_labels!$R1182</f>
        <v>3</v>
      </c>
      <c r="D1182" s="9" t="n">
        <f aca="false">COUNTIF(pattern_user_labels!$B1182:$J1182, $B1182)</f>
        <v>2</v>
      </c>
      <c r="E1182" s="10" t="b">
        <f aca="false">$C1182-$D1182&lt;=1</f>
        <v>1</v>
      </c>
      <c r="F1182" s="10" t="b">
        <f aca="false">$C1182=$D1182</f>
        <v>0</v>
      </c>
      <c r="G1182" s="10" t="b">
        <f aca="false">D1182&gt;=3</f>
        <v>0</v>
      </c>
      <c r="H1182" s="10" t="b">
        <f aca="false">AND($E1182,OR($B1182="UNGRADABLE_QUALITY",$B1182="UNGRADABLE_CONDITION"))</f>
        <v>0</v>
      </c>
      <c r="I1182" s="10" t="str">
        <f aca="false">IF(AND($E1182,NOT($H1182)),$B1182, "")</f>
        <v>NON_SPECIFIC</v>
      </c>
    </row>
    <row r="1183" customFormat="false" ht="15.75" hidden="false" customHeight="false" outlineLevel="0" collapsed="false">
      <c r="A1183" s="8" t="str">
        <f aca="false">pattern_user_labels!$A1183</f>
        <v>2f53962a-c920-4197-affc-8158b39d1755</v>
      </c>
      <c r="B1183" s="8" t="str">
        <f aca="false" t="array" ref="B1183:B1183">INDEX(pattern_user_labels!B1183:J1183,MATCH(MAX(COUNTIF(pattern_user_labels!B1183:J1183,pattern_user_labels!B1183:J1183)),COUNTIF(pattern_user_labels!B1183:J1183,pattern_user_labels!B1183:J1183),0))</f>
        <v>NON_SPECIFIC</v>
      </c>
      <c r="C1183" s="9" t="n">
        <f aca="false">pattern_user_labels!$R1183</f>
        <v>3</v>
      </c>
      <c r="D1183" s="9" t="n">
        <f aca="false">COUNTIF(pattern_user_labels!$B1183:$J1183, $B1183)</f>
        <v>2</v>
      </c>
      <c r="E1183" s="10" t="b">
        <f aca="false">$C1183-$D1183&lt;=1</f>
        <v>1</v>
      </c>
      <c r="F1183" s="10" t="b">
        <f aca="false">$C1183=$D1183</f>
        <v>0</v>
      </c>
      <c r="G1183" s="10" t="b">
        <f aca="false">D1183&gt;=3</f>
        <v>0</v>
      </c>
      <c r="H1183" s="10" t="b">
        <f aca="false">AND($E1183,OR($B1183="UNGRADABLE_QUALITY",$B1183="UNGRADABLE_CONDITION"))</f>
        <v>0</v>
      </c>
      <c r="I1183" s="10" t="str">
        <f aca="false">IF(AND($E1183,NOT($H1183)),$B1183, "")</f>
        <v>NON_SPECIFIC</v>
      </c>
    </row>
    <row r="1184" customFormat="false" ht="15.75" hidden="false" customHeight="false" outlineLevel="0" collapsed="false">
      <c r="A1184" s="8" t="str">
        <f aca="false">pattern_user_labels!$A1184</f>
        <v>2fb2bebe-804b-41ca-a300-742f898db1d4</v>
      </c>
      <c r="B1184" s="8" t="str">
        <f aca="false" t="array" ref="B1184:B1184">INDEX(pattern_user_labels!B1184:J1184,MATCH(MAX(COUNTIF(pattern_user_labels!B1184:J1184,pattern_user_labels!B1184:J1184)),COUNTIF(pattern_user_labels!B1184:J1184,pattern_user_labels!B1184:J1184),0))</f>
        <v>NON_SPECIFIC</v>
      </c>
      <c r="C1184" s="9" t="n">
        <f aca="false">pattern_user_labels!$R1184</f>
        <v>3</v>
      </c>
      <c r="D1184" s="9" t="n">
        <f aca="false">COUNTIF(pattern_user_labels!$B1184:$J1184, $B1184)</f>
        <v>2</v>
      </c>
      <c r="E1184" s="10" t="b">
        <f aca="false">$C1184-$D1184&lt;=1</f>
        <v>1</v>
      </c>
      <c r="F1184" s="10" t="b">
        <f aca="false">$C1184=$D1184</f>
        <v>0</v>
      </c>
      <c r="G1184" s="10" t="b">
        <f aca="false">D1184&gt;=3</f>
        <v>0</v>
      </c>
      <c r="H1184" s="10" t="b">
        <f aca="false">AND($E1184,OR($B1184="UNGRADABLE_QUALITY",$B1184="UNGRADABLE_CONDITION"))</f>
        <v>0</v>
      </c>
      <c r="I1184" s="10" t="str">
        <f aca="false">IF(AND($E1184,NOT($H1184)),$B1184, "")</f>
        <v>NON_SPECIFIC</v>
      </c>
    </row>
    <row r="1185" customFormat="false" ht="15.75" hidden="false" customHeight="false" outlineLevel="0" collapsed="false">
      <c r="A1185" s="8" t="str">
        <f aca="false">pattern_user_labels!$A1185</f>
        <v>309e3d28-ad6d-4bb5-a3b0-3d4dbcb5cb7c</v>
      </c>
      <c r="B1185" s="8" t="str">
        <f aca="false" t="array" ref="B1185:B1185">INDEX(pattern_user_labels!B1185:J1185,MATCH(MAX(COUNTIF(pattern_user_labels!B1185:J1185,pattern_user_labels!B1185:J1185)),COUNTIF(pattern_user_labels!B1185:J1185,pattern_user_labels!B1185:J1185),0))</f>
        <v>NORMAL</v>
      </c>
      <c r="C1185" s="9" t="n">
        <f aca="false">pattern_user_labels!$R1185</f>
        <v>3</v>
      </c>
      <c r="D1185" s="9" t="n">
        <f aca="false">COUNTIF(pattern_user_labels!$B1185:$J1185, $B1185)</f>
        <v>1</v>
      </c>
      <c r="E1185" s="10" t="b">
        <f aca="false">$C1185-$D1185&lt;=1</f>
        <v>0</v>
      </c>
      <c r="F1185" s="10" t="b">
        <f aca="false">$C1185=$D1185</f>
        <v>0</v>
      </c>
      <c r="G1185" s="10" t="b">
        <f aca="false">D1185&gt;=3</f>
        <v>0</v>
      </c>
      <c r="H1185" s="10" t="b">
        <f aca="false">AND($E1185,OR($B1185="UNGRADABLE_QUALITY",$B1185="UNGRADABLE_CONDITION"))</f>
        <v>0</v>
      </c>
      <c r="I1185" s="10" t="str">
        <f aca="false">IF(AND($E1185,NOT($H1185)),$B1185, "")</f>
        <v/>
      </c>
    </row>
    <row r="1186" customFormat="false" ht="15.75" hidden="false" customHeight="false" outlineLevel="0" collapsed="false">
      <c r="A1186" s="8" t="str">
        <f aca="false">pattern_user_labels!$A1186</f>
        <v>30a7b029-8d11-4063-9950-2a3ea94b5b7b</v>
      </c>
      <c r="B1186" s="8" t="str">
        <f aca="false" t="array" ref="B1186:B1186">INDEX(pattern_user_labels!B1186:J1186,MATCH(MAX(COUNTIF(pattern_user_labels!B1186:J1186,pattern_user_labels!B1186:J1186)),COUNTIF(pattern_user_labels!B1186:J1186,pattern_user_labels!B1186:J1186),0))</f>
        <v>NORMAL</v>
      </c>
      <c r="C1186" s="9" t="n">
        <f aca="false">pattern_user_labels!$R1186</f>
        <v>3</v>
      </c>
      <c r="D1186" s="9" t="n">
        <f aca="false">COUNTIF(pattern_user_labels!$B1186:$J1186, $B1186)</f>
        <v>3</v>
      </c>
      <c r="E1186" s="10" t="b">
        <f aca="false">$C1186-$D1186&lt;=1</f>
        <v>1</v>
      </c>
      <c r="F1186" s="10" t="b">
        <f aca="false">$C1186=$D1186</f>
        <v>1</v>
      </c>
      <c r="G1186" s="10" t="b">
        <f aca="false">D1186&gt;=3</f>
        <v>1</v>
      </c>
      <c r="H1186" s="10" t="b">
        <f aca="false">AND($E1186,OR($B1186="UNGRADABLE_QUALITY",$B1186="UNGRADABLE_CONDITION"))</f>
        <v>0</v>
      </c>
      <c r="I1186" s="10" t="str">
        <f aca="false">IF(AND($E1186,NOT($H1186)),$B1186, "")</f>
        <v>NORMAL</v>
      </c>
    </row>
    <row r="1187" customFormat="false" ht="15.75" hidden="false" customHeight="false" outlineLevel="0" collapsed="false">
      <c r="A1187" s="8" t="str">
        <f aca="false">pattern_user_labels!$A1187</f>
        <v>316da244-b3eb-4df7-8df4-ce6a61ebe982</v>
      </c>
      <c r="B1187" s="8" t="str">
        <f aca="false" t="array" ref="B1187:B1187">INDEX(pattern_user_labels!B1187:J1187,MATCH(MAX(COUNTIF(pattern_user_labels!B1187:J1187,pattern_user_labels!B1187:J1187)),COUNTIF(pattern_user_labels!B1187:J1187,pattern_user_labels!B1187:J1187),0))</f>
        <v>NON_SPECIFIC</v>
      </c>
      <c r="C1187" s="9" t="n">
        <f aca="false">pattern_user_labels!$R1187</f>
        <v>3</v>
      </c>
      <c r="D1187" s="9" t="n">
        <f aca="false">COUNTIF(pattern_user_labels!$B1187:$J1187, $B1187)</f>
        <v>1</v>
      </c>
      <c r="E1187" s="10" t="b">
        <f aca="false">$C1187-$D1187&lt;=1</f>
        <v>0</v>
      </c>
      <c r="F1187" s="10" t="b">
        <f aca="false">$C1187=$D1187</f>
        <v>0</v>
      </c>
      <c r="G1187" s="10" t="b">
        <f aca="false">D1187&gt;=3</f>
        <v>0</v>
      </c>
      <c r="H1187" s="10" t="b">
        <f aca="false">AND($E1187,OR($B1187="UNGRADABLE_QUALITY",$B1187="UNGRADABLE_CONDITION"))</f>
        <v>0</v>
      </c>
      <c r="I1187" s="10" t="str">
        <f aca="false">IF(AND($E1187,NOT($H1187)),$B1187, "")</f>
        <v/>
      </c>
    </row>
    <row r="1188" customFormat="false" ht="15.75" hidden="false" customHeight="false" outlineLevel="0" collapsed="false">
      <c r="A1188" s="8" t="str">
        <f aca="false">pattern_user_labels!$A1188</f>
        <v>31c46cd6-cf43-4c80-b0d1-68b8dd9ca95c</v>
      </c>
      <c r="B1188" s="8" t="str">
        <f aca="false" t="array" ref="B1188:B1188">INDEX(pattern_user_labels!B1188:J1188,MATCH(MAX(COUNTIF(pattern_user_labels!B1188:J1188,pattern_user_labels!B1188:J1188)),COUNTIF(pattern_user_labels!B1188:J1188,pattern_user_labels!B1188:J1188),0))</f>
        <v>NORMAL</v>
      </c>
      <c r="C1188" s="9" t="n">
        <f aca="false">pattern_user_labels!$R1188</f>
        <v>3</v>
      </c>
      <c r="D1188" s="9" t="n">
        <f aca="false">COUNTIF(pattern_user_labels!$B1188:$J1188, $B1188)</f>
        <v>2</v>
      </c>
      <c r="E1188" s="10" t="b">
        <f aca="false">$C1188-$D1188&lt;=1</f>
        <v>1</v>
      </c>
      <c r="F1188" s="10" t="b">
        <f aca="false">$C1188=$D1188</f>
        <v>0</v>
      </c>
      <c r="G1188" s="10" t="b">
        <f aca="false">D1188&gt;=3</f>
        <v>0</v>
      </c>
      <c r="H1188" s="10" t="b">
        <f aca="false">AND($E1188,OR($B1188="UNGRADABLE_QUALITY",$B1188="UNGRADABLE_CONDITION"))</f>
        <v>0</v>
      </c>
      <c r="I1188" s="10" t="str">
        <f aca="false">IF(AND($E1188,NOT($H1188)),$B1188, "")</f>
        <v>NORMAL</v>
      </c>
    </row>
    <row r="1189" customFormat="false" ht="15.75" hidden="false" customHeight="false" outlineLevel="0" collapsed="false">
      <c r="A1189" s="8" t="str">
        <f aca="false">pattern_user_labels!$A1189</f>
        <v>32d54bad-81a0-424b-9f0c-de6359c577a1</v>
      </c>
      <c r="B1189" s="8" t="str">
        <f aca="false" t="array" ref="B1189:B1189">INDEX(pattern_user_labels!B1189:J1189,MATCH(MAX(COUNTIF(pattern_user_labels!B1189:J1189,pattern_user_labels!B1189:J1189)),COUNTIF(pattern_user_labels!B1189:J1189,pattern_user_labels!B1189:J1189),0))</f>
        <v>NON_SPECIFIC</v>
      </c>
      <c r="C1189" s="9" t="n">
        <f aca="false">pattern_user_labels!$R1189</f>
        <v>3</v>
      </c>
      <c r="D1189" s="9" t="n">
        <f aca="false">COUNTIF(pattern_user_labels!$B1189:$J1189, $B1189)</f>
        <v>3</v>
      </c>
      <c r="E1189" s="10" t="b">
        <f aca="false">$C1189-$D1189&lt;=1</f>
        <v>1</v>
      </c>
      <c r="F1189" s="10" t="b">
        <f aca="false">$C1189=$D1189</f>
        <v>1</v>
      </c>
      <c r="G1189" s="10" t="b">
        <f aca="false">D1189&gt;=3</f>
        <v>1</v>
      </c>
      <c r="H1189" s="10" t="b">
        <f aca="false">AND($E1189,OR($B1189="UNGRADABLE_QUALITY",$B1189="UNGRADABLE_CONDITION"))</f>
        <v>0</v>
      </c>
      <c r="I1189" s="10" t="str">
        <f aca="false">IF(AND($E1189,NOT($H1189)),$B1189, "")</f>
        <v>NON_SPECIFIC</v>
      </c>
    </row>
    <row r="1190" customFormat="false" ht="15.75" hidden="false" customHeight="false" outlineLevel="0" collapsed="false">
      <c r="A1190" s="8" t="str">
        <f aca="false">pattern_user_labels!$A1190</f>
        <v>32e87949-9026-4dde-b468-d36f916a5152</v>
      </c>
      <c r="B1190" s="8" t="str">
        <f aca="false" t="array" ref="B1190:B1190">INDEX(pattern_user_labels!B1190:J1190,MATCH(MAX(COUNTIF(pattern_user_labels!B1190:J1190,pattern_user_labels!B1190:J1190)),COUNTIF(pattern_user_labels!B1190:J1190,pattern_user_labels!B1190:J1190),0))</f>
        <v>NORMAL</v>
      </c>
      <c r="C1190" s="9" t="n">
        <f aca="false">pattern_user_labels!$R1190</f>
        <v>3</v>
      </c>
      <c r="D1190" s="9" t="n">
        <f aca="false">COUNTIF(pattern_user_labels!$B1190:$J1190, $B1190)</f>
        <v>3</v>
      </c>
      <c r="E1190" s="10" t="b">
        <f aca="false">$C1190-$D1190&lt;=1</f>
        <v>1</v>
      </c>
      <c r="F1190" s="10" t="b">
        <f aca="false">$C1190=$D1190</f>
        <v>1</v>
      </c>
      <c r="G1190" s="10" t="b">
        <f aca="false">D1190&gt;=3</f>
        <v>1</v>
      </c>
      <c r="H1190" s="10" t="b">
        <f aca="false">AND($E1190,OR($B1190="UNGRADABLE_QUALITY",$B1190="UNGRADABLE_CONDITION"))</f>
        <v>0</v>
      </c>
      <c r="I1190" s="10" t="str">
        <f aca="false">IF(AND($E1190,NOT($H1190)),$B1190, "")</f>
        <v>NORMAL</v>
      </c>
    </row>
    <row r="1191" customFormat="false" ht="15.75" hidden="false" customHeight="false" outlineLevel="0" collapsed="false">
      <c r="A1191" s="8" t="str">
        <f aca="false">pattern_user_labels!$A1191</f>
        <v>32ec6748-f42c-4bfc-b0cf-8b5ede1cb86b</v>
      </c>
      <c r="B1191" s="8" t="str">
        <f aca="false" t="array" ref="B1191:B1191">INDEX(pattern_user_labels!B1191:J1191,MATCH(MAX(COUNTIF(pattern_user_labels!B1191:J1191,pattern_user_labels!B1191:J1191)),COUNTIF(pattern_user_labels!B1191:J1191,pattern_user_labels!B1191:J1191),0))</f>
        <v>NORMAL</v>
      </c>
      <c r="C1191" s="9" t="n">
        <f aca="false">pattern_user_labels!$R1191</f>
        <v>3</v>
      </c>
      <c r="D1191" s="9" t="n">
        <f aca="false">COUNTIF(pattern_user_labels!$B1191:$J1191, $B1191)</f>
        <v>1</v>
      </c>
      <c r="E1191" s="10" t="b">
        <f aca="false">$C1191-$D1191&lt;=1</f>
        <v>0</v>
      </c>
      <c r="F1191" s="10" t="b">
        <f aca="false">$C1191=$D1191</f>
        <v>0</v>
      </c>
      <c r="G1191" s="10" t="b">
        <f aca="false">D1191&gt;=3</f>
        <v>0</v>
      </c>
      <c r="H1191" s="10" t="b">
        <f aca="false">AND($E1191,OR($B1191="UNGRADABLE_QUALITY",$B1191="UNGRADABLE_CONDITION"))</f>
        <v>0</v>
      </c>
      <c r="I1191" s="10" t="str">
        <f aca="false">IF(AND($E1191,NOT($H1191)),$B1191, "")</f>
        <v/>
      </c>
    </row>
    <row r="1192" customFormat="false" ht="15.75" hidden="false" customHeight="false" outlineLevel="0" collapsed="false">
      <c r="A1192" s="8" t="str">
        <f aca="false">pattern_user_labels!$A1192</f>
        <v>330bd927-8b9c-46ce-a17e-8ecf6bfe4ea9</v>
      </c>
      <c r="B1192" s="8" t="str">
        <f aca="false" t="array" ref="B1192:B1192">INDEX(pattern_user_labels!B1192:J1192,MATCH(MAX(COUNTIF(pattern_user_labels!B1192:J1192,pattern_user_labels!B1192:J1192)),COUNTIF(pattern_user_labels!B1192:J1192,pattern_user_labels!B1192:J1192),0))</f>
        <v>UNGRADABLE_QUALITY</v>
      </c>
      <c r="C1192" s="9" t="n">
        <f aca="false">pattern_user_labels!$R1192</f>
        <v>3</v>
      </c>
      <c r="D1192" s="9" t="n">
        <f aca="false">COUNTIF(pattern_user_labels!$B1192:$J1192, $B1192)</f>
        <v>3</v>
      </c>
      <c r="E1192" s="10" t="b">
        <f aca="false">$C1192-$D1192&lt;=1</f>
        <v>1</v>
      </c>
      <c r="F1192" s="10" t="b">
        <f aca="false">$C1192=$D1192</f>
        <v>1</v>
      </c>
      <c r="G1192" s="10" t="b">
        <f aca="false">D1192&gt;=3</f>
        <v>1</v>
      </c>
      <c r="H1192" s="10" t="b">
        <f aca="false">AND($E1192,OR($B1192="UNGRADABLE_QUALITY",$B1192="UNGRADABLE_CONDITION"))</f>
        <v>1</v>
      </c>
      <c r="I1192" s="10" t="str">
        <f aca="false">IF(AND($E1192,NOT($H1192)),$B1192, "")</f>
        <v/>
      </c>
    </row>
    <row r="1193" customFormat="false" ht="15.75" hidden="false" customHeight="false" outlineLevel="0" collapsed="false">
      <c r="A1193" s="8" t="str">
        <f aca="false">pattern_user_labels!$A1193</f>
        <v>330dc05b-0e91-4089-82a4-6688f5f10c05</v>
      </c>
      <c r="B1193" s="8" t="str">
        <f aca="false" t="array" ref="B1193:B1193">INDEX(pattern_user_labels!B1193:J1193,MATCH(MAX(COUNTIF(pattern_user_labels!B1193:J1193,pattern_user_labels!B1193:J1193)),COUNTIF(pattern_user_labels!B1193:J1193,pattern_user_labels!B1193:J1193),0))</f>
        <v>NORMAL</v>
      </c>
      <c r="C1193" s="9" t="n">
        <f aca="false">pattern_user_labels!$R1193</f>
        <v>3</v>
      </c>
      <c r="D1193" s="9" t="n">
        <f aca="false">COUNTIF(pattern_user_labels!$B1193:$J1193, $B1193)</f>
        <v>3</v>
      </c>
      <c r="E1193" s="10" t="b">
        <f aca="false">$C1193-$D1193&lt;=1</f>
        <v>1</v>
      </c>
      <c r="F1193" s="10" t="b">
        <f aca="false">$C1193=$D1193</f>
        <v>1</v>
      </c>
      <c r="G1193" s="10" t="b">
        <f aca="false">D1193&gt;=3</f>
        <v>1</v>
      </c>
      <c r="H1193" s="10" t="b">
        <f aca="false">AND($E1193,OR($B1193="UNGRADABLE_QUALITY",$B1193="UNGRADABLE_CONDITION"))</f>
        <v>0</v>
      </c>
      <c r="I1193" s="10" t="str">
        <f aca="false">IF(AND($E1193,NOT($H1193)),$B1193, "")</f>
        <v>NORMAL</v>
      </c>
    </row>
    <row r="1194" customFormat="false" ht="15.75" hidden="false" customHeight="false" outlineLevel="0" collapsed="false">
      <c r="A1194" s="8" t="str">
        <f aca="false">pattern_user_labels!$A1194</f>
        <v>33fb9a11-85f7-4313-b202-a64448cfdca9</v>
      </c>
      <c r="B1194" s="8" t="str">
        <f aca="false" t="array" ref="B1194:B1194">INDEX(pattern_user_labels!B1194:J1194,MATCH(MAX(COUNTIF(pattern_user_labels!B1194:J1194,pattern_user_labels!B1194:J1194)),COUNTIF(pattern_user_labels!B1194:J1194,pattern_user_labels!B1194:J1194),0))</f>
        <v>NORMAL</v>
      </c>
      <c r="C1194" s="9" t="n">
        <f aca="false">pattern_user_labels!$R1194</f>
        <v>3</v>
      </c>
      <c r="D1194" s="9" t="n">
        <f aca="false">COUNTIF(pattern_user_labels!$B1194:$J1194, $B1194)</f>
        <v>2</v>
      </c>
      <c r="E1194" s="10" t="b">
        <f aca="false">$C1194-$D1194&lt;=1</f>
        <v>1</v>
      </c>
      <c r="F1194" s="10" t="b">
        <f aca="false">$C1194=$D1194</f>
        <v>0</v>
      </c>
      <c r="G1194" s="10" t="b">
        <f aca="false">D1194&gt;=3</f>
        <v>0</v>
      </c>
      <c r="H1194" s="10" t="b">
        <f aca="false">AND($E1194,OR($B1194="UNGRADABLE_QUALITY",$B1194="UNGRADABLE_CONDITION"))</f>
        <v>0</v>
      </c>
      <c r="I1194" s="10" t="str">
        <f aca="false">IF(AND($E1194,NOT($H1194)),$B1194, "")</f>
        <v>NORMAL</v>
      </c>
    </row>
    <row r="1195" customFormat="false" ht="15.75" hidden="false" customHeight="false" outlineLevel="0" collapsed="false">
      <c r="A1195" s="8" t="str">
        <f aca="false">pattern_user_labels!$A1195</f>
        <v>343ab8ad-3516-4b9d-97d2-fb584ebc5fff</v>
      </c>
      <c r="B1195" s="8" t="str">
        <f aca="false" t="array" ref="B1195:B1195">INDEX(pattern_user_labels!B1195:J1195,MATCH(MAX(COUNTIF(pattern_user_labels!B1195:J1195,pattern_user_labels!B1195:J1195)),COUNTIF(pattern_user_labels!B1195:J1195,pattern_user_labels!B1195:J1195),0))</f>
        <v>NORMAL</v>
      </c>
      <c r="C1195" s="9" t="n">
        <f aca="false">pattern_user_labels!$R1195</f>
        <v>3</v>
      </c>
      <c r="D1195" s="9" t="n">
        <f aca="false">COUNTIF(pattern_user_labels!$B1195:$J1195, $B1195)</f>
        <v>2</v>
      </c>
      <c r="E1195" s="10" t="b">
        <f aca="false">$C1195-$D1195&lt;=1</f>
        <v>1</v>
      </c>
      <c r="F1195" s="10" t="b">
        <f aca="false">$C1195=$D1195</f>
        <v>0</v>
      </c>
      <c r="G1195" s="10" t="b">
        <f aca="false">D1195&gt;=3</f>
        <v>0</v>
      </c>
      <c r="H1195" s="10" t="b">
        <f aca="false">AND($E1195,OR($B1195="UNGRADABLE_QUALITY",$B1195="UNGRADABLE_CONDITION"))</f>
        <v>0</v>
      </c>
      <c r="I1195" s="10" t="str">
        <f aca="false">IF(AND($E1195,NOT($H1195)),$B1195, "")</f>
        <v>NORMAL</v>
      </c>
    </row>
    <row r="1196" customFormat="false" ht="15.75" hidden="false" customHeight="false" outlineLevel="0" collapsed="false">
      <c r="A1196" s="8" t="str">
        <f aca="false">pattern_user_labels!$A1196</f>
        <v>345b135a-6275-4726-b86d-18dc39b8ab2e</v>
      </c>
      <c r="B1196" s="8" t="str">
        <f aca="false" t="array" ref="B1196:B1196">INDEX(pattern_user_labels!B1196:J1196,MATCH(MAX(COUNTIF(pattern_user_labels!B1196:J1196,pattern_user_labels!B1196:J1196)),COUNTIF(pattern_user_labels!B1196:J1196,pattern_user_labels!B1196:J1196),0))</f>
        <v>NORMAL</v>
      </c>
      <c r="C1196" s="9" t="n">
        <f aca="false">pattern_user_labels!$R1196</f>
        <v>3</v>
      </c>
      <c r="D1196" s="9" t="n">
        <f aca="false">COUNTIF(pattern_user_labels!$B1196:$J1196, $B1196)</f>
        <v>2</v>
      </c>
      <c r="E1196" s="10" t="b">
        <f aca="false">$C1196-$D1196&lt;=1</f>
        <v>1</v>
      </c>
      <c r="F1196" s="10" t="b">
        <f aca="false">$C1196=$D1196</f>
        <v>0</v>
      </c>
      <c r="G1196" s="10" t="b">
        <f aca="false">D1196&gt;=3</f>
        <v>0</v>
      </c>
      <c r="H1196" s="10" t="b">
        <f aca="false">AND($E1196,OR($B1196="UNGRADABLE_QUALITY",$B1196="UNGRADABLE_CONDITION"))</f>
        <v>0</v>
      </c>
      <c r="I1196" s="10" t="str">
        <f aca="false">IF(AND($E1196,NOT($H1196)),$B1196, "")</f>
        <v>NORMAL</v>
      </c>
    </row>
    <row r="1197" customFormat="false" ht="15.75" hidden="false" customHeight="false" outlineLevel="0" collapsed="false">
      <c r="A1197" s="8" t="str">
        <f aca="false">pattern_user_labels!$A1197</f>
        <v>350a8e81-cbd0-405f-a994-ef392ffd87c3</v>
      </c>
      <c r="B1197" s="8" t="str">
        <f aca="false" t="array" ref="B1197:B1197">INDEX(pattern_user_labels!B1197:J1197,MATCH(MAX(COUNTIF(pattern_user_labels!B1197:J1197,pattern_user_labels!B1197:J1197)),COUNTIF(pattern_user_labels!B1197:J1197,pattern_user_labels!B1197:J1197),0))</f>
        <v>NORMAL</v>
      </c>
      <c r="C1197" s="9" t="n">
        <f aca="false">pattern_user_labels!$R1197</f>
        <v>3</v>
      </c>
      <c r="D1197" s="9" t="n">
        <f aca="false">COUNTIF(pattern_user_labels!$B1197:$J1197, $B1197)</f>
        <v>2</v>
      </c>
      <c r="E1197" s="10" t="b">
        <f aca="false">$C1197-$D1197&lt;=1</f>
        <v>1</v>
      </c>
      <c r="F1197" s="10" t="b">
        <f aca="false">$C1197=$D1197</f>
        <v>0</v>
      </c>
      <c r="G1197" s="10" t="b">
        <f aca="false">D1197&gt;=3</f>
        <v>0</v>
      </c>
      <c r="H1197" s="10" t="b">
        <f aca="false">AND($E1197,OR($B1197="UNGRADABLE_QUALITY",$B1197="UNGRADABLE_CONDITION"))</f>
        <v>0</v>
      </c>
      <c r="I1197" s="10" t="str">
        <f aca="false">IF(AND($E1197,NOT($H1197)),$B1197, "")</f>
        <v>NORMAL</v>
      </c>
    </row>
    <row r="1198" customFormat="false" ht="15.75" hidden="false" customHeight="false" outlineLevel="0" collapsed="false">
      <c r="A1198" s="8" t="str">
        <f aca="false">pattern_user_labels!$A1198</f>
        <v>3528dd46-100c-495c-bf59-6894b4c32633</v>
      </c>
      <c r="B1198" s="8" t="str">
        <f aca="false" t="array" ref="B1198:B1198">INDEX(pattern_user_labels!B1198:J1198,MATCH(MAX(COUNTIF(pattern_user_labels!B1198:J1198,pattern_user_labels!B1198:J1198)),COUNTIF(pattern_user_labels!B1198:J1198,pattern_user_labels!B1198:J1198),0))</f>
        <v>EARLY</v>
      </c>
      <c r="C1198" s="9" t="n">
        <f aca="false">pattern_user_labels!$R1198</f>
        <v>3</v>
      </c>
      <c r="D1198" s="9" t="n">
        <f aca="false">COUNTIF(pattern_user_labels!$B1198:$J1198, $B1198)</f>
        <v>3</v>
      </c>
      <c r="E1198" s="10" t="b">
        <f aca="false">$C1198-$D1198&lt;=1</f>
        <v>1</v>
      </c>
      <c r="F1198" s="10" t="b">
        <f aca="false">$C1198=$D1198</f>
        <v>1</v>
      </c>
      <c r="G1198" s="10" t="b">
        <f aca="false">D1198&gt;=3</f>
        <v>1</v>
      </c>
      <c r="H1198" s="10" t="b">
        <f aca="false">AND($E1198,OR($B1198="UNGRADABLE_QUALITY",$B1198="UNGRADABLE_CONDITION"))</f>
        <v>0</v>
      </c>
      <c r="I1198" s="10" t="str">
        <f aca="false">IF(AND($E1198,NOT($H1198)),$B1198, "")</f>
        <v>EARLY</v>
      </c>
    </row>
    <row r="1199" customFormat="false" ht="15.75" hidden="false" customHeight="false" outlineLevel="0" collapsed="false">
      <c r="A1199" s="8" t="str">
        <f aca="false">pattern_user_labels!$A1199</f>
        <v>36dbe48b-8e1c-49df-920f-af2ee7f4487f</v>
      </c>
      <c r="B1199" s="8" t="str">
        <f aca="false" t="array" ref="B1199:B1199">INDEX(pattern_user_labels!B1199:J1199,MATCH(MAX(COUNTIF(pattern_user_labels!B1199:J1199,pattern_user_labels!B1199:J1199)),COUNTIF(pattern_user_labels!B1199:J1199,pattern_user_labels!B1199:J1199),0))</f>
        <v>NON_SPECIFIC</v>
      </c>
      <c r="C1199" s="9" t="n">
        <f aca="false">pattern_user_labels!$R1199</f>
        <v>3</v>
      </c>
      <c r="D1199" s="9" t="n">
        <f aca="false">COUNTIF(pattern_user_labels!$B1199:$J1199, $B1199)</f>
        <v>2</v>
      </c>
      <c r="E1199" s="10" t="b">
        <f aca="false">$C1199-$D1199&lt;=1</f>
        <v>1</v>
      </c>
      <c r="F1199" s="10" t="b">
        <f aca="false">$C1199=$D1199</f>
        <v>0</v>
      </c>
      <c r="G1199" s="10" t="b">
        <f aca="false">D1199&gt;=3</f>
        <v>0</v>
      </c>
      <c r="H1199" s="10" t="b">
        <f aca="false">AND($E1199,OR($B1199="UNGRADABLE_QUALITY",$B1199="UNGRADABLE_CONDITION"))</f>
        <v>0</v>
      </c>
      <c r="I1199" s="10" t="str">
        <f aca="false">IF(AND($E1199,NOT($H1199)),$B1199, "")</f>
        <v>NON_SPECIFIC</v>
      </c>
    </row>
    <row r="1200" customFormat="false" ht="15.75" hidden="false" customHeight="false" outlineLevel="0" collapsed="false">
      <c r="A1200" s="8" t="str">
        <f aca="false">pattern_user_labels!$A1200</f>
        <v>37000e6d-f1cf-4186-a6c1-f74ee4a31212</v>
      </c>
      <c r="B1200" s="8" t="str">
        <f aca="false" t="array" ref="B1200:B1200">INDEX(pattern_user_labels!B1200:J1200,MATCH(MAX(COUNTIF(pattern_user_labels!B1200:J1200,pattern_user_labels!B1200:J1200)),COUNTIF(pattern_user_labels!B1200:J1200,pattern_user_labels!B1200:J1200),0))</f>
        <v>NON_SPECIFIC</v>
      </c>
      <c r="C1200" s="9" t="n">
        <f aca="false">pattern_user_labels!$R1200</f>
        <v>3</v>
      </c>
      <c r="D1200" s="9" t="n">
        <f aca="false">COUNTIF(pattern_user_labels!$B1200:$J1200, $B1200)</f>
        <v>2</v>
      </c>
      <c r="E1200" s="10" t="b">
        <f aca="false">$C1200-$D1200&lt;=1</f>
        <v>1</v>
      </c>
      <c r="F1200" s="10" t="b">
        <f aca="false">$C1200=$D1200</f>
        <v>0</v>
      </c>
      <c r="G1200" s="10" t="b">
        <f aca="false">D1200&gt;=3</f>
        <v>0</v>
      </c>
      <c r="H1200" s="10" t="b">
        <f aca="false">AND($E1200,OR($B1200="UNGRADABLE_QUALITY",$B1200="UNGRADABLE_CONDITION"))</f>
        <v>0</v>
      </c>
      <c r="I1200" s="10" t="str">
        <f aca="false">IF(AND($E1200,NOT($H1200)),$B1200, "")</f>
        <v>NON_SPECIFIC</v>
      </c>
    </row>
    <row r="1201" customFormat="false" ht="15.75" hidden="false" customHeight="false" outlineLevel="0" collapsed="false">
      <c r="A1201" s="8" t="str">
        <f aca="false">pattern_user_labels!$A1201</f>
        <v>373aeb69-3cd7-4d0e-9240-1a975fc8e6e6</v>
      </c>
      <c r="B1201" s="8" t="str">
        <f aca="false" t="array" ref="B1201:B1201">INDEX(pattern_user_labels!B1201:J1201,MATCH(MAX(COUNTIF(pattern_user_labels!B1201:J1201,pattern_user_labels!B1201:J1201)),COUNTIF(pattern_user_labels!B1201:J1201,pattern_user_labels!B1201:J1201),0))</f>
        <v>NON_SPECIFIC</v>
      </c>
      <c r="C1201" s="9" t="n">
        <f aca="false">pattern_user_labels!$R1201</f>
        <v>3</v>
      </c>
      <c r="D1201" s="9" t="n">
        <f aca="false">COUNTIF(pattern_user_labels!$B1201:$J1201, $B1201)</f>
        <v>1</v>
      </c>
      <c r="E1201" s="10" t="b">
        <f aca="false">$C1201-$D1201&lt;=1</f>
        <v>0</v>
      </c>
      <c r="F1201" s="10" t="b">
        <f aca="false">$C1201=$D1201</f>
        <v>0</v>
      </c>
      <c r="G1201" s="10" t="b">
        <f aca="false">D1201&gt;=3</f>
        <v>0</v>
      </c>
      <c r="H1201" s="10" t="b">
        <f aca="false">AND($E1201,OR($B1201="UNGRADABLE_QUALITY",$B1201="UNGRADABLE_CONDITION"))</f>
        <v>0</v>
      </c>
      <c r="I1201" s="10" t="str">
        <f aca="false">IF(AND($E1201,NOT($H1201)),$B1201, "")</f>
        <v/>
      </c>
    </row>
    <row r="1202" customFormat="false" ht="15.75" hidden="false" customHeight="false" outlineLevel="0" collapsed="false">
      <c r="A1202" s="8" t="str">
        <f aca="false">pattern_user_labels!$A1202</f>
        <v>3792c9bf-d56e-4160-83e5-9a61ac39e066</v>
      </c>
      <c r="B1202" s="8" t="str">
        <f aca="false" t="array" ref="B1202:B1202">INDEX(pattern_user_labels!B1202:J1202,MATCH(MAX(COUNTIF(pattern_user_labels!B1202:J1202,pattern_user_labels!B1202:J1202)),COUNTIF(pattern_user_labels!B1202:J1202,pattern_user_labels!B1202:J1202),0))</f>
        <v>NORMAL</v>
      </c>
      <c r="C1202" s="9" t="n">
        <f aca="false">pattern_user_labels!$R1202</f>
        <v>3</v>
      </c>
      <c r="D1202" s="9" t="n">
        <f aca="false">COUNTIF(pattern_user_labels!$B1202:$J1202, $B1202)</f>
        <v>3</v>
      </c>
      <c r="E1202" s="10" t="b">
        <f aca="false">$C1202-$D1202&lt;=1</f>
        <v>1</v>
      </c>
      <c r="F1202" s="10" t="b">
        <f aca="false">$C1202=$D1202</f>
        <v>1</v>
      </c>
      <c r="G1202" s="10" t="b">
        <f aca="false">D1202&gt;=3</f>
        <v>1</v>
      </c>
      <c r="H1202" s="10" t="b">
        <f aca="false">AND($E1202,OR($B1202="UNGRADABLE_QUALITY",$B1202="UNGRADABLE_CONDITION"))</f>
        <v>0</v>
      </c>
      <c r="I1202" s="10" t="str">
        <f aca="false">IF(AND($E1202,NOT($H1202)),$B1202, "")</f>
        <v>NORMAL</v>
      </c>
    </row>
    <row r="1203" customFormat="false" ht="15.75" hidden="false" customHeight="false" outlineLevel="0" collapsed="false">
      <c r="A1203" s="8" t="str">
        <f aca="false">pattern_user_labels!$A1203</f>
        <v>38552c43-2e6c-4086-947b-4e8355b72d2d</v>
      </c>
      <c r="B1203" s="8" t="str">
        <f aca="false" t="array" ref="B1203:B1203">INDEX(pattern_user_labels!B1203:J1203,MATCH(MAX(COUNTIF(pattern_user_labels!B1203:J1203,pattern_user_labels!B1203:J1203)),COUNTIF(pattern_user_labels!B1203:J1203,pattern_user_labels!B1203:J1203),0))</f>
        <v>EARLY</v>
      </c>
      <c r="C1203" s="9" t="n">
        <f aca="false">pattern_user_labels!$R1203</f>
        <v>3</v>
      </c>
      <c r="D1203" s="9" t="n">
        <f aca="false">COUNTIF(pattern_user_labels!$B1203:$J1203, $B1203)</f>
        <v>2</v>
      </c>
      <c r="E1203" s="10" t="b">
        <f aca="false">$C1203-$D1203&lt;=1</f>
        <v>1</v>
      </c>
      <c r="F1203" s="10" t="b">
        <f aca="false">$C1203=$D1203</f>
        <v>0</v>
      </c>
      <c r="G1203" s="10" t="b">
        <f aca="false">D1203&gt;=3</f>
        <v>0</v>
      </c>
      <c r="H1203" s="10" t="b">
        <f aca="false">AND($E1203,OR($B1203="UNGRADABLE_QUALITY",$B1203="UNGRADABLE_CONDITION"))</f>
        <v>0</v>
      </c>
      <c r="I1203" s="10" t="str">
        <f aca="false">IF(AND($E1203,NOT($H1203)),$B1203, "")</f>
        <v>EARLY</v>
      </c>
    </row>
    <row r="1204" customFormat="false" ht="15.75" hidden="false" customHeight="false" outlineLevel="0" collapsed="false">
      <c r="A1204" s="8" t="str">
        <f aca="false">pattern_user_labels!$A1204</f>
        <v>38575234-44a5-4d9f-8d56-3c1c73f14669</v>
      </c>
      <c r="B1204" s="8" t="str">
        <f aca="false" t="array" ref="B1204:B1204">INDEX(pattern_user_labels!B1204:J1204,MATCH(MAX(COUNTIF(pattern_user_labels!B1204:J1204,pattern_user_labels!B1204:J1204)),COUNTIF(pattern_user_labels!B1204:J1204,pattern_user_labels!B1204:J1204),0))</f>
        <v>EARLY</v>
      </c>
      <c r="C1204" s="9" t="n">
        <f aca="false">pattern_user_labels!$R1204</f>
        <v>3</v>
      </c>
      <c r="D1204" s="9" t="n">
        <f aca="false">COUNTIF(pattern_user_labels!$B1204:$J1204, $B1204)</f>
        <v>2</v>
      </c>
      <c r="E1204" s="10" t="b">
        <f aca="false">$C1204-$D1204&lt;=1</f>
        <v>1</v>
      </c>
      <c r="F1204" s="10" t="b">
        <f aca="false">$C1204=$D1204</f>
        <v>0</v>
      </c>
      <c r="G1204" s="10" t="b">
        <f aca="false">D1204&gt;=3</f>
        <v>0</v>
      </c>
      <c r="H1204" s="10" t="b">
        <f aca="false">AND($E1204,OR($B1204="UNGRADABLE_QUALITY",$B1204="UNGRADABLE_CONDITION"))</f>
        <v>0</v>
      </c>
      <c r="I1204" s="10" t="str">
        <f aca="false">IF(AND($E1204,NOT($H1204)),$B1204, "")</f>
        <v>EARLY</v>
      </c>
    </row>
    <row r="1205" customFormat="false" ht="15.75" hidden="false" customHeight="false" outlineLevel="0" collapsed="false">
      <c r="A1205" s="8" t="str">
        <f aca="false">pattern_user_labels!$A1205</f>
        <v>38aa1d8d-16f2-486c-ab61-bc7e3ffa6e71</v>
      </c>
      <c r="B1205" s="8" t="str">
        <f aca="false" t="array" ref="B1205:B1205">INDEX(pattern_user_labels!B1205:J1205,MATCH(MAX(COUNTIF(pattern_user_labels!B1205:J1205,pattern_user_labels!B1205:J1205)),COUNTIF(pattern_user_labels!B1205:J1205,pattern_user_labels!B1205:J1205),0))</f>
        <v>NORMAL</v>
      </c>
      <c r="C1205" s="9" t="n">
        <f aca="false">pattern_user_labels!$R1205</f>
        <v>3</v>
      </c>
      <c r="D1205" s="9" t="n">
        <f aca="false">COUNTIF(pattern_user_labels!$B1205:$J1205, $B1205)</f>
        <v>2</v>
      </c>
      <c r="E1205" s="10" t="b">
        <f aca="false">$C1205-$D1205&lt;=1</f>
        <v>1</v>
      </c>
      <c r="F1205" s="10" t="b">
        <f aca="false">$C1205=$D1205</f>
        <v>0</v>
      </c>
      <c r="G1205" s="10" t="b">
        <f aca="false">D1205&gt;=3</f>
        <v>0</v>
      </c>
      <c r="H1205" s="10" t="b">
        <f aca="false">AND($E1205,OR($B1205="UNGRADABLE_QUALITY",$B1205="UNGRADABLE_CONDITION"))</f>
        <v>0</v>
      </c>
      <c r="I1205" s="10" t="str">
        <f aca="false">IF(AND($E1205,NOT($H1205)),$B1205, "")</f>
        <v>NORMAL</v>
      </c>
    </row>
    <row r="1206" customFormat="false" ht="15.75" hidden="false" customHeight="false" outlineLevel="0" collapsed="false">
      <c r="A1206" s="8" t="str">
        <f aca="false">pattern_user_labels!$A1206</f>
        <v>39b464d5-3dbd-4b77-9b5c-ac3cfbea9e8d</v>
      </c>
      <c r="B1206" s="8" t="str">
        <f aca="false" t="array" ref="B1206:B1206">INDEX(pattern_user_labels!B1206:J1206,MATCH(MAX(COUNTIF(pattern_user_labels!B1206:J1206,pattern_user_labels!B1206:J1206)),COUNTIF(pattern_user_labels!B1206:J1206,pattern_user_labels!B1206:J1206),0))</f>
        <v>NORMAL</v>
      </c>
      <c r="C1206" s="9" t="n">
        <f aca="false">pattern_user_labels!$R1206</f>
        <v>3</v>
      </c>
      <c r="D1206" s="9" t="n">
        <f aca="false">COUNTIF(pattern_user_labels!$B1206:$J1206, $B1206)</f>
        <v>2</v>
      </c>
      <c r="E1206" s="10" t="b">
        <f aca="false">$C1206-$D1206&lt;=1</f>
        <v>1</v>
      </c>
      <c r="F1206" s="10" t="b">
        <f aca="false">$C1206=$D1206</f>
        <v>0</v>
      </c>
      <c r="G1206" s="10" t="b">
        <f aca="false">D1206&gt;=3</f>
        <v>0</v>
      </c>
      <c r="H1206" s="10" t="b">
        <f aca="false">AND($E1206,OR($B1206="UNGRADABLE_QUALITY",$B1206="UNGRADABLE_CONDITION"))</f>
        <v>0</v>
      </c>
      <c r="I1206" s="10" t="str">
        <f aca="false">IF(AND($E1206,NOT($H1206)),$B1206, "")</f>
        <v>NORMAL</v>
      </c>
    </row>
    <row r="1207" customFormat="false" ht="15.75" hidden="false" customHeight="false" outlineLevel="0" collapsed="false">
      <c r="A1207" s="8" t="str">
        <f aca="false">pattern_user_labels!$A1207</f>
        <v>3a161f28-9b04-469a-b5b3-2995cebc2798</v>
      </c>
      <c r="B1207" s="8" t="str">
        <f aca="false" t="array" ref="B1207:B1207">INDEX(pattern_user_labels!B1207:J1207,MATCH(MAX(COUNTIF(pattern_user_labels!B1207:J1207,pattern_user_labels!B1207:J1207)),COUNTIF(pattern_user_labels!B1207:J1207,pattern_user_labels!B1207:J1207),0))</f>
        <v>NON_SPECIFIC</v>
      </c>
      <c r="C1207" s="9" t="n">
        <f aca="false">pattern_user_labels!$R1207</f>
        <v>3</v>
      </c>
      <c r="D1207" s="9" t="n">
        <f aca="false">COUNTIF(pattern_user_labels!$B1207:$J1207, $B1207)</f>
        <v>2</v>
      </c>
      <c r="E1207" s="10" t="b">
        <f aca="false">$C1207-$D1207&lt;=1</f>
        <v>1</v>
      </c>
      <c r="F1207" s="10" t="b">
        <f aca="false">$C1207=$D1207</f>
        <v>0</v>
      </c>
      <c r="G1207" s="10" t="b">
        <f aca="false">D1207&gt;=3</f>
        <v>0</v>
      </c>
      <c r="H1207" s="10" t="b">
        <f aca="false">AND($E1207,OR($B1207="UNGRADABLE_QUALITY",$B1207="UNGRADABLE_CONDITION"))</f>
        <v>0</v>
      </c>
      <c r="I1207" s="10" t="str">
        <f aca="false">IF(AND($E1207,NOT($H1207)),$B1207, "")</f>
        <v>NON_SPECIFIC</v>
      </c>
    </row>
    <row r="1208" customFormat="false" ht="15.75" hidden="false" customHeight="false" outlineLevel="0" collapsed="false">
      <c r="A1208" s="8" t="str">
        <f aca="false">pattern_user_labels!$A1208</f>
        <v>3a75bbcc-a8fa-4ab6-bfb3-90cd25657991</v>
      </c>
      <c r="B1208" s="8" t="str">
        <f aca="false" t="array" ref="B1208:B1208">INDEX(pattern_user_labels!B1208:J1208,MATCH(MAX(COUNTIF(pattern_user_labels!B1208:J1208,pattern_user_labels!B1208:J1208)),COUNTIF(pattern_user_labels!B1208:J1208,pattern_user_labels!B1208:J1208),0))</f>
        <v>NORMAL</v>
      </c>
      <c r="C1208" s="9" t="n">
        <f aca="false">pattern_user_labels!$R1208</f>
        <v>3</v>
      </c>
      <c r="D1208" s="9" t="n">
        <f aca="false">COUNTIF(pattern_user_labels!$B1208:$J1208, $B1208)</f>
        <v>2</v>
      </c>
      <c r="E1208" s="10" t="b">
        <f aca="false">$C1208-$D1208&lt;=1</f>
        <v>1</v>
      </c>
      <c r="F1208" s="10" t="b">
        <f aca="false">$C1208=$D1208</f>
        <v>0</v>
      </c>
      <c r="G1208" s="10" t="b">
        <f aca="false">D1208&gt;=3</f>
        <v>0</v>
      </c>
      <c r="H1208" s="10" t="b">
        <f aca="false">AND($E1208,OR($B1208="UNGRADABLE_QUALITY",$B1208="UNGRADABLE_CONDITION"))</f>
        <v>0</v>
      </c>
      <c r="I1208" s="10" t="str">
        <f aca="false">IF(AND($E1208,NOT($H1208)),$B1208, "")</f>
        <v>NORMAL</v>
      </c>
    </row>
    <row r="1209" customFormat="false" ht="15.75" hidden="false" customHeight="false" outlineLevel="0" collapsed="false">
      <c r="A1209" s="8" t="str">
        <f aca="false">pattern_user_labels!$A1209</f>
        <v>3a795e7f-22df-4780-9b69-d8046d5831c3</v>
      </c>
      <c r="B1209" s="8" t="str">
        <f aca="false" t="array" ref="B1209:B1209">INDEX(pattern_user_labels!B1209:J1209,MATCH(MAX(COUNTIF(pattern_user_labels!B1209:J1209,pattern_user_labels!B1209:J1209)),COUNTIF(pattern_user_labels!B1209:J1209,pattern_user_labels!B1209:J1209),0))</f>
        <v>NORMAL</v>
      </c>
      <c r="C1209" s="9" t="n">
        <f aca="false">pattern_user_labels!$R1209</f>
        <v>3</v>
      </c>
      <c r="D1209" s="9" t="n">
        <f aca="false">COUNTIF(pattern_user_labels!$B1209:$J1209, $B1209)</f>
        <v>2</v>
      </c>
      <c r="E1209" s="10" t="b">
        <f aca="false">$C1209-$D1209&lt;=1</f>
        <v>1</v>
      </c>
      <c r="F1209" s="10" t="b">
        <f aca="false">$C1209=$D1209</f>
        <v>0</v>
      </c>
      <c r="G1209" s="10" t="b">
        <f aca="false">D1209&gt;=3</f>
        <v>0</v>
      </c>
      <c r="H1209" s="10" t="b">
        <f aca="false">AND($E1209,OR($B1209="UNGRADABLE_QUALITY",$B1209="UNGRADABLE_CONDITION"))</f>
        <v>0</v>
      </c>
      <c r="I1209" s="10" t="str">
        <f aca="false">IF(AND($E1209,NOT($H1209)),$B1209, "")</f>
        <v>NORMAL</v>
      </c>
    </row>
    <row r="1210" customFormat="false" ht="15.75" hidden="false" customHeight="false" outlineLevel="0" collapsed="false">
      <c r="A1210" s="8" t="str">
        <f aca="false">pattern_user_labels!$A1210</f>
        <v>3a7cfb95-c322-4fe5-afaf-352c664549e9</v>
      </c>
      <c r="B1210" s="8" t="str">
        <f aca="false" t="array" ref="B1210:B1210">INDEX(pattern_user_labels!B1210:J1210,MATCH(MAX(COUNTIF(pattern_user_labels!B1210:J1210,pattern_user_labels!B1210:J1210)),COUNTIF(pattern_user_labels!B1210:J1210,pattern_user_labels!B1210:J1210),0))</f>
        <v>NORMAL</v>
      </c>
      <c r="C1210" s="9" t="n">
        <f aca="false">pattern_user_labels!$R1210</f>
        <v>3</v>
      </c>
      <c r="D1210" s="9" t="n">
        <f aca="false">COUNTIF(pattern_user_labels!$B1210:$J1210, $B1210)</f>
        <v>2</v>
      </c>
      <c r="E1210" s="10" t="b">
        <f aca="false">$C1210-$D1210&lt;=1</f>
        <v>1</v>
      </c>
      <c r="F1210" s="10" t="b">
        <f aca="false">$C1210=$D1210</f>
        <v>0</v>
      </c>
      <c r="G1210" s="10" t="b">
        <f aca="false">D1210&gt;=3</f>
        <v>0</v>
      </c>
      <c r="H1210" s="10" t="b">
        <f aca="false">AND($E1210,OR($B1210="UNGRADABLE_QUALITY",$B1210="UNGRADABLE_CONDITION"))</f>
        <v>0</v>
      </c>
      <c r="I1210" s="10" t="str">
        <f aca="false">IF(AND($E1210,NOT($H1210)),$B1210, "")</f>
        <v>NORMAL</v>
      </c>
    </row>
    <row r="1211" customFormat="false" ht="15.75" hidden="false" customHeight="false" outlineLevel="0" collapsed="false">
      <c r="A1211" s="8" t="str">
        <f aca="false">pattern_user_labels!$A1211</f>
        <v>3ab12965-8b17-4c07-9ddf-ad27bc3a4733</v>
      </c>
      <c r="B1211" s="8" t="str">
        <f aca="false" t="array" ref="B1211:B1211">INDEX(pattern_user_labels!B1211:J1211,MATCH(MAX(COUNTIF(pattern_user_labels!B1211:J1211,pattern_user_labels!B1211:J1211)),COUNTIF(pattern_user_labels!B1211:J1211,pattern_user_labels!B1211:J1211),0))</f>
        <v>NON_SPECIFIC</v>
      </c>
      <c r="C1211" s="9" t="n">
        <f aca="false">pattern_user_labels!$R1211</f>
        <v>3</v>
      </c>
      <c r="D1211" s="9" t="n">
        <f aca="false">COUNTIF(pattern_user_labels!$B1211:$J1211, $B1211)</f>
        <v>2</v>
      </c>
      <c r="E1211" s="10" t="b">
        <f aca="false">$C1211-$D1211&lt;=1</f>
        <v>1</v>
      </c>
      <c r="F1211" s="10" t="b">
        <f aca="false">$C1211=$D1211</f>
        <v>0</v>
      </c>
      <c r="G1211" s="10" t="b">
        <f aca="false">D1211&gt;=3</f>
        <v>0</v>
      </c>
      <c r="H1211" s="10" t="b">
        <f aca="false">AND($E1211,OR($B1211="UNGRADABLE_QUALITY",$B1211="UNGRADABLE_CONDITION"))</f>
        <v>0</v>
      </c>
      <c r="I1211" s="10" t="str">
        <f aca="false">IF(AND($E1211,NOT($H1211)),$B1211, "")</f>
        <v>NON_SPECIFIC</v>
      </c>
    </row>
    <row r="1212" customFormat="false" ht="15.75" hidden="false" customHeight="false" outlineLevel="0" collapsed="false">
      <c r="A1212" s="8" t="str">
        <f aca="false">pattern_user_labels!$A1212</f>
        <v>3adcb703-39d9-4c48-9677-bbdeb9667f7f</v>
      </c>
      <c r="B1212" s="8" t="str">
        <f aca="false" t="array" ref="B1212:B1212">INDEX(pattern_user_labels!B1212:J1212,MATCH(MAX(COUNTIF(pattern_user_labels!B1212:J1212,pattern_user_labels!B1212:J1212)),COUNTIF(pattern_user_labels!B1212:J1212,pattern_user_labels!B1212:J1212),0))</f>
        <v>ACTIVE</v>
      </c>
      <c r="C1212" s="9" t="n">
        <f aca="false">pattern_user_labels!$R1212</f>
        <v>3</v>
      </c>
      <c r="D1212" s="9" t="n">
        <f aca="false">COUNTIF(pattern_user_labels!$B1212:$J1212, $B1212)</f>
        <v>2</v>
      </c>
      <c r="E1212" s="10" t="b">
        <f aca="false">$C1212-$D1212&lt;=1</f>
        <v>1</v>
      </c>
      <c r="F1212" s="10" t="b">
        <f aca="false">$C1212=$D1212</f>
        <v>0</v>
      </c>
      <c r="G1212" s="10" t="b">
        <f aca="false">D1212&gt;=3</f>
        <v>0</v>
      </c>
      <c r="H1212" s="10" t="b">
        <f aca="false">AND($E1212,OR($B1212="UNGRADABLE_QUALITY",$B1212="UNGRADABLE_CONDITION"))</f>
        <v>0</v>
      </c>
      <c r="I1212" s="10" t="str">
        <f aca="false">IF(AND($E1212,NOT($H1212)),$B1212, "")</f>
        <v>ACTIVE</v>
      </c>
    </row>
    <row r="1213" customFormat="false" ht="15.75" hidden="false" customHeight="false" outlineLevel="0" collapsed="false">
      <c r="A1213" s="8" t="str">
        <f aca="false">pattern_user_labels!$A1213</f>
        <v>3b4e7208-f246-4a89-863e-f750cab8666a</v>
      </c>
      <c r="B1213" s="8" t="str">
        <f aca="false" t="array" ref="B1213:B1213">INDEX(pattern_user_labels!B1213:J1213,MATCH(MAX(COUNTIF(pattern_user_labels!B1213:J1213,pattern_user_labels!B1213:J1213)),COUNTIF(pattern_user_labels!B1213:J1213,pattern_user_labels!B1213:J1213),0))</f>
        <v>EARLY</v>
      </c>
      <c r="C1213" s="9" t="n">
        <f aca="false">pattern_user_labels!$R1213</f>
        <v>3</v>
      </c>
      <c r="D1213" s="9" t="n">
        <f aca="false">COUNTIF(pattern_user_labels!$B1213:$J1213, $B1213)</f>
        <v>3</v>
      </c>
      <c r="E1213" s="10" t="b">
        <f aca="false">$C1213-$D1213&lt;=1</f>
        <v>1</v>
      </c>
      <c r="F1213" s="10" t="b">
        <f aca="false">$C1213=$D1213</f>
        <v>1</v>
      </c>
      <c r="G1213" s="10" t="b">
        <f aca="false">D1213&gt;=3</f>
        <v>1</v>
      </c>
      <c r="H1213" s="10" t="b">
        <f aca="false">AND($E1213,OR($B1213="UNGRADABLE_QUALITY",$B1213="UNGRADABLE_CONDITION"))</f>
        <v>0</v>
      </c>
      <c r="I1213" s="10" t="str">
        <f aca="false">IF(AND($E1213,NOT($H1213)),$B1213, "")</f>
        <v>EARLY</v>
      </c>
    </row>
    <row r="1214" customFormat="false" ht="15.75" hidden="false" customHeight="false" outlineLevel="0" collapsed="false">
      <c r="A1214" s="8" t="str">
        <f aca="false">pattern_user_labels!$A1214</f>
        <v>3b90c7d0-9a75-472a-91a1-c7c7e1b18b5b</v>
      </c>
      <c r="B1214" s="8" t="str">
        <f aca="false" t="array" ref="B1214:B1214">INDEX(pattern_user_labels!B1214:J1214,MATCH(MAX(COUNTIF(pattern_user_labels!B1214:J1214,pattern_user_labels!B1214:J1214)),COUNTIF(pattern_user_labels!B1214:J1214,pattern_user_labels!B1214:J1214),0))</f>
        <v>NORMAL</v>
      </c>
      <c r="C1214" s="9" t="n">
        <f aca="false">pattern_user_labels!$R1214</f>
        <v>3</v>
      </c>
      <c r="D1214" s="9" t="n">
        <f aca="false">COUNTIF(pattern_user_labels!$B1214:$J1214, $B1214)</f>
        <v>2</v>
      </c>
      <c r="E1214" s="10" t="b">
        <f aca="false">$C1214-$D1214&lt;=1</f>
        <v>1</v>
      </c>
      <c r="F1214" s="10" t="b">
        <f aca="false">$C1214=$D1214</f>
        <v>0</v>
      </c>
      <c r="G1214" s="10" t="b">
        <f aca="false">D1214&gt;=3</f>
        <v>0</v>
      </c>
      <c r="H1214" s="10" t="b">
        <f aca="false">AND($E1214,OR($B1214="UNGRADABLE_QUALITY",$B1214="UNGRADABLE_CONDITION"))</f>
        <v>0</v>
      </c>
      <c r="I1214" s="10" t="str">
        <f aca="false">IF(AND($E1214,NOT($H1214)),$B1214, "")</f>
        <v>NORMAL</v>
      </c>
    </row>
    <row r="1215" customFormat="false" ht="15.75" hidden="false" customHeight="false" outlineLevel="0" collapsed="false">
      <c r="A1215" s="8" t="str">
        <f aca="false">pattern_user_labels!$A1215</f>
        <v>3bb95740-bde6-458e-8683-41489dadddab</v>
      </c>
      <c r="B1215" s="8" t="str">
        <f aca="false" t="array" ref="B1215:B1215">INDEX(pattern_user_labels!B1215:J1215,MATCH(MAX(COUNTIF(pattern_user_labels!B1215:J1215,pattern_user_labels!B1215:J1215)),COUNTIF(pattern_user_labels!B1215:J1215,pattern_user_labels!B1215:J1215),0))</f>
        <v>NON_SPECIFIC</v>
      </c>
      <c r="C1215" s="9" t="n">
        <f aca="false">pattern_user_labels!$R1215</f>
        <v>3</v>
      </c>
      <c r="D1215" s="9" t="n">
        <f aca="false">COUNTIF(pattern_user_labels!$B1215:$J1215, $B1215)</f>
        <v>3</v>
      </c>
      <c r="E1215" s="10" t="b">
        <f aca="false">$C1215-$D1215&lt;=1</f>
        <v>1</v>
      </c>
      <c r="F1215" s="10" t="b">
        <f aca="false">$C1215=$D1215</f>
        <v>1</v>
      </c>
      <c r="G1215" s="10" t="b">
        <f aca="false">D1215&gt;=3</f>
        <v>1</v>
      </c>
      <c r="H1215" s="10" t="b">
        <f aca="false">AND($E1215,OR($B1215="UNGRADABLE_QUALITY",$B1215="UNGRADABLE_CONDITION"))</f>
        <v>0</v>
      </c>
      <c r="I1215" s="10" t="str">
        <f aca="false">IF(AND($E1215,NOT($H1215)),$B1215, "")</f>
        <v>NON_SPECIFIC</v>
      </c>
    </row>
    <row r="1216" customFormat="false" ht="15.75" hidden="false" customHeight="false" outlineLevel="0" collapsed="false">
      <c r="A1216" s="8" t="str">
        <f aca="false">pattern_user_labels!$A1216</f>
        <v>3bdb4ec8-6241-4dbd-a062-7c3e01bd8e5e</v>
      </c>
      <c r="B1216" s="8" t="str">
        <f aca="false" t="array" ref="B1216:B1216">INDEX(pattern_user_labels!B1216:J1216,MATCH(MAX(COUNTIF(pattern_user_labels!B1216:J1216,pattern_user_labels!B1216:J1216)),COUNTIF(pattern_user_labels!B1216:J1216,pattern_user_labels!B1216:J1216),0))</f>
        <v>ACTIVE</v>
      </c>
      <c r="C1216" s="9" t="n">
        <f aca="false">pattern_user_labels!$R1216</f>
        <v>3</v>
      </c>
      <c r="D1216" s="9" t="n">
        <f aca="false">COUNTIF(pattern_user_labels!$B1216:$J1216, $B1216)</f>
        <v>2</v>
      </c>
      <c r="E1216" s="10" t="b">
        <f aca="false">$C1216-$D1216&lt;=1</f>
        <v>1</v>
      </c>
      <c r="F1216" s="10" t="b">
        <f aca="false">$C1216=$D1216</f>
        <v>0</v>
      </c>
      <c r="G1216" s="10" t="b">
        <f aca="false">D1216&gt;=3</f>
        <v>0</v>
      </c>
      <c r="H1216" s="10" t="b">
        <f aca="false">AND($E1216,OR($B1216="UNGRADABLE_QUALITY",$B1216="UNGRADABLE_CONDITION"))</f>
        <v>0</v>
      </c>
      <c r="I1216" s="10" t="str">
        <f aca="false">IF(AND($E1216,NOT($H1216)),$B1216, "")</f>
        <v>ACTIVE</v>
      </c>
    </row>
    <row r="1217" customFormat="false" ht="15.75" hidden="false" customHeight="false" outlineLevel="0" collapsed="false">
      <c r="A1217" s="8" t="str">
        <f aca="false">pattern_user_labels!$A1217</f>
        <v>3c360540-9f20-4bc6-a9c0-9ca98b279418</v>
      </c>
      <c r="B1217" s="8" t="str">
        <f aca="false" t="array" ref="B1217:B1217">INDEX(pattern_user_labels!B1217:J1217,MATCH(MAX(COUNTIF(pattern_user_labels!B1217:J1217,pattern_user_labels!B1217:J1217)),COUNTIF(pattern_user_labels!B1217:J1217,pattern_user_labels!B1217:J1217),0))</f>
        <v>NON_SPECIFIC</v>
      </c>
      <c r="C1217" s="9" t="n">
        <f aca="false">pattern_user_labels!$R1217</f>
        <v>3</v>
      </c>
      <c r="D1217" s="9" t="n">
        <f aca="false">COUNTIF(pattern_user_labels!$B1217:$J1217, $B1217)</f>
        <v>2</v>
      </c>
      <c r="E1217" s="10" t="b">
        <f aca="false">$C1217-$D1217&lt;=1</f>
        <v>1</v>
      </c>
      <c r="F1217" s="10" t="b">
        <f aca="false">$C1217=$D1217</f>
        <v>0</v>
      </c>
      <c r="G1217" s="10" t="b">
        <f aca="false">D1217&gt;=3</f>
        <v>0</v>
      </c>
      <c r="H1217" s="10" t="b">
        <f aca="false">AND($E1217,OR($B1217="UNGRADABLE_QUALITY",$B1217="UNGRADABLE_CONDITION"))</f>
        <v>0</v>
      </c>
      <c r="I1217" s="10" t="str">
        <f aca="false">IF(AND($E1217,NOT($H1217)),$B1217, "")</f>
        <v>NON_SPECIFIC</v>
      </c>
    </row>
    <row r="1218" customFormat="false" ht="15.75" hidden="false" customHeight="false" outlineLevel="0" collapsed="false">
      <c r="A1218" s="8" t="str">
        <f aca="false">pattern_user_labels!$A1218</f>
        <v>3c8260f3-6bf4-47c7-8188-8c79823545eb</v>
      </c>
      <c r="B1218" s="8" t="str">
        <f aca="false" t="array" ref="B1218:B1218">INDEX(pattern_user_labels!B1218:J1218,MATCH(MAX(COUNTIF(pattern_user_labels!B1218:J1218,pattern_user_labels!B1218:J1218)),COUNTIF(pattern_user_labels!B1218:J1218,pattern_user_labels!B1218:J1218),0))</f>
        <v>NORMAL</v>
      </c>
      <c r="C1218" s="9" t="n">
        <f aca="false">pattern_user_labels!$R1218</f>
        <v>3</v>
      </c>
      <c r="D1218" s="9" t="n">
        <f aca="false">COUNTIF(pattern_user_labels!$B1218:$J1218, $B1218)</f>
        <v>2</v>
      </c>
      <c r="E1218" s="10" t="b">
        <f aca="false">$C1218-$D1218&lt;=1</f>
        <v>1</v>
      </c>
      <c r="F1218" s="10" t="b">
        <f aca="false">$C1218=$D1218</f>
        <v>0</v>
      </c>
      <c r="G1218" s="10" t="b">
        <f aca="false">D1218&gt;=3</f>
        <v>0</v>
      </c>
      <c r="H1218" s="10" t="b">
        <f aca="false">AND($E1218,OR($B1218="UNGRADABLE_QUALITY",$B1218="UNGRADABLE_CONDITION"))</f>
        <v>0</v>
      </c>
      <c r="I1218" s="10" t="str">
        <f aca="false">IF(AND($E1218,NOT($H1218)),$B1218, "")</f>
        <v>NORMAL</v>
      </c>
    </row>
    <row r="1219" customFormat="false" ht="15.75" hidden="false" customHeight="false" outlineLevel="0" collapsed="false">
      <c r="A1219" s="8" t="str">
        <f aca="false">pattern_user_labels!$A1219</f>
        <v>3c87ae73-a694-49a3-ab43-617b29649c2d</v>
      </c>
      <c r="B1219" s="8" t="str">
        <f aca="false" t="array" ref="B1219:B1219">INDEX(pattern_user_labels!B1219:J1219,MATCH(MAX(COUNTIF(pattern_user_labels!B1219:J1219,pattern_user_labels!B1219:J1219)),COUNTIF(pattern_user_labels!B1219:J1219,pattern_user_labels!B1219:J1219),0))</f>
        <v>NORMAL</v>
      </c>
      <c r="C1219" s="9" t="n">
        <f aca="false">pattern_user_labels!$R1219</f>
        <v>3</v>
      </c>
      <c r="D1219" s="9" t="n">
        <f aca="false">COUNTIF(pattern_user_labels!$B1219:$J1219, $B1219)</f>
        <v>1</v>
      </c>
      <c r="E1219" s="10" t="b">
        <f aca="false">$C1219-$D1219&lt;=1</f>
        <v>0</v>
      </c>
      <c r="F1219" s="10" t="b">
        <f aca="false">$C1219=$D1219</f>
        <v>0</v>
      </c>
      <c r="G1219" s="10" t="b">
        <f aca="false">D1219&gt;=3</f>
        <v>0</v>
      </c>
      <c r="H1219" s="10" t="b">
        <f aca="false">AND($E1219,OR($B1219="UNGRADABLE_QUALITY",$B1219="UNGRADABLE_CONDITION"))</f>
        <v>0</v>
      </c>
      <c r="I1219" s="10" t="str">
        <f aca="false">IF(AND($E1219,NOT($H1219)),$B1219, "")</f>
        <v/>
      </c>
    </row>
    <row r="1220" customFormat="false" ht="15.75" hidden="false" customHeight="false" outlineLevel="0" collapsed="false">
      <c r="A1220" s="8" t="str">
        <f aca="false">pattern_user_labels!$A1220</f>
        <v>3c97546d-ae66-4182-bb04-a62ff4fe926a</v>
      </c>
      <c r="B1220" s="8" t="str">
        <f aca="false" t="array" ref="B1220:B1220">INDEX(pattern_user_labels!B1220:J1220,MATCH(MAX(COUNTIF(pattern_user_labels!B1220:J1220,pattern_user_labels!B1220:J1220)),COUNTIF(pattern_user_labels!B1220:J1220,pattern_user_labels!B1220:J1220),0))</f>
        <v>UNGRADABLE_QUALITY</v>
      </c>
      <c r="C1220" s="9" t="n">
        <f aca="false">pattern_user_labels!$R1220</f>
        <v>3</v>
      </c>
      <c r="D1220" s="9" t="n">
        <f aca="false">COUNTIF(pattern_user_labels!$B1220:$J1220, $B1220)</f>
        <v>3</v>
      </c>
      <c r="E1220" s="10" t="b">
        <f aca="false">$C1220-$D1220&lt;=1</f>
        <v>1</v>
      </c>
      <c r="F1220" s="10" t="b">
        <f aca="false">$C1220=$D1220</f>
        <v>1</v>
      </c>
      <c r="G1220" s="10" t="b">
        <f aca="false">D1220&gt;=3</f>
        <v>1</v>
      </c>
      <c r="H1220" s="10" t="b">
        <f aca="false">AND($E1220,OR($B1220="UNGRADABLE_QUALITY",$B1220="UNGRADABLE_CONDITION"))</f>
        <v>1</v>
      </c>
      <c r="I1220" s="10" t="str">
        <f aca="false">IF(AND($E1220,NOT($H1220)),$B1220, "")</f>
        <v/>
      </c>
    </row>
    <row r="1221" customFormat="false" ht="15.75" hidden="false" customHeight="false" outlineLevel="0" collapsed="false">
      <c r="A1221" s="8" t="str">
        <f aca="false">pattern_user_labels!$A1221</f>
        <v>3d1b4449-7e14-44d6-a48a-50eac0663a5d</v>
      </c>
      <c r="B1221" s="8" t="str">
        <f aca="false" t="array" ref="B1221:B1221">INDEX(pattern_user_labels!B1221:J1221,MATCH(MAX(COUNTIF(pattern_user_labels!B1221:J1221,pattern_user_labels!B1221:J1221)),COUNTIF(pattern_user_labels!B1221:J1221,pattern_user_labels!B1221:J1221),0))</f>
        <v>NON_SPECIFIC</v>
      </c>
      <c r="C1221" s="9" t="n">
        <f aca="false">pattern_user_labels!$R1221</f>
        <v>3</v>
      </c>
      <c r="D1221" s="9" t="n">
        <f aca="false">COUNTIF(pattern_user_labels!$B1221:$J1221, $B1221)</f>
        <v>2</v>
      </c>
      <c r="E1221" s="10" t="b">
        <f aca="false">$C1221-$D1221&lt;=1</f>
        <v>1</v>
      </c>
      <c r="F1221" s="10" t="b">
        <f aca="false">$C1221=$D1221</f>
        <v>0</v>
      </c>
      <c r="G1221" s="10" t="b">
        <f aca="false">D1221&gt;=3</f>
        <v>0</v>
      </c>
      <c r="H1221" s="10" t="b">
        <f aca="false">AND($E1221,OR($B1221="UNGRADABLE_QUALITY",$B1221="UNGRADABLE_CONDITION"))</f>
        <v>0</v>
      </c>
      <c r="I1221" s="10" t="str">
        <f aca="false">IF(AND($E1221,NOT($H1221)),$B1221, "")</f>
        <v>NON_SPECIFIC</v>
      </c>
    </row>
    <row r="1222" customFormat="false" ht="15.75" hidden="false" customHeight="false" outlineLevel="0" collapsed="false">
      <c r="A1222" s="8" t="str">
        <f aca="false">pattern_user_labels!$A1222</f>
        <v>3d9ceca8-c08a-44f5-8ba7-8ce623349243</v>
      </c>
      <c r="B1222" s="8" t="str">
        <f aca="false" t="array" ref="B1222:B1222">INDEX(pattern_user_labels!B1222:J1222,MATCH(MAX(COUNTIF(pattern_user_labels!B1222:J1222,pattern_user_labels!B1222:J1222)),COUNTIF(pattern_user_labels!B1222:J1222,pattern_user_labels!B1222:J1222),0))</f>
        <v>NON_SPECIFIC</v>
      </c>
      <c r="C1222" s="9" t="n">
        <f aca="false">pattern_user_labels!$R1222</f>
        <v>3</v>
      </c>
      <c r="D1222" s="9" t="n">
        <f aca="false">COUNTIF(pattern_user_labels!$B1222:$J1222, $B1222)</f>
        <v>3</v>
      </c>
      <c r="E1222" s="10" t="b">
        <f aca="false">$C1222-$D1222&lt;=1</f>
        <v>1</v>
      </c>
      <c r="F1222" s="10" t="b">
        <f aca="false">$C1222=$D1222</f>
        <v>1</v>
      </c>
      <c r="G1222" s="10" t="b">
        <f aca="false">D1222&gt;=3</f>
        <v>1</v>
      </c>
      <c r="H1222" s="10" t="b">
        <f aca="false">AND($E1222,OR($B1222="UNGRADABLE_QUALITY",$B1222="UNGRADABLE_CONDITION"))</f>
        <v>0</v>
      </c>
      <c r="I1222" s="10" t="str">
        <f aca="false">IF(AND($E1222,NOT($H1222)),$B1222, "")</f>
        <v>NON_SPECIFIC</v>
      </c>
    </row>
    <row r="1223" customFormat="false" ht="15.75" hidden="false" customHeight="false" outlineLevel="0" collapsed="false">
      <c r="A1223" s="8" t="str">
        <f aca="false">pattern_user_labels!$A1223</f>
        <v>3dfc8e8b-d9e5-442d-9798-8afcbe0b251e</v>
      </c>
      <c r="B1223" s="8" t="str">
        <f aca="false" t="array" ref="B1223:B1223">INDEX(pattern_user_labels!B1223:J1223,MATCH(MAX(COUNTIF(pattern_user_labels!B1223:J1223,pattern_user_labels!B1223:J1223)),COUNTIF(pattern_user_labels!B1223:J1223,pattern_user_labels!B1223:J1223),0))</f>
        <v>NORMAL</v>
      </c>
      <c r="C1223" s="9" t="n">
        <f aca="false">pattern_user_labels!$R1223</f>
        <v>3</v>
      </c>
      <c r="D1223" s="9" t="n">
        <f aca="false">COUNTIF(pattern_user_labels!$B1223:$J1223, $B1223)</f>
        <v>2</v>
      </c>
      <c r="E1223" s="10" t="b">
        <f aca="false">$C1223-$D1223&lt;=1</f>
        <v>1</v>
      </c>
      <c r="F1223" s="10" t="b">
        <f aca="false">$C1223=$D1223</f>
        <v>0</v>
      </c>
      <c r="G1223" s="10" t="b">
        <f aca="false">D1223&gt;=3</f>
        <v>0</v>
      </c>
      <c r="H1223" s="10" t="b">
        <f aca="false">AND($E1223,OR($B1223="UNGRADABLE_QUALITY",$B1223="UNGRADABLE_CONDITION"))</f>
        <v>0</v>
      </c>
      <c r="I1223" s="10" t="str">
        <f aca="false">IF(AND($E1223,NOT($H1223)),$B1223, "")</f>
        <v>NORMAL</v>
      </c>
    </row>
    <row r="1224" customFormat="false" ht="15.75" hidden="false" customHeight="false" outlineLevel="0" collapsed="false">
      <c r="A1224" s="8" t="str">
        <f aca="false">pattern_user_labels!$A1224</f>
        <v>3ebb4dbf-7620-4c19-8454-b01c28ffa5fe</v>
      </c>
      <c r="B1224" s="8" t="str">
        <f aca="false" t="array" ref="B1224:B1224">INDEX(pattern_user_labels!B1224:J1224,MATCH(MAX(COUNTIF(pattern_user_labels!B1224:J1224,pattern_user_labels!B1224:J1224)),COUNTIF(pattern_user_labels!B1224:J1224,pattern_user_labels!B1224:J1224),0))</f>
        <v>NORMAL</v>
      </c>
      <c r="C1224" s="9" t="n">
        <f aca="false">pattern_user_labels!$R1224</f>
        <v>3</v>
      </c>
      <c r="D1224" s="9" t="n">
        <f aca="false">COUNTIF(pattern_user_labels!$B1224:$J1224, $B1224)</f>
        <v>2</v>
      </c>
      <c r="E1224" s="10" t="b">
        <f aca="false">$C1224-$D1224&lt;=1</f>
        <v>1</v>
      </c>
      <c r="F1224" s="10" t="b">
        <f aca="false">$C1224=$D1224</f>
        <v>0</v>
      </c>
      <c r="G1224" s="10" t="b">
        <f aca="false">D1224&gt;=3</f>
        <v>0</v>
      </c>
      <c r="H1224" s="10" t="b">
        <f aca="false">AND($E1224,OR($B1224="UNGRADABLE_QUALITY",$B1224="UNGRADABLE_CONDITION"))</f>
        <v>0</v>
      </c>
      <c r="I1224" s="10" t="str">
        <f aca="false">IF(AND($E1224,NOT($H1224)),$B1224, "")</f>
        <v>NORMAL</v>
      </c>
    </row>
    <row r="1225" customFormat="false" ht="15.75" hidden="false" customHeight="false" outlineLevel="0" collapsed="false">
      <c r="A1225" s="8" t="str">
        <f aca="false">pattern_user_labels!$A1225</f>
        <v>3fd9c66c-fcae-48dd-be6a-f8a3638e47c2</v>
      </c>
      <c r="B1225" s="8" t="str">
        <f aca="false" t="array" ref="B1225:B1225">INDEX(pattern_user_labels!B1225:J1225,MATCH(MAX(COUNTIF(pattern_user_labels!B1225:J1225,pattern_user_labels!B1225:J1225)),COUNTIF(pattern_user_labels!B1225:J1225,pattern_user_labels!B1225:J1225),0))</f>
        <v>NORMAL</v>
      </c>
      <c r="C1225" s="9" t="n">
        <f aca="false">pattern_user_labels!$R1225</f>
        <v>3</v>
      </c>
      <c r="D1225" s="9" t="n">
        <f aca="false">COUNTIF(pattern_user_labels!$B1225:$J1225, $B1225)</f>
        <v>2</v>
      </c>
      <c r="E1225" s="10" t="b">
        <f aca="false">$C1225-$D1225&lt;=1</f>
        <v>1</v>
      </c>
      <c r="F1225" s="10" t="b">
        <f aca="false">$C1225=$D1225</f>
        <v>0</v>
      </c>
      <c r="G1225" s="10" t="b">
        <f aca="false">D1225&gt;=3</f>
        <v>0</v>
      </c>
      <c r="H1225" s="10" t="b">
        <f aca="false">AND($E1225,OR($B1225="UNGRADABLE_QUALITY",$B1225="UNGRADABLE_CONDITION"))</f>
        <v>0</v>
      </c>
      <c r="I1225" s="10" t="str">
        <f aca="false">IF(AND($E1225,NOT($H1225)),$B1225, "")</f>
        <v>NORMAL</v>
      </c>
    </row>
    <row r="1226" customFormat="false" ht="15.75" hidden="false" customHeight="false" outlineLevel="0" collapsed="false">
      <c r="A1226" s="8" t="str">
        <f aca="false">pattern_user_labels!$A1226</f>
        <v>40567c09-2eef-4d5c-b11d-9f9f3361e6c0</v>
      </c>
      <c r="B1226" s="8" t="str">
        <f aca="false" t="array" ref="B1226:B1226">INDEX(pattern_user_labels!B1226:J1226,MATCH(MAX(COUNTIF(pattern_user_labels!B1226:J1226,pattern_user_labels!B1226:J1226)),COUNTIF(pattern_user_labels!B1226:J1226,pattern_user_labels!B1226:J1226),0))</f>
        <v>NON_SPECIFIC</v>
      </c>
      <c r="C1226" s="9" t="n">
        <f aca="false">pattern_user_labels!$R1226</f>
        <v>3</v>
      </c>
      <c r="D1226" s="9" t="n">
        <f aca="false">COUNTIF(pattern_user_labels!$B1226:$J1226, $B1226)</f>
        <v>2</v>
      </c>
      <c r="E1226" s="10" t="b">
        <f aca="false">$C1226-$D1226&lt;=1</f>
        <v>1</v>
      </c>
      <c r="F1226" s="10" t="b">
        <f aca="false">$C1226=$D1226</f>
        <v>0</v>
      </c>
      <c r="G1226" s="10" t="b">
        <f aca="false">D1226&gt;=3</f>
        <v>0</v>
      </c>
      <c r="H1226" s="10" t="b">
        <f aca="false">AND($E1226,OR($B1226="UNGRADABLE_QUALITY",$B1226="UNGRADABLE_CONDITION"))</f>
        <v>0</v>
      </c>
      <c r="I1226" s="10" t="str">
        <f aca="false">IF(AND($E1226,NOT($H1226)),$B1226, "")</f>
        <v>NON_SPECIFIC</v>
      </c>
    </row>
    <row r="1227" customFormat="false" ht="15.75" hidden="false" customHeight="false" outlineLevel="0" collapsed="false">
      <c r="A1227" s="8" t="str">
        <f aca="false">pattern_user_labels!$A1227</f>
        <v>408e4147-8357-4aca-9496-5e77e9e79723</v>
      </c>
      <c r="B1227" s="8" t="str">
        <f aca="false" t="array" ref="B1227:B1227">INDEX(pattern_user_labels!B1227:J1227,MATCH(MAX(COUNTIF(pattern_user_labels!B1227:J1227,pattern_user_labels!B1227:J1227)),COUNTIF(pattern_user_labels!B1227:J1227,pattern_user_labels!B1227:J1227),0))</f>
        <v>NORMAL</v>
      </c>
      <c r="C1227" s="9" t="n">
        <f aca="false">pattern_user_labels!$R1227</f>
        <v>3</v>
      </c>
      <c r="D1227" s="9" t="n">
        <f aca="false">COUNTIF(pattern_user_labels!$B1227:$J1227, $B1227)</f>
        <v>1</v>
      </c>
      <c r="E1227" s="10" t="b">
        <f aca="false">$C1227-$D1227&lt;=1</f>
        <v>0</v>
      </c>
      <c r="F1227" s="10" t="b">
        <f aca="false">$C1227=$D1227</f>
        <v>0</v>
      </c>
      <c r="G1227" s="10" t="b">
        <f aca="false">D1227&gt;=3</f>
        <v>0</v>
      </c>
      <c r="H1227" s="10" t="b">
        <f aca="false">AND($E1227,OR($B1227="UNGRADABLE_QUALITY",$B1227="UNGRADABLE_CONDITION"))</f>
        <v>0</v>
      </c>
      <c r="I1227" s="10" t="str">
        <f aca="false">IF(AND($E1227,NOT($H1227)),$B1227, "")</f>
        <v/>
      </c>
    </row>
    <row r="1228" customFormat="false" ht="15.75" hidden="false" customHeight="false" outlineLevel="0" collapsed="false">
      <c r="A1228" s="8" t="str">
        <f aca="false">pattern_user_labels!$A1228</f>
        <v>40a62d30-b6ed-40c6-8c04-babd6bc727d5</v>
      </c>
      <c r="B1228" s="8" t="str">
        <f aca="false" t="array" ref="B1228:B1228">INDEX(pattern_user_labels!B1228:J1228,MATCH(MAX(COUNTIF(pattern_user_labels!B1228:J1228,pattern_user_labels!B1228:J1228)),COUNTIF(pattern_user_labels!B1228:J1228,pattern_user_labels!B1228:J1228),0))</f>
        <v>NON_SPECIFIC</v>
      </c>
      <c r="C1228" s="9" t="n">
        <f aca="false">pattern_user_labels!$R1228</f>
        <v>3</v>
      </c>
      <c r="D1228" s="9" t="n">
        <f aca="false">COUNTIF(pattern_user_labels!$B1228:$J1228, $B1228)</f>
        <v>2</v>
      </c>
      <c r="E1228" s="10" t="b">
        <f aca="false">$C1228-$D1228&lt;=1</f>
        <v>1</v>
      </c>
      <c r="F1228" s="10" t="b">
        <f aca="false">$C1228=$D1228</f>
        <v>0</v>
      </c>
      <c r="G1228" s="10" t="b">
        <f aca="false">D1228&gt;=3</f>
        <v>0</v>
      </c>
      <c r="H1228" s="10" t="b">
        <f aca="false">AND($E1228,OR($B1228="UNGRADABLE_QUALITY",$B1228="UNGRADABLE_CONDITION"))</f>
        <v>0</v>
      </c>
      <c r="I1228" s="10" t="str">
        <f aca="false">IF(AND($E1228,NOT($H1228)),$B1228, "")</f>
        <v>NON_SPECIFIC</v>
      </c>
    </row>
    <row r="1229" customFormat="false" ht="15.75" hidden="false" customHeight="false" outlineLevel="0" collapsed="false">
      <c r="A1229" s="8" t="str">
        <f aca="false">pattern_user_labels!$A1229</f>
        <v>40f07bce-6d44-40bf-8bdd-3af3f14ab1cd</v>
      </c>
      <c r="B1229" s="8" t="str">
        <f aca="false" t="array" ref="B1229:B1229">INDEX(pattern_user_labels!B1229:J1229,MATCH(MAX(COUNTIF(pattern_user_labels!B1229:J1229,pattern_user_labels!B1229:J1229)),COUNTIF(pattern_user_labels!B1229:J1229,pattern_user_labels!B1229:J1229),0))</f>
        <v>NORMAL</v>
      </c>
      <c r="C1229" s="9" t="n">
        <f aca="false">pattern_user_labels!$R1229</f>
        <v>3</v>
      </c>
      <c r="D1229" s="9" t="n">
        <f aca="false">COUNTIF(pattern_user_labels!$B1229:$J1229, $B1229)</f>
        <v>1</v>
      </c>
      <c r="E1229" s="10" t="b">
        <f aca="false">$C1229-$D1229&lt;=1</f>
        <v>0</v>
      </c>
      <c r="F1229" s="10" t="b">
        <f aca="false">$C1229=$D1229</f>
        <v>0</v>
      </c>
      <c r="G1229" s="10" t="b">
        <f aca="false">D1229&gt;=3</f>
        <v>0</v>
      </c>
      <c r="H1229" s="10" t="b">
        <f aca="false">AND($E1229,OR($B1229="UNGRADABLE_QUALITY",$B1229="UNGRADABLE_CONDITION"))</f>
        <v>0</v>
      </c>
      <c r="I1229" s="10" t="str">
        <f aca="false">IF(AND($E1229,NOT($H1229)),$B1229, "")</f>
        <v/>
      </c>
    </row>
    <row r="1230" customFormat="false" ht="15.75" hidden="false" customHeight="false" outlineLevel="0" collapsed="false">
      <c r="A1230" s="8" t="str">
        <f aca="false">pattern_user_labels!$A1230</f>
        <v>411645e2-4031-4e03-915b-681a8b975e11</v>
      </c>
      <c r="B1230" s="8" t="str">
        <f aca="false" t="array" ref="B1230:B1230">INDEX(pattern_user_labels!B1230:J1230,MATCH(MAX(COUNTIF(pattern_user_labels!B1230:J1230,pattern_user_labels!B1230:J1230)),COUNTIF(pattern_user_labels!B1230:J1230,pattern_user_labels!B1230:J1230),0))</f>
        <v>NORMAL</v>
      </c>
      <c r="C1230" s="9" t="n">
        <f aca="false">pattern_user_labels!$R1230</f>
        <v>3</v>
      </c>
      <c r="D1230" s="9" t="n">
        <f aca="false">COUNTIF(pattern_user_labels!$B1230:$J1230, $B1230)</f>
        <v>3</v>
      </c>
      <c r="E1230" s="10" t="b">
        <f aca="false">$C1230-$D1230&lt;=1</f>
        <v>1</v>
      </c>
      <c r="F1230" s="10" t="b">
        <f aca="false">$C1230=$D1230</f>
        <v>1</v>
      </c>
      <c r="G1230" s="10" t="b">
        <f aca="false">D1230&gt;=3</f>
        <v>1</v>
      </c>
      <c r="H1230" s="10" t="b">
        <f aca="false">AND($E1230,OR($B1230="UNGRADABLE_QUALITY",$B1230="UNGRADABLE_CONDITION"))</f>
        <v>0</v>
      </c>
      <c r="I1230" s="10" t="str">
        <f aca="false">IF(AND($E1230,NOT($H1230)),$B1230, "")</f>
        <v>NORMAL</v>
      </c>
    </row>
    <row r="1231" customFormat="false" ht="15.75" hidden="false" customHeight="false" outlineLevel="0" collapsed="false">
      <c r="A1231" s="8" t="str">
        <f aca="false">pattern_user_labels!$A1231</f>
        <v>41bdb876-e54c-44ec-a7d4-cfbb49135d36</v>
      </c>
      <c r="B1231" s="8" t="str">
        <f aca="false" t="array" ref="B1231:B1231">INDEX(pattern_user_labels!B1231:J1231,MATCH(MAX(COUNTIF(pattern_user_labels!B1231:J1231,pattern_user_labels!B1231:J1231)),COUNTIF(pattern_user_labels!B1231:J1231,pattern_user_labels!B1231:J1231),0))</f>
        <v>NON_SPECIFIC</v>
      </c>
      <c r="C1231" s="9" t="n">
        <f aca="false">pattern_user_labels!$R1231</f>
        <v>3</v>
      </c>
      <c r="D1231" s="9" t="n">
        <f aca="false">COUNTIF(pattern_user_labels!$B1231:$J1231, $B1231)</f>
        <v>3</v>
      </c>
      <c r="E1231" s="10" t="b">
        <f aca="false">$C1231-$D1231&lt;=1</f>
        <v>1</v>
      </c>
      <c r="F1231" s="10" t="b">
        <f aca="false">$C1231=$D1231</f>
        <v>1</v>
      </c>
      <c r="G1231" s="10" t="b">
        <f aca="false">D1231&gt;=3</f>
        <v>1</v>
      </c>
      <c r="H1231" s="10" t="b">
        <f aca="false">AND($E1231,OR($B1231="UNGRADABLE_QUALITY",$B1231="UNGRADABLE_CONDITION"))</f>
        <v>0</v>
      </c>
      <c r="I1231" s="10" t="str">
        <f aca="false">IF(AND($E1231,NOT($H1231)),$B1231, "")</f>
        <v>NON_SPECIFIC</v>
      </c>
    </row>
    <row r="1232" customFormat="false" ht="15.75" hidden="false" customHeight="false" outlineLevel="0" collapsed="false">
      <c r="A1232" s="8" t="str">
        <f aca="false">pattern_user_labels!$A1232</f>
        <v>41e5cf7b-df5f-4f1b-af3d-aed542008398</v>
      </c>
      <c r="B1232" s="8" t="str">
        <f aca="false" t="array" ref="B1232:B1232">INDEX(pattern_user_labels!B1232:J1232,MATCH(MAX(COUNTIF(pattern_user_labels!B1232:J1232,pattern_user_labels!B1232:J1232)),COUNTIF(pattern_user_labels!B1232:J1232,pattern_user_labels!B1232:J1232),0))</f>
        <v>EARLY</v>
      </c>
      <c r="C1232" s="9" t="n">
        <f aca="false">pattern_user_labels!$R1232</f>
        <v>3</v>
      </c>
      <c r="D1232" s="9" t="n">
        <f aca="false">COUNTIF(pattern_user_labels!$B1232:$J1232, $B1232)</f>
        <v>3</v>
      </c>
      <c r="E1232" s="10" t="b">
        <f aca="false">$C1232-$D1232&lt;=1</f>
        <v>1</v>
      </c>
      <c r="F1232" s="10" t="b">
        <f aca="false">$C1232=$D1232</f>
        <v>1</v>
      </c>
      <c r="G1232" s="10" t="b">
        <f aca="false">D1232&gt;=3</f>
        <v>1</v>
      </c>
      <c r="H1232" s="10" t="b">
        <f aca="false">AND($E1232,OR($B1232="UNGRADABLE_QUALITY",$B1232="UNGRADABLE_CONDITION"))</f>
        <v>0</v>
      </c>
      <c r="I1232" s="10" t="str">
        <f aca="false">IF(AND($E1232,NOT($H1232)),$B1232, "")</f>
        <v>EARLY</v>
      </c>
    </row>
    <row r="1233" customFormat="false" ht="15.75" hidden="false" customHeight="false" outlineLevel="0" collapsed="false">
      <c r="A1233" s="8" t="str">
        <f aca="false">pattern_user_labels!$A1233</f>
        <v>41e71c6e-acdc-4ff2-ac6d-be9b144f126c</v>
      </c>
      <c r="B1233" s="8" t="str">
        <f aca="false" t="array" ref="B1233:B1233">INDEX(pattern_user_labels!B1233:J1233,MATCH(MAX(COUNTIF(pattern_user_labels!B1233:J1233,pattern_user_labels!B1233:J1233)),COUNTIF(pattern_user_labels!B1233:J1233,pattern_user_labels!B1233:J1233),0))</f>
        <v>NORMAL</v>
      </c>
      <c r="C1233" s="9" t="n">
        <f aca="false">pattern_user_labels!$R1233</f>
        <v>3</v>
      </c>
      <c r="D1233" s="9" t="n">
        <f aca="false">COUNTIF(pattern_user_labels!$B1233:$J1233, $B1233)</f>
        <v>2</v>
      </c>
      <c r="E1233" s="10" t="b">
        <f aca="false">$C1233-$D1233&lt;=1</f>
        <v>1</v>
      </c>
      <c r="F1233" s="10" t="b">
        <f aca="false">$C1233=$D1233</f>
        <v>0</v>
      </c>
      <c r="G1233" s="10" t="b">
        <f aca="false">D1233&gt;=3</f>
        <v>0</v>
      </c>
      <c r="H1233" s="10" t="b">
        <f aca="false">AND($E1233,OR($B1233="UNGRADABLE_QUALITY",$B1233="UNGRADABLE_CONDITION"))</f>
        <v>0</v>
      </c>
      <c r="I1233" s="10" t="str">
        <f aca="false">IF(AND($E1233,NOT($H1233)),$B1233, "")</f>
        <v>NORMAL</v>
      </c>
    </row>
    <row r="1234" customFormat="false" ht="15.75" hidden="false" customHeight="false" outlineLevel="0" collapsed="false">
      <c r="A1234" s="8" t="str">
        <f aca="false">pattern_user_labels!$A1234</f>
        <v>4228b5ee-6d5d-4108-9073-080a869bc273</v>
      </c>
      <c r="B1234" s="8" t="str">
        <f aca="false" t="array" ref="B1234:B1234">INDEX(pattern_user_labels!B1234:J1234,MATCH(MAX(COUNTIF(pattern_user_labels!B1234:J1234,pattern_user_labels!B1234:J1234)),COUNTIF(pattern_user_labels!B1234:J1234,pattern_user_labels!B1234:J1234),0))</f>
        <v>NORMAL</v>
      </c>
      <c r="C1234" s="9" t="n">
        <f aca="false">pattern_user_labels!$R1234</f>
        <v>3</v>
      </c>
      <c r="D1234" s="9" t="n">
        <f aca="false">COUNTIF(pattern_user_labels!$B1234:$J1234, $B1234)</f>
        <v>1</v>
      </c>
      <c r="E1234" s="10" t="b">
        <f aca="false">$C1234-$D1234&lt;=1</f>
        <v>0</v>
      </c>
      <c r="F1234" s="10" t="b">
        <f aca="false">$C1234=$D1234</f>
        <v>0</v>
      </c>
      <c r="G1234" s="10" t="b">
        <f aca="false">D1234&gt;=3</f>
        <v>0</v>
      </c>
      <c r="H1234" s="10" t="b">
        <f aca="false">AND($E1234,OR($B1234="UNGRADABLE_QUALITY",$B1234="UNGRADABLE_CONDITION"))</f>
        <v>0</v>
      </c>
      <c r="I1234" s="10" t="str">
        <f aca="false">IF(AND($E1234,NOT($H1234)),$B1234, "")</f>
        <v/>
      </c>
    </row>
    <row r="1235" customFormat="false" ht="15.75" hidden="false" customHeight="false" outlineLevel="0" collapsed="false">
      <c r="A1235" s="8" t="str">
        <f aca="false">pattern_user_labels!$A1235</f>
        <v>426155a9-585d-4da2-abc9-2c35750408e7</v>
      </c>
      <c r="B1235" s="8" t="str">
        <f aca="false" t="array" ref="B1235:B1235">INDEX(pattern_user_labels!B1235:J1235,MATCH(MAX(COUNTIF(pattern_user_labels!B1235:J1235,pattern_user_labels!B1235:J1235)),COUNTIF(pattern_user_labels!B1235:J1235,pattern_user_labels!B1235:J1235),0))</f>
        <v>NORMAL</v>
      </c>
      <c r="C1235" s="9" t="n">
        <f aca="false">pattern_user_labels!$R1235</f>
        <v>3</v>
      </c>
      <c r="D1235" s="9" t="n">
        <f aca="false">COUNTIF(pattern_user_labels!$B1235:$J1235, $B1235)</f>
        <v>2</v>
      </c>
      <c r="E1235" s="10" t="b">
        <f aca="false">$C1235-$D1235&lt;=1</f>
        <v>1</v>
      </c>
      <c r="F1235" s="10" t="b">
        <f aca="false">$C1235=$D1235</f>
        <v>0</v>
      </c>
      <c r="G1235" s="10" t="b">
        <f aca="false">D1235&gt;=3</f>
        <v>0</v>
      </c>
      <c r="H1235" s="10" t="b">
        <f aca="false">AND($E1235,OR($B1235="UNGRADABLE_QUALITY",$B1235="UNGRADABLE_CONDITION"))</f>
        <v>0</v>
      </c>
      <c r="I1235" s="10" t="str">
        <f aca="false">IF(AND($E1235,NOT($H1235)),$B1235, "")</f>
        <v>NORMAL</v>
      </c>
    </row>
    <row r="1236" customFormat="false" ht="15.75" hidden="false" customHeight="false" outlineLevel="0" collapsed="false">
      <c r="A1236" s="8" t="str">
        <f aca="false">pattern_user_labels!$A1236</f>
        <v>428a08de-9d2a-4596-af9d-df19e474a598</v>
      </c>
      <c r="B1236" s="8" t="str">
        <f aca="false" t="array" ref="B1236:B1236">INDEX(pattern_user_labels!B1236:J1236,MATCH(MAX(COUNTIF(pattern_user_labels!B1236:J1236,pattern_user_labels!B1236:J1236)),COUNTIF(pattern_user_labels!B1236:J1236,pattern_user_labels!B1236:J1236),0))</f>
        <v>NORMAL</v>
      </c>
      <c r="C1236" s="9" t="n">
        <f aca="false">pattern_user_labels!$R1236</f>
        <v>3</v>
      </c>
      <c r="D1236" s="9" t="n">
        <f aca="false">COUNTIF(pattern_user_labels!$B1236:$J1236, $B1236)</f>
        <v>2</v>
      </c>
      <c r="E1236" s="10" t="b">
        <f aca="false">$C1236-$D1236&lt;=1</f>
        <v>1</v>
      </c>
      <c r="F1236" s="10" t="b">
        <f aca="false">$C1236=$D1236</f>
        <v>0</v>
      </c>
      <c r="G1236" s="10" t="b">
        <f aca="false">D1236&gt;=3</f>
        <v>0</v>
      </c>
      <c r="H1236" s="10" t="b">
        <f aca="false">AND($E1236,OR($B1236="UNGRADABLE_QUALITY",$B1236="UNGRADABLE_CONDITION"))</f>
        <v>0</v>
      </c>
      <c r="I1236" s="10" t="str">
        <f aca="false">IF(AND($E1236,NOT($H1236)),$B1236, "")</f>
        <v>NORMAL</v>
      </c>
    </row>
    <row r="1237" customFormat="false" ht="15.75" hidden="false" customHeight="false" outlineLevel="0" collapsed="false">
      <c r="A1237" s="8" t="str">
        <f aca="false">pattern_user_labels!$A1237</f>
        <v>42c5d089-a3cd-44e8-8e8d-8f9e74fbc901</v>
      </c>
      <c r="B1237" s="8" t="str">
        <f aca="false" t="array" ref="B1237:B1237">INDEX(pattern_user_labels!B1237:J1237,MATCH(MAX(COUNTIF(pattern_user_labels!B1237:J1237,pattern_user_labels!B1237:J1237)),COUNTIF(pattern_user_labels!B1237:J1237,pattern_user_labels!B1237:J1237),0))</f>
        <v>NON_SPECIFIC</v>
      </c>
      <c r="C1237" s="9" t="n">
        <f aca="false">pattern_user_labels!$R1237</f>
        <v>3</v>
      </c>
      <c r="D1237" s="9" t="n">
        <f aca="false">COUNTIF(pattern_user_labels!$B1237:$J1237, $B1237)</f>
        <v>2</v>
      </c>
      <c r="E1237" s="10" t="b">
        <f aca="false">$C1237-$D1237&lt;=1</f>
        <v>1</v>
      </c>
      <c r="F1237" s="10" t="b">
        <f aca="false">$C1237=$D1237</f>
        <v>0</v>
      </c>
      <c r="G1237" s="10" t="b">
        <f aca="false">D1237&gt;=3</f>
        <v>0</v>
      </c>
      <c r="H1237" s="10" t="b">
        <f aca="false">AND($E1237,OR($B1237="UNGRADABLE_QUALITY",$B1237="UNGRADABLE_CONDITION"))</f>
        <v>0</v>
      </c>
      <c r="I1237" s="10" t="str">
        <f aca="false">IF(AND($E1237,NOT($H1237)),$B1237, "")</f>
        <v>NON_SPECIFIC</v>
      </c>
    </row>
    <row r="1238" customFormat="false" ht="15.75" hidden="false" customHeight="false" outlineLevel="0" collapsed="false">
      <c r="A1238" s="8" t="str">
        <f aca="false">pattern_user_labels!$A1238</f>
        <v>42faf363-7487-4d23-8984-23fbecd19c28</v>
      </c>
      <c r="B1238" s="8" t="str">
        <f aca="false" t="array" ref="B1238:B1238">INDEX(pattern_user_labels!B1238:J1238,MATCH(MAX(COUNTIF(pattern_user_labels!B1238:J1238,pattern_user_labels!B1238:J1238)),COUNTIF(pattern_user_labels!B1238:J1238,pattern_user_labels!B1238:J1238),0))</f>
        <v>NORMAL</v>
      </c>
      <c r="C1238" s="9" t="n">
        <f aca="false">pattern_user_labels!$R1238</f>
        <v>3</v>
      </c>
      <c r="D1238" s="9" t="n">
        <f aca="false">COUNTIF(pattern_user_labels!$B1238:$J1238, $B1238)</f>
        <v>3</v>
      </c>
      <c r="E1238" s="10" t="b">
        <f aca="false">$C1238-$D1238&lt;=1</f>
        <v>1</v>
      </c>
      <c r="F1238" s="10" t="b">
        <f aca="false">$C1238=$D1238</f>
        <v>1</v>
      </c>
      <c r="G1238" s="10" t="b">
        <f aca="false">D1238&gt;=3</f>
        <v>1</v>
      </c>
      <c r="H1238" s="10" t="b">
        <f aca="false">AND($E1238,OR($B1238="UNGRADABLE_QUALITY",$B1238="UNGRADABLE_CONDITION"))</f>
        <v>0</v>
      </c>
      <c r="I1238" s="10" t="str">
        <f aca="false">IF(AND($E1238,NOT($H1238)),$B1238, "")</f>
        <v>NORMAL</v>
      </c>
    </row>
    <row r="1239" customFormat="false" ht="15.75" hidden="false" customHeight="false" outlineLevel="0" collapsed="false">
      <c r="A1239" s="8" t="str">
        <f aca="false">pattern_user_labels!$A1239</f>
        <v>4342232d-4562-4b73-9dbc-29808c1add94</v>
      </c>
      <c r="B1239" s="8" t="str">
        <f aca="false" t="array" ref="B1239:B1239">INDEX(pattern_user_labels!B1239:J1239,MATCH(MAX(COUNTIF(pattern_user_labels!B1239:J1239,pattern_user_labels!B1239:J1239)),COUNTIF(pattern_user_labels!B1239:J1239,pattern_user_labels!B1239:J1239),0))</f>
        <v>ACTIVE</v>
      </c>
      <c r="C1239" s="9" t="n">
        <f aca="false">pattern_user_labels!$R1239</f>
        <v>3</v>
      </c>
      <c r="D1239" s="9" t="n">
        <f aca="false">COUNTIF(pattern_user_labels!$B1239:$J1239, $B1239)</f>
        <v>2</v>
      </c>
      <c r="E1239" s="10" t="b">
        <f aca="false">$C1239-$D1239&lt;=1</f>
        <v>1</v>
      </c>
      <c r="F1239" s="10" t="b">
        <f aca="false">$C1239=$D1239</f>
        <v>0</v>
      </c>
      <c r="G1239" s="10" t="b">
        <f aca="false">D1239&gt;=3</f>
        <v>0</v>
      </c>
      <c r="H1239" s="10" t="b">
        <f aca="false">AND($E1239,OR($B1239="UNGRADABLE_QUALITY",$B1239="UNGRADABLE_CONDITION"))</f>
        <v>0</v>
      </c>
      <c r="I1239" s="10" t="str">
        <f aca="false">IF(AND($E1239,NOT($H1239)),$B1239, "")</f>
        <v>ACTIVE</v>
      </c>
    </row>
    <row r="1240" customFormat="false" ht="15.75" hidden="false" customHeight="false" outlineLevel="0" collapsed="false">
      <c r="A1240" s="8" t="str">
        <f aca="false">pattern_user_labels!$A1240</f>
        <v>434558cb-b55d-48a5-b273-8b1a62568e11</v>
      </c>
      <c r="B1240" s="8" t="str">
        <f aca="false" t="array" ref="B1240:B1240">INDEX(pattern_user_labels!B1240:J1240,MATCH(MAX(COUNTIF(pattern_user_labels!B1240:J1240,pattern_user_labels!B1240:J1240)),COUNTIF(pattern_user_labels!B1240:J1240,pattern_user_labels!B1240:J1240),0))</f>
        <v>ACTIVE</v>
      </c>
      <c r="C1240" s="9" t="n">
        <f aca="false">pattern_user_labels!$R1240</f>
        <v>3</v>
      </c>
      <c r="D1240" s="9" t="n">
        <f aca="false">COUNTIF(pattern_user_labels!$B1240:$J1240, $B1240)</f>
        <v>3</v>
      </c>
      <c r="E1240" s="10" t="b">
        <f aca="false">$C1240-$D1240&lt;=1</f>
        <v>1</v>
      </c>
      <c r="F1240" s="10" t="b">
        <f aca="false">$C1240=$D1240</f>
        <v>1</v>
      </c>
      <c r="G1240" s="10" t="b">
        <f aca="false">D1240&gt;=3</f>
        <v>1</v>
      </c>
      <c r="H1240" s="10" t="b">
        <f aca="false">AND($E1240,OR($B1240="UNGRADABLE_QUALITY",$B1240="UNGRADABLE_CONDITION"))</f>
        <v>0</v>
      </c>
      <c r="I1240" s="10" t="str">
        <f aca="false">IF(AND($E1240,NOT($H1240)),$B1240, "")</f>
        <v>ACTIVE</v>
      </c>
    </row>
    <row r="1241" customFormat="false" ht="15.75" hidden="false" customHeight="false" outlineLevel="0" collapsed="false">
      <c r="A1241" s="8" t="str">
        <f aca="false">pattern_user_labels!$A1241</f>
        <v>469a7df1-a168-4b40-af79-1f5e6ded9c13</v>
      </c>
      <c r="B1241" s="8" t="str">
        <f aca="false" t="array" ref="B1241:B1241">INDEX(pattern_user_labels!B1241:J1241,MATCH(MAX(COUNTIF(pattern_user_labels!B1241:J1241,pattern_user_labels!B1241:J1241)),COUNTIF(pattern_user_labels!B1241:J1241,pattern_user_labels!B1241:J1241),0))</f>
        <v>EARLY</v>
      </c>
      <c r="C1241" s="9" t="n">
        <f aca="false">pattern_user_labels!$R1241</f>
        <v>3</v>
      </c>
      <c r="D1241" s="9" t="n">
        <f aca="false">COUNTIF(pattern_user_labels!$B1241:$J1241, $B1241)</f>
        <v>2</v>
      </c>
      <c r="E1241" s="10" t="b">
        <f aca="false">$C1241-$D1241&lt;=1</f>
        <v>1</v>
      </c>
      <c r="F1241" s="10" t="b">
        <f aca="false">$C1241=$D1241</f>
        <v>0</v>
      </c>
      <c r="G1241" s="10" t="b">
        <f aca="false">D1241&gt;=3</f>
        <v>0</v>
      </c>
      <c r="H1241" s="10" t="b">
        <f aca="false">AND($E1241,OR($B1241="UNGRADABLE_QUALITY",$B1241="UNGRADABLE_CONDITION"))</f>
        <v>0</v>
      </c>
      <c r="I1241" s="10" t="str">
        <f aca="false">IF(AND($E1241,NOT($H1241)),$B1241, "")</f>
        <v>EARLY</v>
      </c>
    </row>
    <row r="1242" customFormat="false" ht="15.75" hidden="false" customHeight="false" outlineLevel="0" collapsed="false">
      <c r="A1242" s="8" t="str">
        <f aca="false">pattern_user_labels!$A1242</f>
        <v>4746fa3b-550a-44b9-a83c-bac2a3e23954</v>
      </c>
      <c r="B1242" s="8" t="str">
        <f aca="false" t="array" ref="B1242:B1242">INDEX(pattern_user_labels!B1242:J1242,MATCH(MAX(COUNTIF(pattern_user_labels!B1242:J1242,pattern_user_labels!B1242:J1242)),COUNTIF(pattern_user_labels!B1242:J1242,pattern_user_labels!B1242:J1242),0))</f>
        <v>NON_SPECIFIC</v>
      </c>
      <c r="C1242" s="9" t="n">
        <f aca="false">pattern_user_labels!$R1242</f>
        <v>3</v>
      </c>
      <c r="D1242" s="9" t="n">
        <f aca="false">COUNTIF(pattern_user_labels!$B1242:$J1242, $B1242)</f>
        <v>2</v>
      </c>
      <c r="E1242" s="10" t="b">
        <f aca="false">$C1242-$D1242&lt;=1</f>
        <v>1</v>
      </c>
      <c r="F1242" s="10" t="b">
        <f aca="false">$C1242=$D1242</f>
        <v>0</v>
      </c>
      <c r="G1242" s="10" t="b">
        <f aca="false">D1242&gt;=3</f>
        <v>0</v>
      </c>
      <c r="H1242" s="10" t="b">
        <f aca="false">AND($E1242,OR($B1242="UNGRADABLE_QUALITY",$B1242="UNGRADABLE_CONDITION"))</f>
        <v>0</v>
      </c>
      <c r="I1242" s="10" t="str">
        <f aca="false">IF(AND($E1242,NOT($H1242)),$B1242, "")</f>
        <v>NON_SPECIFIC</v>
      </c>
    </row>
    <row r="1243" customFormat="false" ht="15.75" hidden="false" customHeight="false" outlineLevel="0" collapsed="false">
      <c r="A1243" s="8" t="str">
        <f aca="false">pattern_user_labels!$A1243</f>
        <v>476da94a-a430-4337-84da-39ce0ea27d21</v>
      </c>
      <c r="B1243" s="8" t="str">
        <f aca="false" t="array" ref="B1243:B1243">INDEX(pattern_user_labels!B1243:J1243,MATCH(MAX(COUNTIF(pattern_user_labels!B1243:J1243,pattern_user_labels!B1243:J1243)),COUNTIF(pattern_user_labels!B1243:J1243,pattern_user_labels!B1243:J1243),0))</f>
        <v>NORMAL</v>
      </c>
      <c r="C1243" s="9" t="n">
        <f aca="false">pattern_user_labels!$R1243</f>
        <v>3</v>
      </c>
      <c r="D1243" s="9" t="n">
        <f aca="false">COUNTIF(pattern_user_labels!$B1243:$J1243, $B1243)</f>
        <v>2</v>
      </c>
      <c r="E1243" s="10" t="b">
        <f aca="false">$C1243-$D1243&lt;=1</f>
        <v>1</v>
      </c>
      <c r="F1243" s="10" t="b">
        <f aca="false">$C1243=$D1243</f>
        <v>0</v>
      </c>
      <c r="G1243" s="10" t="b">
        <f aca="false">D1243&gt;=3</f>
        <v>0</v>
      </c>
      <c r="H1243" s="10" t="b">
        <f aca="false">AND($E1243,OR($B1243="UNGRADABLE_QUALITY",$B1243="UNGRADABLE_CONDITION"))</f>
        <v>0</v>
      </c>
      <c r="I1243" s="10" t="str">
        <f aca="false">IF(AND($E1243,NOT($H1243)),$B1243, "")</f>
        <v>NORMAL</v>
      </c>
    </row>
    <row r="1244" customFormat="false" ht="15.75" hidden="false" customHeight="false" outlineLevel="0" collapsed="false">
      <c r="A1244" s="8" t="str">
        <f aca="false">pattern_user_labels!$A1244</f>
        <v>4771d893-2262-4839-9558-ddd673d038b6</v>
      </c>
      <c r="B1244" s="8" t="str">
        <f aca="false" t="array" ref="B1244:B1244">INDEX(pattern_user_labels!B1244:J1244,MATCH(MAX(COUNTIF(pattern_user_labels!B1244:J1244,pattern_user_labels!B1244:J1244)),COUNTIF(pattern_user_labels!B1244:J1244,pattern_user_labels!B1244:J1244),0))</f>
        <v>NORMAL</v>
      </c>
      <c r="C1244" s="9" t="n">
        <f aca="false">pattern_user_labels!$R1244</f>
        <v>3</v>
      </c>
      <c r="D1244" s="9" t="n">
        <f aca="false">COUNTIF(pattern_user_labels!$B1244:$J1244, $B1244)</f>
        <v>2</v>
      </c>
      <c r="E1244" s="10" t="b">
        <f aca="false">$C1244-$D1244&lt;=1</f>
        <v>1</v>
      </c>
      <c r="F1244" s="10" t="b">
        <f aca="false">$C1244=$D1244</f>
        <v>0</v>
      </c>
      <c r="G1244" s="10" t="b">
        <f aca="false">D1244&gt;=3</f>
        <v>0</v>
      </c>
      <c r="H1244" s="10" t="b">
        <f aca="false">AND($E1244,OR($B1244="UNGRADABLE_QUALITY",$B1244="UNGRADABLE_CONDITION"))</f>
        <v>0</v>
      </c>
      <c r="I1244" s="10" t="str">
        <f aca="false">IF(AND($E1244,NOT($H1244)),$B1244, "")</f>
        <v>NORMAL</v>
      </c>
    </row>
    <row r="1245" customFormat="false" ht="15.75" hidden="false" customHeight="false" outlineLevel="0" collapsed="false">
      <c r="A1245" s="8" t="str">
        <f aca="false">pattern_user_labels!$A1245</f>
        <v>488c3dda-0f7f-42ab-93c1-dfa15bfad03d</v>
      </c>
      <c r="B1245" s="8" t="str">
        <f aca="false" t="array" ref="B1245:B1245">INDEX(pattern_user_labels!B1245:J1245,MATCH(MAX(COUNTIF(pattern_user_labels!B1245:J1245,pattern_user_labels!B1245:J1245)),COUNTIF(pattern_user_labels!B1245:J1245,pattern_user_labels!B1245:J1245),0))</f>
        <v>NORMAL</v>
      </c>
      <c r="C1245" s="9" t="n">
        <f aca="false">pattern_user_labels!$R1245</f>
        <v>3</v>
      </c>
      <c r="D1245" s="9" t="n">
        <f aca="false">COUNTIF(pattern_user_labels!$B1245:$J1245, $B1245)</f>
        <v>2</v>
      </c>
      <c r="E1245" s="10" t="b">
        <f aca="false">$C1245-$D1245&lt;=1</f>
        <v>1</v>
      </c>
      <c r="F1245" s="10" t="b">
        <f aca="false">$C1245=$D1245</f>
        <v>0</v>
      </c>
      <c r="G1245" s="10" t="b">
        <f aca="false">D1245&gt;=3</f>
        <v>0</v>
      </c>
      <c r="H1245" s="10" t="b">
        <f aca="false">AND($E1245,OR($B1245="UNGRADABLE_QUALITY",$B1245="UNGRADABLE_CONDITION"))</f>
        <v>0</v>
      </c>
      <c r="I1245" s="10" t="str">
        <f aca="false">IF(AND($E1245,NOT($H1245)),$B1245, "")</f>
        <v>NORMAL</v>
      </c>
    </row>
    <row r="1246" customFormat="false" ht="15.75" hidden="false" customHeight="false" outlineLevel="0" collapsed="false">
      <c r="A1246" s="8" t="str">
        <f aca="false">pattern_user_labels!$A1246</f>
        <v>4b6ba3cd-e3a3-42ca-8840-fdf0df77365f</v>
      </c>
      <c r="B1246" s="8" t="str">
        <f aca="false" t="array" ref="B1246:B1246">INDEX(pattern_user_labels!B1246:J1246,MATCH(MAX(COUNTIF(pattern_user_labels!B1246:J1246,pattern_user_labels!B1246:J1246)),COUNTIF(pattern_user_labels!B1246:J1246,pattern_user_labels!B1246:J1246),0))</f>
        <v>NORMAL</v>
      </c>
      <c r="C1246" s="9" t="n">
        <f aca="false">pattern_user_labels!$R1246</f>
        <v>3</v>
      </c>
      <c r="D1246" s="9" t="n">
        <f aca="false">COUNTIF(pattern_user_labels!$B1246:$J1246, $B1246)</f>
        <v>3</v>
      </c>
      <c r="E1246" s="10" t="b">
        <f aca="false">$C1246-$D1246&lt;=1</f>
        <v>1</v>
      </c>
      <c r="F1246" s="10" t="b">
        <f aca="false">$C1246=$D1246</f>
        <v>1</v>
      </c>
      <c r="G1246" s="10" t="b">
        <f aca="false">D1246&gt;=3</f>
        <v>1</v>
      </c>
      <c r="H1246" s="10" t="b">
        <f aca="false">AND($E1246,OR($B1246="UNGRADABLE_QUALITY",$B1246="UNGRADABLE_CONDITION"))</f>
        <v>0</v>
      </c>
      <c r="I1246" s="10" t="str">
        <f aca="false">IF(AND($E1246,NOT($H1246)),$B1246, "")</f>
        <v>NORMAL</v>
      </c>
    </row>
    <row r="1247" customFormat="false" ht="15.75" hidden="false" customHeight="false" outlineLevel="0" collapsed="false">
      <c r="A1247" s="8" t="str">
        <f aca="false">pattern_user_labels!$A1247</f>
        <v>4c7c951e-7a05-4d78-90a4-06ed764fc52e</v>
      </c>
      <c r="B1247" s="8" t="str">
        <f aca="false" t="array" ref="B1247:B1247">INDEX(pattern_user_labels!B1247:J1247,MATCH(MAX(COUNTIF(pattern_user_labels!B1247:J1247,pattern_user_labels!B1247:J1247)),COUNTIF(pattern_user_labels!B1247:J1247,pattern_user_labels!B1247:J1247),0))</f>
        <v>NORMAL</v>
      </c>
      <c r="C1247" s="9" t="n">
        <f aca="false">pattern_user_labels!$R1247</f>
        <v>3</v>
      </c>
      <c r="D1247" s="9" t="n">
        <f aca="false">COUNTIF(pattern_user_labels!$B1247:$J1247, $B1247)</f>
        <v>3</v>
      </c>
      <c r="E1247" s="10" t="b">
        <f aca="false">$C1247-$D1247&lt;=1</f>
        <v>1</v>
      </c>
      <c r="F1247" s="10" t="b">
        <f aca="false">$C1247=$D1247</f>
        <v>1</v>
      </c>
      <c r="G1247" s="10" t="b">
        <f aca="false">D1247&gt;=3</f>
        <v>1</v>
      </c>
      <c r="H1247" s="10" t="b">
        <f aca="false">AND($E1247,OR($B1247="UNGRADABLE_QUALITY",$B1247="UNGRADABLE_CONDITION"))</f>
        <v>0</v>
      </c>
      <c r="I1247" s="10" t="str">
        <f aca="false">IF(AND($E1247,NOT($H1247)),$B1247, "")</f>
        <v>NORMAL</v>
      </c>
    </row>
    <row r="1248" customFormat="false" ht="15.75" hidden="false" customHeight="false" outlineLevel="0" collapsed="false">
      <c r="A1248" s="8" t="str">
        <f aca="false">pattern_user_labels!$A1248</f>
        <v>4ccc5843-80eb-4210-95da-75ed88945fb2</v>
      </c>
      <c r="B1248" s="8" t="str">
        <f aca="false" t="array" ref="B1248:B1248">INDEX(pattern_user_labels!B1248:J1248,MATCH(MAX(COUNTIF(pattern_user_labels!B1248:J1248,pattern_user_labels!B1248:J1248)),COUNTIF(pattern_user_labels!B1248:J1248,pattern_user_labels!B1248:J1248),0))</f>
        <v>NORMAL</v>
      </c>
      <c r="C1248" s="9" t="n">
        <f aca="false">pattern_user_labels!$R1248</f>
        <v>3</v>
      </c>
      <c r="D1248" s="9" t="n">
        <f aca="false">COUNTIF(pattern_user_labels!$B1248:$J1248, $B1248)</f>
        <v>3</v>
      </c>
      <c r="E1248" s="10" t="b">
        <f aca="false">$C1248-$D1248&lt;=1</f>
        <v>1</v>
      </c>
      <c r="F1248" s="10" t="b">
        <f aca="false">$C1248=$D1248</f>
        <v>1</v>
      </c>
      <c r="G1248" s="10" t="b">
        <f aca="false">D1248&gt;=3</f>
        <v>1</v>
      </c>
      <c r="H1248" s="10" t="b">
        <f aca="false">AND($E1248,OR($B1248="UNGRADABLE_QUALITY",$B1248="UNGRADABLE_CONDITION"))</f>
        <v>0</v>
      </c>
      <c r="I1248" s="10" t="str">
        <f aca="false">IF(AND($E1248,NOT($H1248)),$B1248, "")</f>
        <v>NORMAL</v>
      </c>
    </row>
    <row r="1249" customFormat="false" ht="15.75" hidden="false" customHeight="false" outlineLevel="0" collapsed="false">
      <c r="A1249" s="8" t="str">
        <f aca="false">pattern_user_labels!$A1249</f>
        <v>4cd478ac-06e0-416b-b741-167f544b6f2e</v>
      </c>
      <c r="B1249" s="8" t="str">
        <f aca="false" t="array" ref="B1249:B1249">INDEX(pattern_user_labels!B1249:J1249,MATCH(MAX(COUNTIF(pattern_user_labels!B1249:J1249,pattern_user_labels!B1249:J1249)),COUNTIF(pattern_user_labels!B1249:J1249,pattern_user_labels!B1249:J1249),0))</f>
        <v>LATE</v>
      </c>
      <c r="C1249" s="9" t="n">
        <f aca="false">pattern_user_labels!$R1249</f>
        <v>3</v>
      </c>
      <c r="D1249" s="9" t="n">
        <f aca="false">COUNTIF(pattern_user_labels!$B1249:$J1249, $B1249)</f>
        <v>2</v>
      </c>
      <c r="E1249" s="10" t="b">
        <f aca="false">$C1249-$D1249&lt;=1</f>
        <v>1</v>
      </c>
      <c r="F1249" s="10" t="b">
        <f aca="false">$C1249=$D1249</f>
        <v>0</v>
      </c>
      <c r="G1249" s="10" t="b">
        <f aca="false">D1249&gt;=3</f>
        <v>0</v>
      </c>
      <c r="H1249" s="10" t="b">
        <f aca="false">AND($E1249,OR($B1249="UNGRADABLE_QUALITY",$B1249="UNGRADABLE_CONDITION"))</f>
        <v>0</v>
      </c>
      <c r="I1249" s="10" t="str">
        <f aca="false">IF(AND($E1249,NOT($H1249)),$B1249, "")</f>
        <v>LATE</v>
      </c>
    </row>
    <row r="1250" customFormat="false" ht="15.75" hidden="false" customHeight="false" outlineLevel="0" collapsed="false">
      <c r="A1250" s="8" t="str">
        <f aca="false">pattern_user_labels!$A1250</f>
        <v>4d1a07b6-a5af-4034-a197-b38a27e244c9</v>
      </c>
      <c r="B1250" s="8" t="str">
        <f aca="false" t="array" ref="B1250:B1250">INDEX(pattern_user_labels!B1250:J1250,MATCH(MAX(COUNTIF(pattern_user_labels!B1250:J1250,pattern_user_labels!B1250:J1250)),COUNTIF(pattern_user_labels!B1250:J1250,pattern_user_labels!B1250:J1250),0))</f>
        <v>EARLY</v>
      </c>
      <c r="C1250" s="9" t="n">
        <f aca="false">pattern_user_labels!$R1250</f>
        <v>3</v>
      </c>
      <c r="D1250" s="9" t="n">
        <f aca="false">COUNTIF(pattern_user_labels!$B1250:$J1250, $B1250)</f>
        <v>2</v>
      </c>
      <c r="E1250" s="10" t="b">
        <f aca="false">$C1250-$D1250&lt;=1</f>
        <v>1</v>
      </c>
      <c r="F1250" s="10" t="b">
        <f aca="false">$C1250=$D1250</f>
        <v>0</v>
      </c>
      <c r="G1250" s="10" t="b">
        <f aca="false">D1250&gt;=3</f>
        <v>0</v>
      </c>
      <c r="H1250" s="10" t="b">
        <f aca="false">AND($E1250,OR($B1250="UNGRADABLE_QUALITY",$B1250="UNGRADABLE_CONDITION"))</f>
        <v>0</v>
      </c>
      <c r="I1250" s="10" t="str">
        <f aca="false">IF(AND($E1250,NOT($H1250)),$B1250, "")</f>
        <v>EARLY</v>
      </c>
    </row>
    <row r="1251" customFormat="false" ht="15.75" hidden="false" customHeight="false" outlineLevel="0" collapsed="false">
      <c r="A1251" s="8" t="str">
        <f aca="false">pattern_user_labels!$A1251</f>
        <v>4d1e09d8-c808-42cc-bdb9-b89cf8c8a571</v>
      </c>
      <c r="B1251" s="8" t="str">
        <f aca="false" t="array" ref="B1251:B1251">INDEX(pattern_user_labels!B1251:J1251,MATCH(MAX(COUNTIF(pattern_user_labels!B1251:J1251,pattern_user_labels!B1251:J1251)),COUNTIF(pattern_user_labels!B1251:J1251,pattern_user_labels!B1251:J1251),0))</f>
        <v>UNGRADABLE_QUALITY</v>
      </c>
      <c r="C1251" s="9" t="n">
        <f aca="false">pattern_user_labels!$R1251</f>
        <v>3</v>
      </c>
      <c r="D1251" s="9" t="n">
        <f aca="false">COUNTIF(pattern_user_labels!$B1251:$J1251, $B1251)</f>
        <v>3</v>
      </c>
      <c r="E1251" s="10" t="b">
        <f aca="false">$C1251-$D1251&lt;=1</f>
        <v>1</v>
      </c>
      <c r="F1251" s="10" t="b">
        <f aca="false">$C1251=$D1251</f>
        <v>1</v>
      </c>
      <c r="G1251" s="10" t="b">
        <f aca="false">D1251&gt;=3</f>
        <v>1</v>
      </c>
      <c r="H1251" s="10" t="b">
        <f aca="false">AND($E1251,OR($B1251="UNGRADABLE_QUALITY",$B1251="UNGRADABLE_CONDITION"))</f>
        <v>1</v>
      </c>
      <c r="I1251" s="10" t="str">
        <f aca="false">IF(AND($E1251,NOT($H1251)),$B1251, "")</f>
        <v/>
      </c>
    </row>
    <row r="1252" customFormat="false" ht="15.75" hidden="false" customHeight="false" outlineLevel="0" collapsed="false">
      <c r="A1252" s="8" t="str">
        <f aca="false">pattern_user_labels!$A1252</f>
        <v>4d36e333-dc80-424d-997b-d612ebe7aae3</v>
      </c>
      <c r="B1252" s="8" t="str">
        <f aca="false" t="array" ref="B1252:B1252">INDEX(pattern_user_labels!B1252:J1252,MATCH(MAX(COUNTIF(pattern_user_labels!B1252:J1252,pattern_user_labels!B1252:J1252)),COUNTIF(pattern_user_labels!B1252:J1252,pattern_user_labels!B1252:J1252),0))</f>
        <v>EARLY</v>
      </c>
      <c r="C1252" s="9" t="n">
        <f aca="false">pattern_user_labels!$R1252</f>
        <v>3</v>
      </c>
      <c r="D1252" s="9" t="n">
        <f aca="false">COUNTIF(pattern_user_labels!$B1252:$J1252, $B1252)</f>
        <v>3</v>
      </c>
      <c r="E1252" s="10" t="b">
        <f aca="false">$C1252-$D1252&lt;=1</f>
        <v>1</v>
      </c>
      <c r="F1252" s="10" t="b">
        <f aca="false">$C1252=$D1252</f>
        <v>1</v>
      </c>
      <c r="G1252" s="10" t="b">
        <f aca="false">D1252&gt;=3</f>
        <v>1</v>
      </c>
      <c r="H1252" s="10" t="b">
        <f aca="false">AND($E1252,OR($B1252="UNGRADABLE_QUALITY",$B1252="UNGRADABLE_CONDITION"))</f>
        <v>0</v>
      </c>
      <c r="I1252" s="10" t="str">
        <f aca="false">IF(AND($E1252,NOT($H1252)),$B1252, "")</f>
        <v>EARLY</v>
      </c>
    </row>
    <row r="1253" customFormat="false" ht="15.75" hidden="false" customHeight="false" outlineLevel="0" collapsed="false">
      <c r="A1253" s="8" t="str">
        <f aca="false">pattern_user_labels!$A1253</f>
        <v>4d97696d-d620-4764-908b-3113e4258d39</v>
      </c>
      <c r="B1253" s="8" t="str">
        <f aca="false" t="array" ref="B1253:B1253">INDEX(pattern_user_labels!B1253:J1253,MATCH(MAX(COUNTIF(pattern_user_labels!B1253:J1253,pattern_user_labels!B1253:J1253)),COUNTIF(pattern_user_labels!B1253:J1253,pattern_user_labels!B1253:J1253),0))</f>
        <v>NON_SPECIFIC</v>
      </c>
      <c r="C1253" s="9" t="n">
        <f aca="false">pattern_user_labels!$R1253</f>
        <v>3</v>
      </c>
      <c r="D1253" s="9" t="n">
        <f aca="false">COUNTIF(pattern_user_labels!$B1253:$J1253, $B1253)</f>
        <v>3</v>
      </c>
      <c r="E1253" s="10" t="b">
        <f aca="false">$C1253-$D1253&lt;=1</f>
        <v>1</v>
      </c>
      <c r="F1253" s="10" t="b">
        <f aca="false">$C1253=$D1253</f>
        <v>1</v>
      </c>
      <c r="G1253" s="10" t="b">
        <f aca="false">D1253&gt;=3</f>
        <v>1</v>
      </c>
      <c r="H1253" s="10" t="b">
        <f aca="false">AND($E1253,OR($B1253="UNGRADABLE_QUALITY",$B1253="UNGRADABLE_CONDITION"))</f>
        <v>0</v>
      </c>
      <c r="I1253" s="10" t="str">
        <f aca="false">IF(AND($E1253,NOT($H1253)),$B1253, "")</f>
        <v>NON_SPECIFIC</v>
      </c>
    </row>
    <row r="1254" customFormat="false" ht="15.75" hidden="false" customHeight="false" outlineLevel="0" collapsed="false">
      <c r="A1254" s="8" t="str">
        <f aca="false">pattern_user_labels!$A1254</f>
        <v>4dbcf565-5d79-4350-a997-0d5fb5e30304</v>
      </c>
      <c r="B1254" s="8" t="str">
        <f aca="false" t="array" ref="B1254:B1254">INDEX(pattern_user_labels!B1254:J1254,MATCH(MAX(COUNTIF(pattern_user_labels!B1254:J1254,pattern_user_labels!B1254:J1254)),COUNTIF(pattern_user_labels!B1254:J1254,pattern_user_labels!B1254:J1254),0))</f>
        <v>NORMAL</v>
      </c>
      <c r="C1254" s="9" t="n">
        <f aca="false">pattern_user_labels!$R1254</f>
        <v>3</v>
      </c>
      <c r="D1254" s="9" t="n">
        <f aca="false">COUNTIF(pattern_user_labels!$B1254:$J1254, $B1254)</f>
        <v>3</v>
      </c>
      <c r="E1254" s="10" t="b">
        <f aca="false">$C1254-$D1254&lt;=1</f>
        <v>1</v>
      </c>
      <c r="F1254" s="10" t="b">
        <f aca="false">$C1254=$D1254</f>
        <v>1</v>
      </c>
      <c r="G1254" s="10" t="b">
        <f aca="false">D1254&gt;=3</f>
        <v>1</v>
      </c>
      <c r="H1254" s="10" t="b">
        <f aca="false">AND($E1254,OR($B1254="UNGRADABLE_QUALITY",$B1254="UNGRADABLE_CONDITION"))</f>
        <v>0</v>
      </c>
      <c r="I1254" s="10" t="str">
        <f aca="false">IF(AND($E1254,NOT($H1254)),$B1254, "")</f>
        <v>NORMAL</v>
      </c>
    </row>
    <row r="1255" customFormat="false" ht="15.75" hidden="false" customHeight="false" outlineLevel="0" collapsed="false">
      <c r="A1255" s="8" t="str">
        <f aca="false">pattern_user_labels!$A1255</f>
        <v>4dc8d134-33a4-4f19-99a5-83876be5c943</v>
      </c>
      <c r="B1255" s="8" t="str">
        <f aca="false" t="array" ref="B1255:B1255">INDEX(pattern_user_labels!B1255:J1255,MATCH(MAX(COUNTIF(pattern_user_labels!B1255:J1255,pattern_user_labels!B1255:J1255)),COUNTIF(pattern_user_labels!B1255:J1255,pattern_user_labels!B1255:J1255),0))</f>
        <v>NORMAL</v>
      </c>
      <c r="C1255" s="9" t="n">
        <f aca="false">pattern_user_labels!$R1255</f>
        <v>3</v>
      </c>
      <c r="D1255" s="9" t="n">
        <f aca="false">COUNTIF(pattern_user_labels!$B1255:$J1255, $B1255)</f>
        <v>3</v>
      </c>
      <c r="E1255" s="10" t="b">
        <f aca="false">$C1255-$D1255&lt;=1</f>
        <v>1</v>
      </c>
      <c r="F1255" s="10" t="b">
        <f aca="false">$C1255=$D1255</f>
        <v>1</v>
      </c>
      <c r="G1255" s="10" t="b">
        <f aca="false">D1255&gt;=3</f>
        <v>1</v>
      </c>
      <c r="H1255" s="10" t="b">
        <f aca="false">AND($E1255,OR($B1255="UNGRADABLE_QUALITY",$B1255="UNGRADABLE_CONDITION"))</f>
        <v>0</v>
      </c>
      <c r="I1255" s="10" t="str">
        <f aca="false">IF(AND($E1255,NOT($H1255)),$B1255, "")</f>
        <v>NORMAL</v>
      </c>
    </row>
    <row r="1256" customFormat="false" ht="15.75" hidden="false" customHeight="false" outlineLevel="0" collapsed="false">
      <c r="A1256" s="8" t="str">
        <f aca="false">pattern_user_labels!$A1256</f>
        <v>4e11fead-63b6-4248-9ed1-aed65d76679e</v>
      </c>
      <c r="B1256" s="8" t="str">
        <f aca="false" t="array" ref="B1256:B1256">INDEX(pattern_user_labels!B1256:J1256,MATCH(MAX(COUNTIF(pattern_user_labels!B1256:J1256,pattern_user_labels!B1256:J1256)),COUNTIF(pattern_user_labels!B1256:J1256,pattern_user_labels!B1256:J1256),0))</f>
        <v>NORMAL</v>
      </c>
      <c r="C1256" s="9" t="n">
        <f aca="false">pattern_user_labels!$R1256</f>
        <v>3</v>
      </c>
      <c r="D1256" s="9" t="n">
        <f aca="false">COUNTIF(pattern_user_labels!$B1256:$J1256, $B1256)</f>
        <v>2</v>
      </c>
      <c r="E1256" s="10" t="b">
        <f aca="false">$C1256-$D1256&lt;=1</f>
        <v>1</v>
      </c>
      <c r="F1256" s="10" t="b">
        <f aca="false">$C1256=$D1256</f>
        <v>0</v>
      </c>
      <c r="G1256" s="10" t="b">
        <f aca="false">D1256&gt;=3</f>
        <v>0</v>
      </c>
      <c r="H1256" s="10" t="b">
        <f aca="false">AND($E1256,OR($B1256="UNGRADABLE_QUALITY",$B1256="UNGRADABLE_CONDITION"))</f>
        <v>0</v>
      </c>
      <c r="I1256" s="10" t="str">
        <f aca="false">IF(AND($E1256,NOT($H1256)),$B1256, "")</f>
        <v>NORMAL</v>
      </c>
    </row>
    <row r="1257" customFormat="false" ht="15.75" hidden="false" customHeight="false" outlineLevel="0" collapsed="false">
      <c r="A1257" s="8" t="str">
        <f aca="false">pattern_user_labels!$A1257</f>
        <v>4f0f4322-5824-45ab-93af-a7f1edabd00a</v>
      </c>
      <c r="B1257" s="8" t="str">
        <f aca="false" t="array" ref="B1257:B1257">INDEX(pattern_user_labels!B1257:J1257,MATCH(MAX(COUNTIF(pattern_user_labels!B1257:J1257,pattern_user_labels!B1257:J1257)),COUNTIF(pattern_user_labels!B1257:J1257,pattern_user_labels!B1257:J1257),0))</f>
        <v>EARLY</v>
      </c>
      <c r="C1257" s="9" t="n">
        <f aca="false">pattern_user_labels!$R1257</f>
        <v>3</v>
      </c>
      <c r="D1257" s="9" t="n">
        <f aca="false">COUNTIF(pattern_user_labels!$B1257:$J1257, $B1257)</f>
        <v>2</v>
      </c>
      <c r="E1257" s="10" t="b">
        <f aca="false">$C1257-$D1257&lt;=1</f>
        <v>1</v>
      </c>
      <c r="F1257" s="10" t="b">
        <f aca="false">$C1257=$D1257</f>
        <v>0</v>
      </c>
      <c r="G1257" s="10" t="b">
        <f aca="false">D1257&gt;=3</f>
        <v>0</v>
      </c>
      <c r="H1257" s="10" t="b">
        <f aca="false">AND($E1257,OR($B1257="UNGRADABLE_QUALITY",$B1257="UNGRADABLE_CONDITION"))</f>
        <v>0</v>
      </c>
      <c r="I1257" s="10" t="str">
        <f aca="false">IF(AND($E1257,NOT($H1257)),$B1257, "")</f>
        <v>EARLY</v>
      </c>
    </row>
    <row r="1258" customFormat="false" ht="15.75" hidden="false" customHeight="false" outlineLevel="0" collapsed="false">
      <c r="A1258" s="8" t="str">
        <f aca="false">pattern_user_labels!$A1258</f>
        <v>4f919f08-4d61-48fd-85b1-689fb16a40b9</v>
      </c>
      <c r="B1258" s="8" t="str">
        <f aca="false" t="array" ref="B1258:B1258">INDEX(pattern_user_labels!B1258:J1258,MATCH(MAX(COUNTIF(pattern_user_labels!B1258:J1258,pattern_user_labels!B1258:J1258)),COUNTIF(pattern_user_labels!B1258:J1258,pattern_user_labels!B1258:J1258),0))</f>
        <v>ACTIVE</v>
      </c>
      <c r="C1258" s="9" t="n">
        <f aca="false">pattern_user_labels!$R1258</f>
        <v>3</v>
      </c>
      <c r="D1258" s="9" t="n">
        <f aca="false">COUNTIF(pattern_user_labels!$B1258:$J1258, $B1258)</f>
        <v>2</v>
      </c>
      <c r="E1258" s="10" t="b">
        <f aca="false">$C1258-$D1258&lt;=1</f>
        <v>1</v>
      </c>
      <c r="F1258" s="10" t="b">
        <f aca="false">$C1258=$D1258</f>
        <v>0</v>
      </c>
      <c r="G1258" s="10" t="b">
        <f aca="false">D1258&gt;=3</f>
        <v>0</v>
      </c>
      <c r="H1258" s="10" t="b">
        <f aca="false">AND($E1258,OR($B1258="UNGRADABLE_QUALITY",$B1258="UNGRADABLE_CONDITION"))</f>
        <v>0</v>
      </c>
      <c r="I1258" s="10" t="str">
        <f aca="false">IF(AND($E1258,NOT($H1258)),$B1258, "")</f>
        <v>ACTIVE</v>
      </c>
    </row>
    <row r="1259" customFormat="false" ht="15.75" hidden="false" customHeight="false" outlineLevel="0" collapsed="false">
      <c r="A1259" s="8" t="str">
        <f aca="false">pattern_user_labels!$A1259</f>
        <v>5023352b-7802-4f0a-afb3-e506e0662669</v>
      </c>
      <c r="B1259" s="8" t="str">
        <f aca="false" t="array" ref="B1259:B1259">INDEX(pattern_user_labels!B1259:J1259,MATCH(MAX(COUNTIF(pattern_user_labels!B1259:J1259,pattern_user_labels!B1259:J1259)),COUNTIF(pattern_user_labels!B1259:J1259,pattern_user_labels!B1259:J1259),0))</f>
        <v>LATE</v>
      </c>
      <c r="C1259" s="9" t="n">
        <f aca="false">pattern_user_labels!$R1259</f>
        <v>3</v>
      </c>
      <c r="D1259" s="9" t="n">
        <f aca="false">COUNTIF(pattern_user_labels!$B1259:$J1259, $B1259)</f>
        <v>3</v>
      </c>
      <c r="E1259" s="10" t="b">
        <f aca="false">$C1259-$D1259&lt;=1</f>
        <v>1</v>
      </c>
      <c r="F1259" s="10" t="b">
        <f aca="false">$C1259=$D1259</f>
        <v>1</v>
      </c>
      <c r="G1259" s="10" t="b">
        <f aca="false">D1259&gt;=3</f>
        <v>1</v>
      </c>
      <c r="H1259" s="10" t="b">
        <f aca="false">AND($E1259,OR($B1259="UNGRADABLE_QUALITY",$B1259="UNGRADABLE_CONDITION"))</f>
        <v>0</v>
      </c>
      <c r="I1259" s="10" t="str">
        <f aca="false">IF(AND($E1259,NOT($H1259)),$B1259, "")</f>
        <v>LATE</v>
      </c>
    </row>
    <row r="1260" customFormat="false" ht="15.75" hidden="false" customHeight="false" outlineLevel="0" collapsed="false">
      <c r="A1260" s="8" t="str">
        <f aca="false">pattern_user_labels!$A1260</f>
        <v>50398841-c0f9-4a49-83ae-72bfb6201ca6</v>
      </c>
      <c r="B1260" s="8" t="str">
        <f aca="false" t="array" ref="B1260:B1260">INDEX(pattern_user_labels!B1260:J1260,MATCH(MAX(COUNTIF(pattern_user_labels!B1260:J1260,pattern_user_labels!B1260:J1260)),COUNTIF(pattern_user_labels!B1260:J1260,pattern_user_labels!B1260:J1260),0))</f>
        <v>LATE</v>
      </c>
      <c r="C1260" s="9" t="n">
        <f aca="false">pattern_user_labels!$R1260</f>
        <v>3</v>
      </c>
      <c r="D1260" s="9" t="n">
        <f aca="false">COUNTIF(pattern_user_labels!$B1260:$J1260, $B1260)</f>
        <v>3</v>
      </c>
      <c r="E1260" s="10" t="b">
        <f aca="false">$C1260-$D1260&lt;=1</f>
        <v>1</v>
      </c>
      <c r="F1260" s="10" t="b">
        <f aca="false">$C1260=$D1260</f>
        <v>1</v>
      </c>
      <c r="G1260" s="10" t="b">
        <f aca="false">D1260&gt;=3</f>
        <v>1</v>
      </c>
      <c r="H1260" s="10" t="b">
        <f aca="false">AND($E1260,OR($B1260="UNGRADABLE_QUALITY",$B1260="UNGRADABLE_CONDITION"))</f>
        <v>0</v>
      </c>
      <c r="I1260" s="10" t="str">
        <f aca="false">IF(AND($E1260,NOT($H1260)),$B1260, "")</f>
        <v>LATE</v>
      </c>
    </row>
    <row r="1261" customFormat="false" ht="15.75" hidden="false" customHeight="false" outlineLevel="0" collapsed="false">
      <c r="A1261" s="8" t="str">
        <f aca="false">pattern_user_labels!$A1261</f>
        <v>5105fc95-1fff-4921-83ec-3f916a894ed3</v>
      </c>
      <c r="B1261" s="8" t="str">
        <f aca="false" t="array" ref="B1261:B1261">INDEX(pattern_user_labels!B1261:J1261,MATCH(MAX(COUNTIF(pattern_user_labels!B1261:J1261,pattern_user_labels!B1261:J1261)),COUNTIF(pattern_user_labels!B1261:J1261,pattern_user_labels!B1261:J1261),0))</f>
        <v>NORMAL</v>
      </c>
      <c r="C1261" s="9" t="n">
        <f aca="false">pattern_user_labels!$R1261</f>
        <v>3</v>
      </c>
      <c r="D1261" s="9" t="n">
        <f aca="false">COUNTIF(pattern_user_labels!$B1261:$J1261, $B1261)</f>
        <v>3</v>
      </c>
      <c r="E1261" s="10" t="b">
        <f aca="false">$C1261-$D1261&lt;=1</f>
        <v>1</v>
      </c>
      <c r="F1261" s="10" t="b">
        <f aca="false">$C1261=$D1261</f>
        <v>1</v>
      </c>
      <c r="G1261" s="10" t="b">
        <f aca="false">D1261&gt;=3</f>
        <v>1</v>
      </c>
      <c r="H1261" s="10" t="b">
        <f aca="false">AND($E1261,OR($B1261="UNGRADABLE_QUALITY",$B1261="UNGRADABLE_CONDITION"))</f>
        <v>0</v>
      </c>
      <c r="I1261" s="10" t="str">
        <f aca="false">IF(AND($E1261,NOT($H1261)),$B1261, "")</f>
        <v>NORMAL</v>
      </c>
    </row>
    <row r="1262" customFormat="false" ht="15.75" hidden="false" customHeight="false" outlineLevel="0" collapsed="false">
      <c r="A1262" s="8" t="str">
        <f aca="false">pattern_user_labels!$A1262</f>
        <v>5130f666-7451-46cb-8a63-034034922d7b</v>
      </c>
      <c r="B1262" s="8" t="str">
        <f aca="false" t="array" ref="B1262:B1262">INDEX(pattern_user_labels!B1262:J1262,MATCH(MAX(COUNTIF(pattern_user_labels!B1262:J1262,pattern_user_labels!B1262:J1262)),COUNTIF(pattern_user_labels!B1262:J1262,pattern_user_labels!B1262:J1262),0))</f>
        <v>NON_SPECIFIC</v>
      </c>
      <c r="C1262" s="9" t="n">
        <f aca="false">pattern_user_labels!$R1262</f>
        <v>3</v>
      </c>
      <c r="D1262" s="9" t="n">
        <f aca="false">COUNTIF(pattern_user_labels!$B1262:$J1262, $B1262)</f>
        <v>2</v>
      </c>
      <c r="E1262" s="10" t="b">
        <f aca="false">$C1262-$D1262&lt;=1</f>
        <v>1</v>
      </c>
      <c r="F1262" s="10" t="b">
        <f aca="false">$C1262=$D1262</f>
        <v>0</v>
      </c>
      <c r="G1262" s="10" t="b">
        <f aca="false">D1262&gt;=3</f>
        <v>0</v>
      </c>
      <c r="H1262" s="10" t="b">
        <f aca="false">AND($E1262,OR($B1262="UNGRADABLE_QUALITY",$B1262="UNGRADABLE_CONDITION"))</f>
        <v>0</v>
      </c>
      <c r="I1262" s="10" t="str">
        <f aca="false">IF(AND($E1262,NOT($H1262)),$B1262, "")</f>
        <v>NON_SPECIFIC</v>
      </c>
    </row>
    <row r="1263" customFormat="false" ht="15.75" hidden="false" customHeight="false" outlineLevel="0" collapsed="false">
      <c r="A1263" s="8" t="str">
        <f aca="false">pattern_user_labels!$A1263</f>
        <v>51397871-948c-4ab9-91d3-0c7c94bcdb39</v>
      </c>
      <c r="B1263" s="8" t="str">
        <f aca="false" t="array" ref="B1263:B1263">INDEX(pattern_user_labels!B1263:J1263,MATCH(MAX(COUNTIF(pattern_user_labels!B1263:J1263,pattern_user_labels!B1263:J1263)),COUNTIF(pattern_user_labels!B1263:J1263,pattern_user_labels!B1263:J1263),0))</f>
        <v>NORMAL</v>
      </c>
      <c r="C1263" s="9" t="n">
        <f aca="false">pattern_user_labels!$R1263</f>
        <v>3</v>
      </c>
      <c r="D1263" s="9" t="n">
        <f aca="false">COUNTIF(pattern_user_labels!$B1263:$J1263, $B1263)</f>
        <v>2</v>
      </c>
      <c r="E1263" s="10" t="b">
        <f aca="false">$C1263-$D1263&lt;=1</f>
        <v>1</v>
      </c>
      <c r="F1263" s="10" t="b">
        <f aca="false">$C1263=$D1263</f>
        <v>0</v>
      </c>
      <c r="G1263" s="10" t="b">
        <f aca="false">D1263&gt;=3</f>
        <v>0</v>
      </c>
      <c r="H1263" s="10" t="b">
        <f aca="false">AND($E1263,OR($B1263="UNGRADABLE_QUALITY",$B1263="UNGRADABLE_CONDITION"))</f>
        <v>0</v>
      </c>
      <c r="I1263" s="10" t="str">
        <f aca="false">IF(AND($E1263,NOT($H1263)),$B1263, "")</f>
        <v>NORMAL</v>
      </c>
    </row>
    <row r="1264" customFormat="false" ht="15.75" hidden="false" customHeight="false" outlineLevel="0" collapsed="false">
      <c r="A1264" s="8" t="str">
        <f aca="false">pattern_user_labels!$A1264</f>
        <v>5151be1f-2a00-4db4-a3d4-d343ab7e2c74</v>
      </c>
      <c r="B1264" s="8" t="str">
        <f aca="false" t="array" ref="B1264:B1264">INDEX(pattern_user_labels!B1264:J1264,MATCH(MAX(COUNTIF(pattern_user_labels!B1264:J1264,pattern_user_labels!B1264:J1264)),COUNTIF(pattern_user_labels!B1264:J1264,pattern_user_labels!B1264:J1264),0))</f>
        <v>NON_SPECIFIC</v>
      </c>
      <c r="C1264" s="9" t="n">
        <f aca="false">pattern_user_labels!$R1264</f>
        <v>3</v>
      </c>
      <c r="D1264" s="9" t="n">
        <f aca="false">COUNTIF(pattern_user_labels!$B1264:$J1264, $B1264)</f>
        <v>3</v>
      </c>
      <c r="E1264" s="10" t="b">
        <f aca="false">$C1264-$D1264&lt;=1</f>
        <v>1</v>
      </c>
      <c r="F1264" s="10" t="b">
        <f aca="false">$C1264=$D1264</f>
        <v>1</v>
      </c>
      <c r="G1264" s="10" t="b">
        <f aca="false">D1264&gt;=3</f>
        <v>1</v>
      </c>
      <c r="H1264" s="10" t="b">
        <f aca="false">AND($E1264,OR($B1264="UNGRADABLE_QUALITY",$B1264="UNGRADABLE_CONDITION"))</f>
        <v>0</v>
      </c>
      <c r="I1264" s="10" t="str">
        <f aca="false">IF(AND($E1264,NOT($H1264)),$B1264, "")</f>
        <v>NON_SPECIFIC</v>
      </c>
    </row>
    <row r="1265" customFormat="false" ht="15.75" hidden="false" customHeight="false" outlineLevel="0" collapsed="false">
      <c r="A1265" s="8" t="str">
        <f aca="false">pattern_user_labels!$A1265</f>
        <v>5190c940-bf83-40a3-9af5-07a5e3c9aca9</v>
      </c>
      <c r="B1265" s="8" t="str">
        <f aca="false" t="array" ref="B1265:B1265">INDEX(pattern_user_labels!B1265:J1265,MATCH(MAX(COUNTIF(pattern_user_labels!B1265:J1265,pattern_user_labels!B1265:J1265)),COUNTIF(pattern_user_labels!B1265:J1265,pattern_user_labels!B1265:J1265),0))</f>
        <v>NORMAL</v>
      </c>
      <c r="C1265" s="9" t="n">
        <f aca="false">pattern_user_labels!$R1265</f>
        <v>3</v>
      </c>
      <c r="D1265" s="9" t="n">
        <f aca="false">COUNTIF(pattern_user_labels!$B1265:$J1265, $B1265)</f>
        <v>2</v>
      </c>
      <c r="E1265" s="10" t="b">
        <f aca="false">$C1265-$D1265&lt;=1</f>
        <v>1</v>
      </c>
      <c r="F1265" s="10" t="b">
        <f aca="false">$C1265=$D1265</f>
        <v>0</v>
      </c>
      <c r="G1265" s="10" t="b">
        <f aca="false">D1265&gt;=3</f>
        <v>0</v>
      </c>
      <c r="H1265" s="10" t="b">
        <f aca="false">AND($E1265,OR($B1265="UNGRADABLE_QUALITY",$B1265="UNGRADABLE_CONDITION"))</f>
        <v>0</v>
      </c>
      <c r="I1265" s="10" t="str">
        <f aca="false">IF(AND($E1265,NOT($H1265)),$B1265, "")</f>
        <v>NORMAL</v>
      </c>
    </row>
    <row r="1266" customFormat="false" ht="15.75" hidden="false" customHeight="false" outlineLevel="0" collapsed="false">
      <c r="A1266" s="8" t="str">
        <f aca="false">pattern_user_labels!$A1266</f>
        <v>51ddc5a9-aac0-4e29-a347-27867fbd6dda</v>
      </c>
      <c r="B1266" s="8" t="str">
        <f aca="false" t="array" ref="B1266:B1266">INDEX(pattern_user_labels!B1266:J1266,MATCH(MAX(COUNTIF(pattern_user_labels!B1266:J1266,pattern_user_labels!B1266:J1266)),COUNTIF(pattern_user_labels!B1266:J1266,pattern_user_labels!B1266:J1266),0))</f>
        <v>NON_SPECIFIC</v>
      </c>
      <c r="C1266" s="9" t="n">
        <f aca="false">pattern_user_labels!$R1266</f>
        <v>3</v>
      </c>
      <c r="D1266" s="9" t="n">
        <f aca="false">COUNTIF(pattern_user_labels!$B1266:$J1266, $B1266)</f>
        <v>3</v>
      </c>
      <c r="E1266" s="10" t="b">
        <f aca="false">$C1266-$D1266&lt;=1</f>
        <v>1</v>
      </c>
      <c r="F1266" s="10" t="b">
        <f aca="false">$C1266=$D1266</f>
        <v>1</v>
      </c>
      <c r="G1266" s="10" t="b">
        <f aca="false">D1266&gt;=3</f>
        <v>1</v>
      </c>
      <c r="H1266" s="10" t="b">
        <f aca="false">AND($E1266,OR($B1266="UNGRADABLE_QUALITY",$B1266="UNGRADABLE_CONDITION"))</f>
        <v>0</v>
      </c>
      <c r="I1266" s="10" t="str">
        <f aca="false">IF(AND($E1266,NOT($H1266)),$B1266, "")</f>
        <v>NON_SPECIFIC</v>
      </c>
    </row>
    <row r="1267" customFormat="false" ht="15.75" hidden="false" customHeight="false" outlineLevel="0" collapsed="false">
      <c r="A1267" s="8" t="str">
        <f aca="false">pattern_user_labels!$A1267</f>
        <v>523ca420-dc57-4cfa-b878-9026b482a01b</v>
      </c>
      <c r="B1267" s="8" t="str">
        <f aca="false" t="array" ref="B1267:B1267">INDEX(pattern_user_labels!B1267:J1267,MATCH(MAX(COUNTIF(pattern_user_labels!B1267:J1267,pattern_user_labels!B1267:J1267)),COUNTIF(pattern_user_labels!B1267:J1267,pattern_user_labels!B1267:J1267),0))</f>
        <v>NON_SPECIFIC</v>
      </c>
      <c r="C1267" s="9" t="n">
        <f aca="false">pattern_user_labels!$R1267</f>
        <v>3</v>
      </c>
      <c r="D1267" s="9" t="n">
        <f aca="false">COUNTIF(pattern_user_labels!$B1267:$J1267, $B1267)</f>
        <v>3</v>
      </c>
      <c r="E1267" s="10" t="b">
        <f aca="false">$C1267-$D1267&lt;=1</f>
        <v>1</v>
      </c>
      <c r="F1267" s="10" t="b">
        <f aca="false">$C1267=$D1267</f>
        <v>1</v>
      </c>
      <c r="G1267" s="10" t="b">
        <f aca="false">D1267&gt;=3</f>
        <v>1</v>
      </c>
      <c r="H1267" s="10" t="b">
        <f aca="false">AND($E1267,OR($B1267="UNGRADABLE_QUALITY",$B1267="UNGRADABLE_CONDITION"))</f>
        <v>0</v>
      </c>
      <c r="I1267" s="10" t="str">
        <f aca="false">IF(AND($E1267,NOT($H1267)),$B1267, "")</f>
        <v>NON_SPECIFIC</v>
      </c>
    </row>
    <row r="1268" customFormat="false" ht="15.75" hidden="false" customHeight="false" outlineLevel="0" collapsed="false">
      <c r="A1268" s="8" t="str">
        <f aca="false">pattern_user_labels!$A1268</f>
        <v>525f7fe5-df86-4734-a1ae-e1b37dc080b3</v>
      </c>
      <c r="B1268" s="8" t="str">
        <f aca="false" t="array" ref="B1268:B1268">INDEX(pattern_user_labels!B1268:J1268,MATCH(MAX(COUNTIF(pattern_user_labels!B1268:J1268,pattern_user_labels!B1268:J1268)),COUNTIF(pattern_user_labels!B1268:J1268,pattern_user_labels!B1268:J1268),0))</f>
        <v>NON_SPECIFIC</v>
      </c>
      <c r="C1268" s="9" t="n">
        <f aca="false">pattern_user_labels!$R1268</f>
        <v>3</v>
      </c>
      <c r="D1268" s="9" t="n">
        <f aca="false">COUNTIF(pattern_user_labels!$B1268:$J1268, $B1268)</f>
        <v>2</v>
      </c>
      <c r="E1268" s="10" t="b">
        <f aca="false">$C1268-$D1268&lt;=1</f>
        <v>1</v>
      </c>
      <c r="F1268" s="10" t="b">
        <f aca="false">$C1268=$D1268</f>
        <v>0</v>
      </c>
      <c r="G1268" s="10" t="b">
        <f aca="false">D1268&gt;=3</f>
        <v>0</v>
      </c>
      <c r="H1268" s="10" t="b">
        <f aca="false">AND($E1268,OR($B1268="UNGRADABLE_QUALITY",$B1268="UNGRADABLE_CONDITION"))</f>
        <v>0</v>
      </c>
      <c r="I1268" s="10" t="str">
        <f aca="false">IF(AND($E1268,NOT($H1268)),$B1268, "")</f>
        <v>NON_SPECIFIC</v>
      </c>
    </row>
    <row r="1269" customFormat="false" ht="15.75" hidden="false" customHeight="false" outlineLevel="0" collapsed="false">
      <c r="A1269" s="8" t="str">
        <f aca="false">pattern_user_labels!$A1269</f>
        <v>529908eb-f45b-432a-84d4-b7a132a6b69e</v>
      </c>
      <c r="B1269" s="8" t="str">
        <f aca="false" t="array" ref="B1269:B1269">INDEX(pattern_user_labels!B1269:J1269,MATCH(MAX(COUNTIF(pattern_user_labels!B1269:J1269,pattern_user_labels!B1269:J1269)),COUNTIF(pattern_user_labels!B1269:J1269,pattern_user_labels!B1269:J1269),0))</f>
        <v>NORMAL</v>
      </c>
      <c r="C1269" s="9" t="n">
        <f aca="false">pattern_user_labels!$R1269</f>
        <v>3</v>
      </c>
      <c r="D1269" s="9" t="n">
        <f aca="false">COUNTIF(pattern_user_labels!$B1269:$J1269, $B1269)</f>
        <v>2</v>
      </c>
      <c r="E1269" s="10" t="b">
        <f aca="false">$C1269-$D1269&lt;=1</f>
        <v>1</v>
      </c>
      <c r="F1269" s="10" t="b">
        <f aca="false">$C1269=$D1269</f>
        <v>0</v>
      </c>
      <c r="G1269" s="10" t="b">
        <f aca="false">D1269&gt;=3</f>
        <v>0</v>
      </c>
      <c r="H1269" s="10" t="b">
        <f aca="false">AND($E1269,OR($B1269="UNGRADABLE_QUALITY",$B1269="UNGRADABLE_CONDITION"))</f>
        <v>0</v>
      </c>
      <c r="I1269" s="10" t="str">
        <f aca="false">IF(AND($E1269,NOT($H1269)),$B1269, "")</f>
        <v>NORMAL</v>
      </c>
    </row>
    <row r="1270" customFormat="false" ht="15.75" hidden="false" customHeight="false" outlineLevel="0" collapsed="false">
      <c r="A1270" s="8" t="str">
        <f aca="false">pattern_user_labels!$A1270</f>
        <v>5320ad93-5abe-41ea-9d99-1d2e76de061a</v>
      </c>
      <c r="B1270" s="8" t="str">
        <f aca="false" t="array" ref="B1270:B1270">INDEX(pattern_user_labels!B1270:J1270,MATCH(MAX(COUNTIF(pattern_user_labels!B1270:J1270,pattern_user_labels!B1270:J1270)),COUNTIF(pattern_user_labels!B1270:J1270,pattern_user_labels!B1270:J1270),0))</f>
        <v>ACTIVE</v>
      </c>
      <c r="C1270" s="9" t="n">
        <f aca="false">pattern_user_labels!$R1270</f>
        <v>3</v>
      </c>
      <c r="D1270" s="9" t="n">
        <f aca="false">COUNTIF(pattern_user_labels!$B1270:$J1270, $B1270)</f>
        <v>3</v>
      </c>
      <c r="E1270" s="10" t="b">
        <f aca="false">$C1270-$D1270&lt;=1</f>
        <v>1</v>
      </c>
      <c r="F1270" s="10" t="b">
        <f aca="false">$C1270=$D1270</f>
        <v>1</v>
      </c>
      <c r="G1270" s="10" t="b">
        <f aca="false">D1270&gt;=3</f>
        <v>1</v>
      </c>
      <c r="H1270" s="10" t="b">
        <f aca="false">AND($E1270,OR($B1270="UNGRADABLE_QUALITY",$B1270="UNGRADABLE_CONDITION"))</f>
        <v>0</v>
      </c>
      <c r="I1270" s="10" t="str">
        <f aca="false">IF(AND($E1270,NOT($H1270)),$B1270, "")</f>
        <v>ACTIVE</v>
      </c>
    </row>
    <row r="1271" customFormat="false" ht="15.75" hidden="false" customHeight="false" outlineLevel="0" collapsed="false">
      <c r="A1271" s="8" t="str">
        <f aca="false">pattern_user_labels!$A1271</f>
        <v>5339d5c3-df2d-4489-8d7e-3c5d5bfc0e15</v>
      </c>
      <c r="B1271" s="8" t="str">
        <f aca="false" t="array" ref="B1271:B1271">INDEX(pattern_user_labels!B1271:J1271,MATCH(MAX(COUNTIF(pattern_user_labels!B1271:J1271,pattern_user_labels!B1271:J1271)),COUNTIF(pattern_user_labels!B1271:J1271,pattern_user_labels!B1271:J1271),0))</f>
        <v>NON_SPECIFIC</v>
      </c>
      <c r="C1271" s="9" t="n">
        <f aca="false">pattern_user_labels!$R1271</f>
        <v>3</v>
      </c>
      <c r="D1271" s="9" t="n">
        <f aca="false">COUNTIF(pattern_user_labels!$B1271:$J1271, $B1271)</f>
        <v>2</v>
      </c>
      <c r="E1271" s="10" t="b">
        <f aca="false">$C1271-$D1271&lt;=1</f>
        <v>1</v>
      </c>
      <c r="F1271" s="10" t="b">
        <f aca="false">$C1271=$D1271</f>
        <v>0</v>
      </c>
      <c r="G1271" s="10" t="b">
        <f aca="false">D1271&gt;=3</f>
        <v>0</v>
      </c>
      <c r="H1271" s="10" t="b">
        <f aca="false">AND($E1271,OR($B1271="UNGRADABLE_QUALITY",$B1271="UNGRADABLE_CONDITION"))</f>
        <v>0</v>
      </c>
      <c r="I1271" s="10" t="str">
        <f aca="false">IF(AND($E1271,NOT($H1271)),$B1271, "")</f>
        <v>NON_SPECIFIC</v>
      </c>
    </row>
    <row r="1272" customFormat="false" ht="15.75" hidden="false" customHeight="false" outlineLevel="0" collapsed="false">
      <c r="A1272" s="8" t="str">
        <f aca="false">pattern_user_labels!$A1272</f>
        <v>5347a7f9-4526-4cd0-aabc-566e6655cea3</v>
      </c>
      <c r="B1272" s="8" t="str">
        <f aca="false" t="array" ref="B1272:B1272">INDEX(pattern_user_labels!B1272:J1272,MATCH(MAX(COUNTIF(pattern_user_labels!B1272:J1272,pattern_user_labels!B1272:J1272)),COUNTIF(pattern_user_labels!B1272:J1272,pattern_user_labels!B1272:J1272),0))</f>
        <v>NON_SPECIFIC</v>
      </c>
      <c r="C1272" s="9" t="n">
        <f aca="false">pattern_user_labels!$R1272</f>
        <v>3</v>
      </c>
      <c r="D1272" s="9" t="n">
        <f aca="false">COUNTIF(pattern_user_labels!$B1272:$J1272, $B1272)</f>
        <v>2</v>
      </c>
      <c r="E1272" s="10" t="b">
        <f aca="false">$C1272-$D1272&lt;=1</f>
        <v>1</v>
      </c>
      <c r="F1272" s="10" t="b">
        <f aca="false">$C1272=$D1272</f>
        <v>0</v>
      </c>
      <c r="G1272" s="10" t="b">
        <f aca="false">D1272&gt;=3</f>
        <v>0</v>
      </c>
      <c r="H1272" s="10" t="b">
        <f aca="false">AND($E1272,OR($B1272="UNGRADABLE_QUALITY",$B1272="UNGRADABLE_CONDITION"))</f>
        <v>0</v>
      </c>
      <c r="I1272" s="10" t="str">
        <f aca="false">IF(AND($E1272,NOT($H1272)),$B1272, "")</f>
        <v>NON_SPECIFIC</v>
      </c>
    </row>
    <row r="1273" customFormat="false" ht="15.75" hidden="false" customHeight="false" outlineLevel="0" collapsed="false">
      <c r="A1273" s="8" t="str">
        <f aca="false">pattern_user_labels!$A1273</f>
        <v>5391010d-5b55-48cf-82c6-e23624898abf</v>
      </c>
      <c r="B1273" s="8" t="str">
        <f aca="false" t="array" ref="B1273:B1273">INDEX(pattern_user_labels!B1273:J1273,MATCH(MAX(COUNTIF(pattern_user_labels!B1273:J1273,pattern_user_labels!B1273:J1273)),COUNTIF(pattern_user_labels!B1273:J1273,pattern_user_labels!B1273:J1273),0))</f>
        <v>ACTIVE</v>
      </c>
      <c r="C1273" s="9" t="n">
        <f aca="false">pattern_user_labels!$R1273</f>
        <v>3</v>
      </c>
      <c r="D1273" s="9" t="n">
        <f aca="false">COUNTIF(pattern_user_labels!$B1273:$J1273, $B1273)</f>
        <v>2</v>
      </c>
      <c r="E1273" s="10" t="b">
        <f aca="false">$C1273-$D1273&lt;=1</f>
        <v>1</v>
      </c>
      <c r="F1273" s="10" t="b">
        <f aca="false">$C1273=$D1273</f>
        <v>0</v>
      </c>
      <c r="G1273" s="10" t="b">
        <f aca="false">D1273&gt;=3</f>
        <v>0</v>
      </c>
      <c r="H1273" s="10" t="b">
        <f aca="false">AND($E1273,OR($B1273="UNGRADABLE_QUALITY",$B1273="UNGRADABLE_CONDITION"))</f>
        <v>0</v>
      </c>
      <c r="I1273" s="10" t="str">
        <f aca="false">IF(AND($E1273,NOT($H1273)),$B1273, "")</f>
        <v>ACTIVE</v>
      </c>
    </row>
    <row r="1274" customFormat="false" ht="15.75" hidden="false" customHeight="false" outlineLevel="0" collapsed="false">
      <c r="A1274" s="8" t="str">
        <f aca="false">pattern_user_labels!$A1274</f>
        <v>53b3288e-6d8e-4f6a-a5e0-5e6b0171036c</v>
      </c>
      <c r="B1274" s="8" t="str">
        <f aca="false" t="array" ref="B1274:B1274">INDEX(pattern_user_labels!B1274:J1274,MATCH(MAX(COUNTIF(pattern_user_labels!B1274:J1274,pattern_user_labels!B1274:J1274)),COUNTIF(pattern_user_labels!B1274:J1274,pattern_user_labels!B1274:J1274),0))</f>
        <v>ACTIVE</v>
      </c>
      <c r="C1274" s="9" t="n">
        <f aca="false">pattern_user_labels!$R1274</f>
        <v>3</v>
      </c>
      <c r="D1274" s="9" t="n">
        <f aca="false">COUNTIF(pattern_user_labels!$B1274:$J1274, $B1274)</f>
        <v>2</v>
      </c>
      <c r="E1274" s="10" t="b">
        <f aca="false">$C1274-$D1274&lt;=1</f>
        <v>1</v>
      </c>
      <c r="F1274" s="10" t="b">
        <f aca="false">$C1274=$D1274</f>
        <v>0</v>
      </c>
      <c r="G1274" s="10" t="b">
        <f aca="false">D1274&gt;=3</f>
        <v>0</v>
      </c>
      <c r="H1274" s="10" t="b">
        <f aca="false">AND($E1274,OR($B1274="UNGRADABLE_QUALITY",$B1274="UNGRADABLE_CONDITION"))</f>
        <v>0</v>
      </c>
      <c r="I1274" s="10" t="str">
        <f aca="false">IF(AND($E1274,NOT($H1274)),$B1274, "")</f>
        <v>ACTIVE</v>
      </c>
    </row>
    <row r="1275" customFormat="false" ht="15.75" hidden="false" customHeight="false" outlineLevel="0" collapsed="false">
      <c r="A1275" s="8" t="str">
        <f aca="false">pattern_user_labels!$A1275</f>
        <v>540f8da5-50c2-41d3-baf7-0d5abf987a88</v>
      </c>
      <c r="B1275" s="8" t="str">
        <f aca="false" t="array" ref="B1275:B1275">INDEX(pattern_user_labels!B1275:J1275,MATCH(MAX(COUNTIF(pattern_user_labels!B1275:J1275,pattern_user_labels!B1275:J1275)),COUNTIF(pattern_user_labels!B1275:J1275,pattern_user_labels!B1275:J1275),0))</f>
        <v>NON_SPECIFIC</v>
      </c>
      <c r="C1275" s="9" t="n">
        <f aca="false">pattern_user_labels!$R1275</f>
        <v>3</v>
      </c>
      <c r="D1275" s="9" t="n">
        <f aca="false">COUNTIF(pattern_user_labels!$B1275:$J1275, $B1275)</f>
        <v>2</v>
      </c>
      <c r="E1275" s="10" t="b">
        <f aca="false">$C1275-$D1275&lt;=1</f>
        <v>1</v>
      </c>
      <c r="F1275" s="10" t="b">
        <f aca="false">$C1275=$D1275</f>
        <v>0</v>
      </c>
      <c r="G1275" s="10" t="b">
        <f aca="false">D1275&gt;=3</f>
        <v>0</v>
      </c>
      <c r="H1275" s="10" t="b">
        <f aca="false">AND($E1275,OR($B1275="UNGRADABLE_QUALITY",$B1275="UNGRADABLE_CONDITION"))</f>
        <v>0</v>
      </c>
      <c r="I1275" s="10" t="str">
        <f aca="false">IF(AND($E1275,NOT($H1275)),$B1275, "")</f>
        <v>NON_SPECIFIC</v>
      </c>
    </row>
    <row r="1276" customFormat="false" ht="15.75" hidden="false" customHeight="false" outlineLevel="0" collapsed="false">
      <c r="A1276" s="8" t="str">
        <f aca="false">pattern_user_labels!$A1276</f>
        <v>542d68a1-2100-4918-a425-c4a8fc4c23db</v>
      </c>
      <c r="B1276" s="8" t="str">
        <f aca="false" t="array" ref="B1276:B1276">INDEX(pattern_user_labels!B1276:J1276,MATCH(MAX(COUNTIF(pattern_user_labels!B1276:J1276,pattern_user_labels!B1276:J1276)),COUNTIF(pattern_user_labels!B1276:J1276,pattern_user_labels!B1276:J1276),0))</f>
        <v>NON_SPECIFIC</v>
      </c>
      <c r="C1276" s="9" t="n">
        <f aca="false">pattern_user_labels!$R1276</f>
        <v>3</v>
      </c>
      <c r="D1276" s="9" t="n">
        <f aca="false">COUNTIF(pattern_user_labels!$B1276:$J1276, $B1276)</f>
        <v>2</v>
      </c>
      <c r="E1276" s="10" t="b">
        <f aca="false">$C1276-$D1276&lt;=1</f>
        <v>1</v>
      </c>
      <c r="F1276" s="10" t="b">
        <f aca="false">$C1276=$D1276</f>
        <v>0</v>
      </c>
      <c r="G1276" s="10" t="b">
        <f aca="false">D1276&gt;=3</f>
        <v>0</v>
      </c>
      <c r="H1276" s="10" t="b">
        <f aca="false">AND($E1276,OR($B1276="UNGRADABLE_QUALITY",$B1276="UNGRADABLE_CONDITION"))</f>
        <v>0</v>
      </c>
      <c r="I1276" s="10" t="str">
        <f aca="false">IF(AND($E1276,NOT($H1276)),$B1276, "")</f>
        <v>NON_SPECIFIC</v>
      </c>
    </row>
    <row r="1277" customFormat="false" ht="15.75" hidden="false" customHeight="false" outlineLevel="0" collapsed="false">
      <c r="A1277" s="8" t="str">
        <f aca="false">pattern_user_labels!$A1277</f>
        <v>54309e0e-7bb0-4228-a1ab-a9d97f5d9be3</v>
      </c>
      <c r="B1277" s="8" t="str">
        <f aca="false" t="array" ref="B1277:B1277">INDEX(pattern_user_labels!B1277:J1277,MATCH(MAX(COUNTIF(pattern_user_labels!B1277:J1277,pattern_user_labels!B1277:J1277)),COUNTIF(pattern_user_labels!B1277:J1277,pattern_user_labels!B1277:J1277),0))</f>
        <v>NON_SPECIFIC</v>
      </c>
      <c r="C1277" s="9" t="n">
        <f aca="false">pattern_user_labels!$R1277</f>
        <v>3</v>
      </c>
      <c r="D1277" s="9" t="n">
        <f aca="false">COUNTIF(pattern_user_labels!$B1277:$J1277, $B1277)</f>
        <v>3</v>
      </c>
      <c r="E1277" s="10" t="b">
        <f aca="false">$C1277-$D1277&lt;=1</f>
        <v>1</v>
      </c>
      <c r="F1277" s="10" t="b">
        <f aca="false">$C1277=$D1277</f>
        <v>1</v>
      </c>
      <c r="G1277" s="10" t="b">
        <f aca="false">D1277&gt;=3</f>
        <v>1</v>
      </c>
      <c r="H1277" s="10" t="b">
        <f aca="false">AND($E1277,OR($B1277="UNGRADABLE_QUALITY",$B1277="UNGRADABLE_CONDITION"))</f>
        <v>0</v>
      </c>
      <c r="I1277" s="10" t="str">
        <f aca="false">IF(AND($E1277,NOT($H1277)),$B1277, "")</f>
        <v>NON_SPECIFIC</v>
      </c>
    </row>
    <row r="1278" customFormat="false" ht="15.75" hidden="false" customHeight="false" outlineLevel="0" collapsed="false">
      <c r="A1278" s="8" t="str">
        <f aca="false">pattern_user_labels!$A1278</f>
        <v>55e2b574-2441-43ce-86e6-5426f04f59d0</v>
      </c>
      <c r="B1278" s="8" t="str">
        <f aca="false" t="array" ref="B1278:B1278">INDEX(pattern_user_labels!B1278:J1278,MATCH(MAX(COUNTIF(pattern_user_labels!B1278:J1278,pattern_user_labels!B1278:J1278)),COUNTIF(pattern_user_labels!B1278:J1278,pattern_user_labels!B1278:J1278),0))</f>
        <v>NON_SPECIFIC</v>
      </c>
      <c r="C1278" s="9" t="n">
        <f aca="false">pattern_user_labels!$R1278</f>
        <v>3</v>
      </c>
      <c r="D1278" s="9" t="n">
        <f aca="false">COUNTIF(pattern_user_labels!$B1278:$J1278, $B1278)</f>
        <v>2</v>
      </c>
      <c r="E1278" s="10" t="b">
        <f aca="false">$C1278-$D1278&lt;=1</f>
        <v>1</v>
      </c>
      <c r="F1278" s="10" t="b">
        <f aca="false">$C1278=$D1278</f>
        <v>0</v>
      </c>
      <c r="G1278" s="10" t="b">
        <f aca="false">D1278&gt;=3</f>
        <v>0</v>
      </c>
      <c r="H1278" s="10" t="b">
        <f aca="false">AND($E1278,OR($B1278="UNGRADABLE_QUALITY",$B1278="UNGRADABLE_CONDITION"))</f>
        <v>0</v>
      </c>
      <c r="I1278" s="10" t="str">
        <f aca="false">IF(AND($E1278,NOT($H1278)),$B1278, "")</f>
        <v>NON_SPECIFIC</v>
      </c>
    </row>
    <row r="1279" customFormat="false" ht="15.75" hidden="false" customHeight="false" outlineLevel="0" collapsed="false">
      <c r="A1279" s="8" t="str">
        <f aca="false">pattern_user_labels!$A1279</f>
        <v>5873a28d-f99d-4e10-81a5-a1fb4286acc2</v>
      </c>
      <c r="B1279" s="8" t="str">
        <f aca="false" t="array" ref="B1279:B1279">INDEX(pattern_user_labels!B1279:J1279,MATCH(MAX(COUNTIF(pattern_user_labels!B1279:J1279,pattern_user_labels!B1279:J1279)),COUNTIF(pattern_user_labels!B1279:J1279,pattern_user_labels!B1279:J1279),0))</f>
        <v>EARLY</v>
      </c>
      <c r="C1279" s="9" t="n">
        <f aca="false">pattern_user_labels!$R1279</f>
        <v>3</v>
      </c>
      <c r="D1279" s="9" t="n">
        <f aca="false">COUNTIF(pattern_user_labels!$B1279:$J1279, $B1279)</f>
        <v>1</v>
      </c>
      <c r="E1279" s="10" t="b">
        <f aca="false">$C1279-$D1279&lt;=1</f>
        <v>0</v>
      </c>
      <c r="F1279" s="10" t="b">
        <f aca="false">$C1279=$D1279</f>
        <v>0</v>
      </c>
      <c r="G1279" s="10" t="b">
        <f aca="false">D1279&gt;=3</f>
        <v>0</v>
      </c>
      <c r="H1279" s="10" t="b">
        <f aca="false">AND($E1279,OR($B1279="UNGRADABLE_QUALITY",$B1279="UNGRADABLE_CONDITION"))</f>
        <v>0</v>
      </c>
      <c r="I1279" s="10" t="str">
        <f aca="false">IF(AND($E1279,NOT($H1279)),$B1279, "")</f>
        <v/>
      </c>
    </row>
    <row r="1280" customFormat="false" ht="15.75" hidden="false" customHeight="false" outlineLevel="0" collapsed="false">
      <c r="A1280" s="8" t="str">
        <f aca="false">pattern_user_labels!$A1280</f>
        <v>58fec09f-1254-4121-95b4-cdc645f01f5e</v>
      </c>
      <c r="B1280" s="8" t="str">
        <f aca="false" t="array" ref="B1280:B1280">INDEX(pattern_user_labels!B1280:J1280,MATCH(MAX(COUNTIF(pattern_user_labels!B1280:J1280,pattern_user_labels!B1280:J1280)),COUNTIF(pattern_user_labels!B1280:J1280,pattern_user_labels!B1280:J1280),0))</f>
        <v>NON_SPECIFIC</v>
      </c>
      <c r="C1280" s="9" t="n">
        <f aca="false">pattern_user_labels!$R1280</f>
        <v>3</v>
      </c>
      <c r="D1280" s="9" t="n">
        <f aca="false">COUNTIF(pattern_user_labels!$B1280:$J1280, $B1280)</f>
        <v>3</v>
      </c>
      <c r="E1280" s="10" t="b">
        <f aca="false">$C1280-$D1280&lt;=1</f>
        <v>1</v>
      </c>
      <c r="F1280" s="10" t="b">
        <f aca="false">$C1280=$D1280</f>
        <v>1</v>
      </c>
      <c r="G1280" s="10" t="b">
        <f aca="false">D1280&gt;=3</f>
        <v>1</v>
      </c>
      <c r="H1280" s="10" t="b">
        <f aca="false">AND($E1280,OR($B1280="UNGRADABLE_QUALITY",$B1280="UNGRADABLE_CONDITION"))</f>
        <v>0</v>
      </c>
      <c r="I1280" s="10" t="str">
        <f aca="false">IF(AND($E1280,NOT($H1280)),$B1280, "")</f>
        <v>NON_SPECIFIC</v>
      </c>
    </row>
    <row r="1281" customFormat="false" ht="15.75" hidden="false" customHeight="false" outlineLevel="0" collapsed="false">
      <c r="A1281" s="8" t="str">
        <f aca="false">pattern_user_labels!$A1281</f>
        <v>5913b448-c098-4137-8181-4c6d93cdfcb3</v>
      </c>
      <c r="B1281" s="8" t="str">
        <f aca="false" t="array" ref="B1281:B1281">INDEX(pattern_user_labels!B1281:J1281,MATCH(MAX(COUNTIF(pattern_user_labels!B1281:J1281,pattern_user_labels!B1281:J1281)),COUNTIF(pattern_user_labels!B1281:J1281,pattern_user_labels!B1281:J1281),0))</f>
        <v>NON_SPECIFIC</v>
      </c>
      <c r="C1281" s="9" t="n">
        <f aca="false">pattern_user_labels!$R1281</f>
        <v>3</v>
      </c>
      <c r="D1281" s="9" t="n">
        <f aca="false">COUNTIF(pattern_user_labels!$B1281:$J1281, $B1281)</f>
        <v>2</v>
      </c>
      <c r="E1281" s="10" t="b">
        <f aca="false">$C1281-$D1281&lt;=1</f>
        <v>1</v>
      </c>
      <c r="F1281" s="10" t="b">
        <f aca="false">$C1281=$D1281</f>
        <v>0</v>
      </c>
      <c r="G1281" s="10" t="b">
        <f aca="false">D1281&gt;=3</f>
        <v>0</v>
      </c>
      <c r="H1281" s="10" t="b">
        <f aca="false">AND($E1281,OR($B1281="UNGRADABLE_QUALITY",$B1281="UNGRADABLE_CONDITION"))</f>
        <v>0</v>
      </c>
      <c r="I1281" s="10" t="str">
        <f aca="false">IF(AND($E1281,NOT($H1281)),$B1281, "")</f>
        <v>NON_SPECIFIC</v>
      </c>
    </row>
    <row r="1282" customFormat="false" ht="15.75" hidden="false" customHeight="false" outlineLevel="0" collapsed="false">
      <c r="A1282" s="8" t="str">
        <f aca="false">pattern_user_labels!$A1282</f>
        <v>59263fb9-930c-4e16-8824-b26adfb3ce7e</v>
      </c>
      <c r="B1282" s="8" t="str">
        <f aca="false" t="array" ref="B1282:B1282">INDEX(pattern_user_labels!B1282:J1282,MATCH(MAX(COUNTIF(pattern_user_labels!B1282:J1282,pattern_user_labels!B1282:J1282)),COUNTIF(pattern_user_labels!B1282:J1282,pattern_user_labels!B1282:J1282),0))</f>
        <v>NON_SPECIFIC</v>
      </c>
      <c r="C1282" s="9" t="n">
        <f aca="false">pattern_user_labels!$R1282</f>
        <v>3</v>
      </c>
      <c r="D1282" s="9" t="n">
        <f aca="false">COUNTIF(pattern_user_labels!$B1282:$J1282, $B1282)</f>
        <v>3</v>
      </c>
      <c r="E1282" s="10" t="b">
        <f aca="false">$C1282-$D1282&lt;=1</f>
        <v>1</v>
      </c>
      <c r="F1282" s="10" t="b">
        <f aca="false">$C1282=$D1282</f>
        <v>1</v>
      </c>
      <c r="G1282" s="10" t="b">
        <f aca="false">D1282&gt;=3</f>
        <v>1</v>
      </c>
      <c r="H1282" s="10" t="b">
        <f aca="false">AND($E1282,OR($B1282="UNGRADABLE_QUALITY",$B1282="UNGRADABLE_CONDITION"))</f>
        <v>0</v>
      </c>
      <c r="I1282" s="10" t="str">
        <f aca="false">IF(AND($E1282,NOT($H1282)),$B1282, "")</f>
        <v>NON_SPECIFIC</v>
      </c>
    </row>
    <row r="1283" customFormat="false" ht="15.75" hidden="false" customHeight="false" outlineLevel="0" collapsed="false">
      <c r="A1283" s="8" t="str">
        <f aca="false">pattern_user_labels!$A1283</f>
        <v>594dec25-740a-4b9d-9fac-05445259baed</v>
      </c>
      <c r="B1283" s="8" t="str">
        <f aca="false" t="array" ref="B1283:B1283">INDEX(pattern_user_labels!B1283:J1283,MATCH(MAX(COUNTIF(pattern_user_labels!B1283:J1283,pattern_user_labels!B1283:J1283)),COUNTIF(pattern_user_labels!B1283:J1283,pattern_user_labels!B1283:J1283),0))</f>
        <v>NORMAL</v>
      </c>
      <c r="C1283" s="9" t="n">
        <f aca="false">pattern_user_labels!$R1283</f>
        <v>3</v>
      </c>
      <c r="D1283" s="9" t="n">
        <f aca="false">COUNTIF(pattern_user_labels!$B1283:$J1283, $B1283)</f>
        <v>3</v>
      </c>
      <c r="E1283" s="10" t="b">
        <f aca="false">$C1283-$D1283&lt;=1</f>
        <v>1</v>
      </c>
      <c r="F1283" s="10" t="b">
        <f aca="false">$C1283=$D1283</f>
        <v>1</v>
      </c>
      <c r="G1283" s="10" t="b">
        <f aca="false">D1283&gt;=3</f>
        <v>1</v>
      </c>
      <c r="H1283" s="10" t="b">
        <f aca="false">AND($E1283,OR($B1283="UNGRADABLE_QUALITY",$B1283="UNGRADABLE_CONDITION"))</f>
        <v>0</v>
      </c>
      <c r="I1283" s="10" t="str">
        <f aca="false">IF(AND($E1283,NOT($H1283)),$B1283, "")</f>
        <v>NORMAL</v>
      </c>
    </row>
    <row r="1284" customFormat="false" ht="15.75" hidden="false" customHeight="false" outlineLevel="0" collapsed="false">
      <c r="A1284" s="8" t="str">
        <f aca="false">pattern_user_labels!$A1284</f>
        <v>596026ee-b065-4549-ac02-857432b868b5</v>
      </c>
      <c r="B1284" s="8" t="str">
        <f aca="false" t="array" ref="B1284:B1284">INDEX(pattern_user_labels!B1284:J1284,MATCH(MAX(COUNTIF(pattern_user_labels!B1284:J1284,pattern_user_labels!B1284:J1284)),COUNTIF(pattern_user_labels!B1284:J1284,pattern_user_labels!B1284:J1284),0))</f>
        <v>EARLY</v>
      </c>
      <c r="C1284" s="9" t="n">
        <f aca="false">pattern_user_labels!$R1284</f>
        <v>3</v>
      </c>
      <c r="D1284" s="9" t="n">
        <f aca="false">COUNTIF(pattern_user_labels!$B1284:$J1284, $B1284)</f>
        <v>2</v>
      </c>
      <c r="E1284" s="10" t="b">
        <f aca="false">$C1284-$D1284&lt;=1</f>
        <v>1</v>
      </c>
      <c r="F1284" s="10" t="b">
        <f aca="false">$C1284=$D1284</f>
        <v>0</v>
      </c>
      <c r="G1284" s="10" t="b">
        <f aca="false">D1284&gt;=3</f>
        <v>0</v>
      </c>
      <c r="H1284" s="10" t="b">
        <f aca="false">AND($E1284,OR($B1284="UNGRADABLE_QUALITY",$B1284="UNGRADABLE_CONDITION"))</f>
        <v>0</v>
      </c>
      <c r="I1284" s="10" t="str">
        <f aca="false">IF(AND($E1284,NOT($H1284)),$B1284, "")</f>
        <v>EARLY</v>
      </c>
    </row>
    <row r="1285" customFormat="false" ht="15.75" hidden="false" customHeight="false" outlineLevel="0" collapsed="false">
      <c r="A1285" s="8" t="str">
        <f aca="false">pattern_user_labels!$A1285</f>
        <v>59f0dc68-5d06-4ed5-8389-6763340ddcac</v>
      </c>
      <c r="B1285" s="8" t="str">
        <f aca="false" t="array" ref="B1285:B1285">INDEX(pattern_user_labels!B1285:J1285,MATCH(MAX(COUNTIF(pattern_user_labels!B1285:J1285,pattern_user_labels!B1285:J1285)),COUNTIF(pattern_user_labels!B1285:J1285,pattern_user_labels!B1285:J1285),0))</f>
        <v>NON_SPECIFIC</v>
      </c>
      <c r="C1285" s="9" t="n">
        <f aca="false">pattern_user_labels!$R1285</f>
        <v>3</v>
      </c>
      <c r="D1285" s="9" t="n">
        <f aca="false">COUNTIF(pattern_user_labels!$B1285:$J1285, $B1285)</f>
        <v>1</v>
      </c>
      <c r="E1285" s="10" t="b">
        <f aca="false">$C1285-$D1285&lt;=1</f>
        <v>0</v>
      </c>
      <c r="F1285" s="10" t="b">
        <f aca="false">$C1285=$D1285</f>
        <v>0</v>
      </c>
      <c r="G1285" s="10" t="b">
        <f aca="false">D1285&gt;=3</f>
        <v>0</v>
      </c>
      <c r="H1285" s="10" t="b">
        <f aca="false">AND($E1285,OR($B1285="UNGRADABLE_QUALITY",$B1285="UNGRADABLE_CONDITION"))</f>
        <v>0</v>
      </c>
      <c r="I1285" s="10" t="str">
        <f aca="false">IF(AND($E1285,NOT($H1285)),$B1285, "")</f>
        <v/>
      </c>
    </row>
    <row r="1286" customFormat="false" ht="15.75" hidden="false" customHeight="false" outlineLevel="0" collapsed="false">
      <c r="A1286" s="8" t="str">
        <f aca="false">pattern_user_labels!$A1286</f>
        <v>5a03d09f-94fe-45f8-83b1-69d40367813a</v>
      </c>
      <c r="B1286" s="8" t="str">
        <f aca="false" t="array" ref="B1286:B1286">INDEX(pattern_user_labels!B1286:J1286,MATCH(MAX(COUNTIF(pattern_user_labels!B1286:J1286,pattern_user_labels!B1286:J1286)),COUNTIF(pattern_user_labels!B1286:J1286,pattern_user_labels!B1286:J1286),0))</f>
        <v>NON_SPECIFIC</v>
      </c>
      <c r="C1286" s="9" t="n">
        <f aca="false">pattern_user_labels!$R1286</f>
        <v>3</v>
      </c>
      <c r="D1286" s="9" t="n">
        <f aca="false">COUNTIF(pattern_user_labels!$B1286:$J1286, $B1286)</f>
        <v>3</v>
      </c>
      <c r="E1286" s="10" t="b">
        <f aca="false">$C1286-$D1286&lt;=1</f>
        <v>1</v>
      </c>
      <c r="F1286" s="10" t="b">
        <f aca="false">$C1286=$D1286</f>
        <v>1</v>
      </c>
      <c r="G1286" s="10" t="b">
        <f aca="false">D1286&gt;=3</f>
        <v>1</v>
      </c>
      <c r="H1286" s="10" t="b">
        <f aca="false">AND($E1286,OR($B1286="UNGRADABLE_QUALITY",$B1286="UNGRADABLE_CONDITION"))</f>
        <v>0</v>
      </c>
      <c r="I1286" s="10" t="str">
        <f aca="false">IF(AND($E1286,NOT($H1286)),$B1286, "")</f>
        <v>NON_SPECIFIC</v>
      </c>
    </row>
    <row r="1287" customFormat="false" ht="15.75" hidden="false" customHeight="false" outlineLevel="0" collapsed="false">
      <c r="A1287" s="8" t="str">
        <f aca="false">pattern_user_labels!$A1287</f>
        <v>5a5f8346-a92d-4fb7-a0d0-08f14a99b685</v>
      </c>
      <c r="B1287" s="8" t="str">
        <f aca="false" t="array" ref="B1287:B1287">INDEX(pattern_user_labels!B1287:J1287,MATCH(MAX(COUNTIF(pattern_user_labels!B1287:J1287,pattern_user_labels!B1287:J1287)),COUNTIF(pattern_user_labels!B1287:J1287,pattern_user_labels!B1287:J1287),0))</f>
        <v>NON_SPECIFIC</v>
      </c>
      <c r="C1287" s="9" t="n">
        <f aca="false">pattern_user_labels!$R1287</f>
        <v>3</v>
      </c>
      <c r="D1287" s="9" t="n">
        <f aca="false">COUNTIF(pattern_user_labels!$B1287:$J1287, $B1287)</f>
        <v>2</v>
      </c>
      <c r="E1287" s="10" t="b">
        <f aca="false">$C1287-$D1287&lt;=1</f>
        <v>1</v>
      </c>
      <c r="F1287" s="10" t="b">
        <f aca="false">$C1287=$D1287</f>
        <v>0</v>
      </c>
      <c r="G1287" s="10" t="b">
        <f aca="false">D1287&gt;=3</f>
        <v>0</v>
      </c>
      <c r="H1287" s="10" t="b">
        <f aca="false">AND($E1287,OR($B1287="UNGRADABLE_QUALITY",$B1287="UNGRADABLE_CONDITION"))</f>
        <v>0</v>
      </c>
      <c r="I1287" s="10" t="str">
        <f aca="false">IF(AND($E1287,NOT($H1287)),$B1287, "")</f>
        <v>NON_SPECIFIC</v>
      </c>
    </row>
    <row r="1288" customFormat="false" ht="15.75" hidden="false" customHeight="false" outlineLevel="0" collapsed="false">
      <c r="A1288" s="8" t="str">
        <f aca="false">pattern_user_labels!$A1288</f>
        <v>5a82e13c-00cf-4d71-b5bd-3236def75ede</v>
      </c>
      <c r="B1288" s="8" t="str">
        <f aca="false" t="array" ref="B1288:B1288">INDEX(pattern_user_labels!B1288:J1288,MATCH(MAX(COUNTIF(pattern_user_labels!B1288:J1288,pattern_user_labels!B1288:J1288)),COUNTIF(pattern_user_labels!B1288:J1288,pattern_user_labels!B1288:J1288),0))</f>
        <v>EARLY</v>
      </c>
      <c r="C1288" s="9" t="n">
        <f aca="false">pattern_user_labels!$R1288</f>
        <v>3</v>
      </c>
      <c r="D1288" s="9" t="n">
        <f aca="false">COUNTIF(pattern_user_labels!$B1288:$J1288, $B1288)</f>
        <v>3</v>
      </c>
      <c r="E1288" s="10" t="b">
        <f aca="false">$C1288-$D1288&lt;=1</f>
        <v>1</v>
      </c>
      <c r="F1288" s="10" t="b">
        <f aca="false">$C1288=$D1288</f>
        <v>1</v>
      </c>
      <c r="G1288" s="10" t="b">
        <f aca="false">D1288&gt;=3</f>
        <v>1</v>
      </c>
      <c r="H1288" s="10" t="b">
        <f aca="false">AND($E1288,OR($B1288="UNGRADABLE_QUALITY",$B1288="UNGRADABLE_CONDITION"))</f>
        <v>0</v>
      </c>
      <c r="I1288" s="10" t="str">
        <f aca="false">IF(AND($E1288,NOT($H1288)),$B1288, "")</f>
        <v>EARLY</v>
      </c>
    </row>
    <row r="1289" customFormat="false" ht="15.75" hidden="false" customHeight="false" outlineLevel="0" collapsed="false">
      <c r="A1289" s="8" t="str">
        <f aca="false">pattern_user_labels!$A1289</f>
        <v>5acbf7cf-3c3d-4e5c-82eb-34d64a857f21</v>
      </c>
      <c r="B1289" s="8" t="str">
        <f aca="false" t="array" ref="B1289:B1289">INDEX(pattern_user_labels!B1289:J1289,MATCH(MAX(COUNTIF(pattern_user_labels!B1289:J1289,pattern_user_labels!B1289:J1289)),COUNTIF(pattern_user_labels!B1289:J1289,pattern_user_labels!B1289:J1289),0))</f>
        <v>NON_SPECIFIC</v>
      </c>
      <c r="C1289" s="9" t="n">
        <f aca="false">pattern_user_labels!$R1289</f>
        <v>3</v>
      </c>
      <c r="D1289" s="9" t="n">
        <f aca="false">COUNTIF(pattern_user_labels!$B1289:$J1289, $B1289)</f>
        <v>2</v>
      </c>
      <c r="E1289" s="10" t="b">
        <f aca="false">$C1289-$D1289&lt;=1</f>
        <v>1</v>
      </c>
      <c r="F1289" s="10" t="b">
        <f aca="false">$C1289=$D1289</f>
        <v>0</v>
      </c>
      <c r="G1289" s="10" t="b">
        <f aca="false">D1289&gt;=3</f>
        <v>0</v>
      </c>
      <c r="H1289" s="10" t="b">
        <f aca="false">AND($E1289,OR($B1289="UNGRADABLE_QUALITY",$B1289="UNGRADABLE_CONDITION"))</f>
        <v>0</v>
      </c>
      <c r="I1289" s="10" t="str">
        <f aca="false">IF(AND($E1289,NOT($H1289)),$B1289, "")</f>
        <v>NON_SPECIFIC</v>
      </c>
    </row>
    <row r="1290" customFormat="false" ht="15.75" hidden="false" customHeight="false" outlineLevel="0" collapsed="false">
      <c r="A1290" s="8" t="str">
        <f aca="false">pattern_user_labels!$A1290</f>
        <v>5ad37526-7448-4597-9de7-3a088e2160e9</v>
      </c>
      <c r="B1290" s="8" t="str">
        <f aca="false" t="array" ref="B1290:B1290">INDEX(pattern_user_labels!B1290:J1290,MATCH(MAX(COUNTIF(pattern_user_labels!B1290:J1290,pattern_user_labels!B1290:J1290)),COUNTIF(pattern_user_labels!B1290:J1290,pattern_user_labels!B1290:J1290),0))</f>
        <v>NORMAL</v>
      </c>
      <c r="C1290" s="9" t="n">
        <f aca="false">pattern_user_labels!$R1290</f>
        <v>3</v>
      </c>
      <c r="D1290" s="9" t="n">
        <f aca="false">COUNTIF(pattern_user_labels!$B1290:$J1290, $B1290)</f>
        <v>2</v>
      </c>
      <c r="E1290" s="10" t="b">
        <f aca="false">$C1290-$D1290&lt;=1</f>
        <v>1</v>
      </c>
      <c r="F1290" s="10" t="b">
        <f aca="false">$C1290=$D1290</f>
        <v>0</v>
      </c>
      <c r="G1290" s="10" t="b">
        <f aca="false">D1290&gt;=3</f>
        <v>0</v>
      </c>
      <c r="H1290" s="10" t="b">
        <f aca="false">AND($E1290,OR($B1290="UNGRADABLE_QUALITY",$B1290="UNGRADABLE_CONDITION"))</f>
        <v>0</v>
      </c>
      <c r="I1290" s="10" t="str">
        <f aca="false">IF(AND($E1290,NOT($H1290)),$B1290, "")</f>
        <v>NORMAL</v>
      </c>
    </row>
    <row r="1291" customFormat="false" ht="15.75" hidden="false" customHeight="false" outlineLevel="0" collapsed="false">
      <c r="A1291" s="8" t="str">
        <f aca="false">pattern_user_labels!$A1291</f>
        <v>5b4df71c-ab70-4b47-a399-78a6e7a81a45</v>
      </c>
      <c r="B1291" s="8" t="str">
        <f aca="false" t="array" ref="B1291:B1291">INDEX(pattern_user_labels!B1291:J1291,MATCH(MAX(COUNTIF(pattern_user_labels!B1291:J1291,pattern_user_labels!B1291:J1291)),COUNTIF(pattern_user_labels!B1291:J1291,pattern_user_labels!B1291:J1291),0))</f>
        <v>NORMAL</v>
      </c>
      <c r="C1291" s="9" t="n">
        <f aca="false">pattern_user_labels!$R1291</f>
        <v>3</v>
      </c>
      <c r="D1291" s="9" t="n">
        <f aca="false">COUNTIF(pattern_user_labels!$B1291:$J1291, $B1291)</f>
        <v>3</v>
      </c>
      <c r="E1291" s="10" t="b">
        <f aca="false">$C1291-$D1291&lt;=1</f>
        <v>1</v>
      </c>
      <c r="F1291" s="10" t="b">
        <f aca="false">$C1291=$D1291</f>
        <v>1</v>
      </c>
      <c r="G1291" s="10" t="b">
        <f aca="false">D1291&gt;=3</f>
        <v>1</v>
      </c>
      <c r="H1291" s="10" t="b">
        <f aca="false">AND($E1291,OR($B1291="UNGRADABLE_QUALITY",$B1291="UNGRADABLE_CONDITION"))</f>
        <v>0</v>
      </c>
      <c r="I1291" s="10" t="str">
        <f aca="false">IF(AND($E1291,NOT($H1291)),$B1291, "")</f>
        <v>NORMAL</v>
      </c>
    </row>
    <row r="1292" customFormat="false" ht="15.75" hidden="false" customHeight="false" outlineLevel="0" collapsed="false">
      <c r="A1292" s="8" t="str">
        <f aca="false">pattern_user_labels!$A1292</f>
        <v>5b6ee44c-d430-4ca0-b7b3-38b0c7d9d6f5</v>
      </c>
      <c r="B1292" s="8" t="str">
        <f aca="false" t="array" ref="B1292:B1292">INDEX(pattern_user_labels!B1292:J1292,MATCH(MAX(COUNTIF(pattern_user_labels!B1292:J1292,pattern_user_labels!B1292:J1292)),COUNTIF(pattern_user_labels!B1292:J1292,pattern_user_labels!B1292:J1292),0))</f>
        <v>NORMAL</v>
      </c>
      <c r="C1292" s="9" t="n">
        <f aca="false">pattern_user_labels!$R1292</f>
        <v>3</v>
      </c>
      <c r="D1292" s="9" t="n">
        <f aca="false">COUNTIF(pattern_user_labels!$B1292:$J1292, $B1292)</f>
        <v>3</v>
      </c>
      <c r="E1292" s="10" t="b">
        <f aca="false">$C1292-$D1292&lt;=1</f>
        <v>1</v>
      </c>
      <c r="F1292" s="10" t="b">
        <f aca="false">$C1292=$D1292</f>
        <v>1</v>
      </c>
      <c r="G1292" s="10" t="b">
        <f aca="false">D1292&gt;=3</f>
        <v>1</v>
      </c>
      <c r="H1292" s="10" t="b">
        <f aca="false">AND($E1292,OR($B1292="UNGRADABLE_QUALITY",$B1292="UNGRADABLE_CONDITION"))</f>
        <v>0</v>
      </c>
      <c r="I1292" s="10" t="str">
        <f aca="false">IF(AND($E1292,NOT($H1292)),$B1292, "")</f>
        <v>NORMAL</v>
      </c>
    </row>
    <row r="1293" customFormat="false" ht="15.75" hidden="false" customHeight="false" outlineLevel="0" collapsed="false">
      <c r="A1293" s="8" t="str">
        <f aca="false">pattern_user_labels!$A1293</f>
        <v>5b729171-637a-4b23-9cb6-0a8a749bfde1</v>
      </c>
      <c r="B1293" s="8" t="str">
        <f aca="false" t="array" ref="B1293:B1293">INDEX(pattern_user_labels!B1293:J1293,MATCH(MAX(COUNTIF(pattern_user_labels!B1293:J1293,pattern_user_labels!B1293:J1293)),COUNTIF(pattern_user_labels!B1293:J1293,pattern_user_labels!B1293:J1293),0))</f>
        <v>NORMAL</v>
      </c>
      <c r="C1293" s="9" t="n">
        <f aca="false">pattern_user_labels!$R1293</f>
        <v>3</v>
      </c>
      <c r="D1293" s="9" t="n">
        <f aca="false">COUNTIF(pattern_user_labels!$B1293:$J1293, $B1293)</f>
        <v>2</v>
      </c>
      <c r="E1293" s="10" t="b">
        <f aca="false">$C1293-$D1293&lt;=1</f>
        <v>1</v>
      </c>
      <c r="F1293" s="10" t="b">
        <f aca="false">$C1293=$D1293</f>
        <v>0</v>
      </c>
      <c r="G1293" s="10" t="b">
        <f aca="false">D1293&gt;=3</f>
        <v>0</v>
      </c>
      <c r="H1293" s="10" t="b">
        <f aca="false">AND($E1293,OR($B1293="UNGRADABLE_QUALITY",$B1293="UNGRADABLE_CONDITION"))</f>
        <v>0</v>
      </c>
      <c r="I1293" s="10" t="str">
        <f aca="false">IF(AND($E1293,NOT($H1293)),$B1293, "")</f>
        <v>NORMAL</v>
      </c>
    </row>
    <row r="1294" customFormat="false" ht="15.75" hidden="false" customHeight="false" outlineLevel="0" collapsed="false">
      <c r="A1294" s="8" t="str">
        <f aca="false">pattern_user_labels!$A1294</f>
        <v>5bb08ab8-c279-48e0-9e0e-e20362ad0a92</v>
      </c>
      <c r="B1294" s="8" t="str">
        <f aca="false" t="array" ref="B1294:B1294">INDEX(pattern_user_labels!B1294:J1294,MATCH(MAX(COUNTIF(pattern_user_labels!B1294:J1294,pattern_user_labels!B1294:J1294)),COUNTIF(pattern_user_labels!B1294:J1294,pattern_user_labels!B1294:J1294),0))</f>
        <v>NORMAL</v>
      </c>
      <c r="C1294" s="9" t="n">
        <f aca="false">pattern_user_labels!$R1294</f>
        <v>3</v>
      </c>
      <c r="D1294" s="9" t="n">
        <f aca="false">COUNTIF(pattern_user_labels!$B1294:$J1294, $B1294)</f>
        <v>2</v>
      </c>
      <c r="E1294" s="10" t="b">
        <f aca="false">$C1294-$D1294&lt;=1</f>
        <v>1</v>
      </c>
      <c r="F1294" s="10" t="b">
        <f aca="false">$C1294=$D1294</f>
        <v>0</v>
      </c>
      <c r="G1294" s="10" t="b">
        <f aca="false">D1294&gt;=3</f>
        <v>0</v>
      </c>
      <c r="H1294" s="10" t="b">
        <f aca="false">AND($E1294,OR($B1294="UNGRADABLE_QUALITY",$B1294="UNGRADABLE_CONDITION"))</f>
        <v>0</v>
      </c>
      <c r="I1294" s="10" t="str">
        <f aca="false">IF(AND($E1294,NOT($H1294)),$B1294, "")</f>
        <v>NORMAL</v>
      </c>
    </row>
    <row r="1295" customFormat="false" ht="15.75" hidden="false" customHeight="false" outlineLevel="0" collapsed="false">
      <c r="A1295" s="8" t="str">
        <f aca="false">pattern_user_labels!$A1295</f>
        <v>5c176709-8ecf-4941-b5ff-cafa4ace753c</v>
      </c>
      <c r="B1295" s="8" t="str">
        <f aca="false" t="array" ref="B1295:B1295">INDEX(pattern_user_labels!B1295:J1295,MATCH(MAX(COUNTIF(pattern_user_labels!B1295:J1295,pattern_user_labels!B1295:J1295)),COUNTIF(pattern_user_labels!B1295:J1295,pattern_user_labels!B1295:J1295),0))</f>
        <v>NON_SPECIFIC</v>
      </c>
      <c r="C1295" s="9" t="n">
        <f aca="false">pattern_user_labels!$R1295</f>
        <v>3</v>
      </c>
      <c r="D1295" s="9" t="n">
        <f aca="false">COUNTIF(pattern_user_labels!$B1295:$J1295, $B1295)</f>
        <v>2</v>
      </c>
      <c r="E1295" s="10" t="b">
        <f aca="false">$C1295-$D1295&lt;=1</f>
        <v>1</v>
      </c>
      <c r="F1295" s="10" t="b">
        <f aca="false">$C1295=$D1295</f>
        <v>0</v>
      </c>
      <c r="G1295" s="10" t="b">
        <f aca="false">D1295&gt;=3</f>
        <v>0</v>
      </c>
      <c r="H1295" s="10" t="b">
        <f aca="false">AND($E1295,OR($B1295="UNGRADABLE_QUALITY",$B1295="UNGRADABLE_CONDITION"))</f>
        <v>0</v>
      </c>
      <c r="I1295" s="10" t="str">
        <f aca="false">IF(AND($E1295,NOT($H1295)),$B1295, "")</f>
        <v>NON_SPECIFIC</v>
      </c>
    </row>
    <row r="1296" customFormat="false" ht="15.75" hidden="false" customHeight="false" outlineLevel="0" collapsed="false">
      <c r="A1296" s="8" t="str">
        <f aca="false">pattern_user_labels!$A1296</f>
        <v>5c5ccc1b-a9d7-4a9d-a600-b20b3545b29d</v>
      </c>
      <c r="B1296" s="8" t="str">
        <f aca="false" t="array" ref="B1296:B1296">INDEX(pattern_user_labels!B1296:J1296,MATCH(MAX(COUNTIF(pattern_user_labels!B1296:J1296,pattern_user_labels!B1296:J1296)),COUNTIF(pattern_user_labels!B1296:J1296,pattern_user_labels!B1296:J1296),0))</f>
        <v>NON_SPECIFIC</v>
      </c>
      <c r="C1296" s="9" t="n">
        <f aca="false">pattern_user_labels!$R1296</f>
        <v>3</v>
      </c>
      <c r="D1296" s="9" t="n">
        <f aca="false">COUNTIF(pattern_user_labels!$B1296:$J1296, $B1296)</f>
        <v>3</v>
      </c>
      <c r="E1296" s="10" t="b">
        <f aca="false">$C1296-$D1296&lt;=1</f>
        <v>1</v>
      </c>
      <c r="F1296" s="10" t="b">
        <f aca="false">$C1296=$D1296</f>
        <v>1</v>
      </c>
      <c r="G1296" s="10" t="b">
        <f aca="false">D1296&gt;=3</f>
        <v>1</v>
      </c>
      <c r="H1296" s="10" t="b">
        <f aca="false">AND($E1296,OR($B1296="UNGRADABLE_QUALITY",$B1296="UNGRADABLE_CONDITION"))</f>
        <v>0</v>
      </c>
      <c r="I1296" s="10" t="str">
        <f aca="false">IF(AND($E1296,NOT($H1296)),$B1296, "")</f>
        <v>NON_SPECIFIC</v>
      </c>
    </row>
    <row r="1297" customFormat="false" ht="15.75" hidden="false" customHeight="false" outlineLevel="0" collapsed="false">
      <c r="A1297" s="8" t="str">
        <f aca="false">pattern_user_labels!$A1297</f>
        <v>5d3fc0e4-6d1f-439d-bd1e-93290ffaf0f9</v>
      </c>
      <c r="B1297" s="8" t="str">
        <f aca="false" t="array" ref="B1297:B1297">INDEX(pattern_user_labels!B1297:J1297,MATCH(MAX(COUNTIF(pattern_user_labels!B1297:J1297,pattern_user_labels!B1297:J1297)),COUNTIF(pattern_user_labels!B1297:J1297,pattern_user_labels!B1297:J1297),0))</f>
        <v>LATE</v>
      </c>
      <c r="C1297" s="9" t="n">
        <f aca="false">pattern_user_labels!$R1297</f>
        <v>3</v>
      </c>
      <c r="D1297" s="9" t="n">
        <f aca="false">COUNTIF(pattern_user_labels!$B1297:$J1297, $B1297)</f>
        <v>2</v>
      </c>
      <c r="E1297" s="10" t="b">
        <f aca="false">$C1297-$D1297&lt;=1</f>
        <v>1</v>
      </c>
      <c r="F1297" s="10" t="b">
        <f aca="false">$C1297=$D1297</f>
        <v>0</v>
      </c>
      <c r="G1297" s="10" t="b">
        <f aca="false">D1297&gt;=3</f>
        <v>0</v>
      </c>
      <c r="H1297" s="10" t="b">
        <f aca="false">AND($E1297,OR($B1297="UNGRADABLE_QUALITY",$B1297="UNGRADABLE_CONDITION"))</f>
        <v>0</v>
      </c>
      <c r="I1297" s="10" t="str">
        <f aca="false">IF(AND($E1297,NOT($H1297)),$B1297, "")</f>
        <v>LATE</v>
      </c>
    </row>
    <row r="1298" customFormat="false" ht="15.75" hidden="false" customHeight="false" outlineLevel="0" collapsed="false">
      <c r="A1298" s="8" t="str">
        <f aca="false">pattern_user_labels!$A1298</f>
        <v>5d47974c-ea82-4df7-9809-0af0684eb6ce</v>
      </c>
      <c r="B1298" s="8" t="str">
        <f aca="false" t="array" ref="B1298:B1298">INDEX(pattern_user_labels!B1298:J1298,MATCH(MAX(COUNTIF(pattern_user_labels!B1298:J1298,pattern_user_labels!B1298:J1298)),COUNTIF(pattern_user_labels!B1298:J1298,pattern_user_labels!B1298:J1298),0))</f>
        <v>NON_SPECIFIC</v>
      </c>
      <c r="C1298" s="9" t="n">
        <f aca="false">pattern_user_labels!$R1298</f>
        <v>3</v>
      </c>
      <c r="D1298" s="9" t="n">
        <f aca="false">COUNTIF(pattern_user_labels!$B1298:$J1298, $B1298)</f>
        <v>2</v>
      </c>
      <c r="E1298" s="10" t="b">
        <f aca="false">$C1298-$D1298&lt;=1</f>
        <v>1</v>
      </c>
      <c r="F1298" s="10" t="b">
        <f aca="false">$C1298=$D1298</f>
        <v>0</v>
      </c>
      <c r="G1298" s="10" t="b">
        <f aca="false">D1298&gt;=3</f>
        <v>0</v>
      </c>
      <c r="H1298" s="10" t="b">
        <f aca="false">AND($E1298,OR($B1298="UNGRADABLE_QUALITY",$B1298="UNGRADABLE_CONDITION"))</f>
        <v>0</v>
      </c>
      <c r="I1298" s="10" t="str">
        <f aca="false">IF(AND($E1298,NOT($H1298)),$B1298, "")</f>
        <v>NON_SPECIFIC</v>
      </c>
    </row>
    <row r="1299" customFormat="false" ht="15.75" hidden="false" customHeight="false" outlineLevel="0" collapsed="false">
      <c r="A1299" s="8" t="str">
        <f aca="false">pattern_user_labels!$A1299</f>
        <v>5e02b9d3-2e38-447c-9b43-82da2f0f0727</v>
      </c>
      <c r="B1299" s="8" t="str">
        <f aca="false" t="array" ref="B1299:B1299">INDEX(pattern_user_labels!B1299:J1299,MATCH(MAX(COUNTIF(pattern_user_labels!B1299:J1299,pattern_user_labels!B1299:J1299)),COUNTIF(pattern_user_labels!B1299:J1299,pattern_user_labels!B1299:J1299),0))</f>
        <v>NORMAL</v>
      </c>
      <c r="C1299" s="9" t="n">
        <f aca="false">pattern_user_labels!$R1299</f>
        <v>3</v>
      </c>
      <c r="D1299" s="9" t="n">
        <f aca="false">COUNTIF(pattern_user_labels!$B1299:$J1299, $B1299)</f>
        <v>2</v>
      </c>
      <c r="E1299" s="10" t="b">
        <f aca="false">$C1299-$D1299&lt;=1</f>
        <v>1</v>
      </c>
      <c r="F1299" s="10" t="b">
        <f aca="false">$C1299=$D1299</f>
        <v>0</v>
      </c>
      <c r="G1299" s="10" t="b">
        <f aca="false">D1299&gt;=3</f>
        <v>0</v>
      </c>
      <c r="H1299" s="10" t="b">
        <f aca="false">AND($E1299,OR($B1299="UNGRADABLE_QUALITY",$B1299="UNGRADABLE_CONDITION"))</f>
        <v>0</v>
      </c>
      <c r="I1299" s="10" t="str">
        <f aca="false">IF(AND($E1299,NOT($H1299)),$B1299, "")</f>
        <v>NORMAL</v>
      </c>
    </row>
    <row r="1300" customFormat="false" ht="15.75" hidden="false" customHeight="false" outlineLevel="0" collapsed="false">
      <c r="A1300" s="8" t="str">
        <f aca="false">pattern_user_labels!$A1300</f>
        <v>5e50d186-d84d-407b-9edc-7d345d04705e</v>
      </c>
      <c r="B1300" s="8" t="str">
        <f aca="false" t="array" ref="B1300:B1300">INDEX(pattern_user_labels!B1300:J1300,MATCH(MAX(COUNTIF(pattern_user_labels!B1300:J1300,pattern_user_labels!B1300:J1300)),COUNTIF(pattern_user_labels!B1300:J1300,pattern_user_labels!B1300:J1300),0))</f>
        <v>NORMAL</v>
      </c>
      <c r="C1300" s="9" t="n">
        <f aca="false">pattern_user_labels!$R1300</f>
        <v>3</v>
      </c>
      <c r="D1300" s="9" t="n">
        <f aca="false">COUNTIF(pattern_user_labels!$B1300:$J1300, $B1300)</f>
        <v>2</v>
      </c>
      <c r="E1300" s="10" t="b">
        <f aca="false">$C1300-$D1300&lt;=1</f>
        <v>1</v>
      </c>
      <c r="F1300" s="10" t="b">
        <f aca="false">$C1300=$D1300</f>
        <v>0</v>
      </c>
      <c r="G1300" s="10" t="b">
        <f aca="false">D1300&gt;=3</f>
        <v>0</v>
      </c>
      <c r="H1300" s="10" t="b">
        <f aca="false">AND($E1300,OR($B1300="UNGRADABLE_QUALITY",$B1300="UNGRADABLE_CONDITION"))</f>
        <v>0</v>
      </c>
      <c r="I1300" s="10" t="str">
        <f aca="false">IF(AND($E1300,NOT($H1300)),$B1300, "")</f>
        <v>NORMAL</v>
      </c>
    </row>
    <row r="1301" customFormat="false" ht="15.75" hidden="false" customHeight="false" outlineLevel="0" collapsed="false">
      <c r="A1301" s="8" t="str">
        <f aca="false">pattern_user_labels!$A1301</f>
        <v>5e9aa51d-281e-4dc8-8022-2bb027dbda1c</v>
      </c>
      <c r="B1301" s="8" t="str">
        <f aca="false" t="array" ref="B1301:B1301">INDEX(pattern_user_labels!B1301:J1301,MATCH(MAX(COUNTIF(pattern_user_labels!B1301:J1301,pattern_user_labels!B1301:J1301)),COUNTIF(pattern_user_labels!B1301:J1301,pattern_user_labels!B1301:J1301),0))</f>
        <v>ACTIVE</v>
      </c>
      <c r="C1301" s="9" t="n">
        <f aca="false">pattern_user_labels!$R1301</f>
        <v>3</v>
      </c>
      <c r="D1301" s="9" t="n">
        <f aca="false">COUNTIF(pattern_user_labels!$B1301:$J1301, $B1301)</f>
        <v>2</v>
      </c>
      <c r="E1301" s="10" t="b">
        <f aca="false">$C1301-$D1301&lt;=1</f>
        <v>1</v>
      </c>
      <c r="F1301" s="10" t="b">
        <f aca="false">$C1301=$D1301</f>
        <v>0</v>
      </c>
      <c r="G1301" s="10" t="b">
        <f aca="false">D1301&gt;=3</f>
        <v>0</v>
      </c>
      <c r="H1301" s="10" t="b">
        <f aca="false">AND($E1301,OR($B1301="UNGRADABLE_QUALITY",$B1301="UNGRADABLE_CONDITION"))</f>
        <v>0</v>
      </c>
      <c r="I1301" s="10" t="str">
        <f aca="false">IF(AND($E1301,NOT($H1301)),$B1301, "")</f>
        <v>ACTIVE</v>
      </c>
    </row>
    <row r="1302" customFormat="false" ht="15.75" hidden="false" customHeight="false" outlineLevel="0" collapsed="false">
      <c r="A1302" s="8" t="str">
        <f aca="false">pattern_user_labels!$A1302</f>
        <v>5f5bbfb9-3ac6-4301-8333-ccaaf4391f13</v>
      </c>
      <c r="B1302" s="8" t="str">
        <f aca="false" t="array" ref="B1302:B1302">INDEX(pattern_user_labels!B1302:J1302,MATCH(MAX(COUNTIF(pattern_user_labels!B1302:J1302,pattern_user_labels!B1302:J1302)),COUNTIF(pattern_user_labels!B1302:J1302,pattern_user_labels!B1302:J1302),0))</f>
        <v>ACTIVE</v>
      </c>
      <c r="C1302" s="9" t="n">
        <f aca="false">pattern_user_labels!$R1302</f>
        <v>3</v>
      </c>
      <c r="D1302" s="9" t="n">
        <f aca="false">COUNTIF(pattern_user_labels!$B1302:$J1302, $B1302)</f>
        <v>2</v>
      </c>
      <c r="E1302" s="10" t="b">
        <f aca="false">$C1302-$D1302&lt;=1</f>
        <v>1</v>
      </c>
      <c r="F1302" s="10" t="b">
        <f aca="false">$C1302=$D1302</f>
        <v>0</v>
      </c>
      <c r="G1302" s="10" t="b">
        <f aca="false">D1302&gt;=3</f>
        <v>0</v>
      </c>
      <c r="H1302" s="10" t="b">
        <f aca="false">AND($E1302,OR($B1302="UNGRADABLE_QUALITY",$B1302="UNGRADABLE_CONDITION"))</f>
        <v>0</v>
      </c>
      <c r="I1302" s="10" t="str">
        <f aca="false">IF(AND($E1302,NOT($H1302)),$B1302, "")</f>
        <v>ACTIVE</v>
      </c>
    </row>
    <row r="1303" customFormat="false" ht="15.75" hidden="false" customHeight="false" outlineLevel="0" collapsed="false">
      <c r="A1303" s="8" t="str">
        <f aca="false">pattern_user_labels!$A1303</f>
        <v>5f882278-599d-440e-a2ea-2125ac6f1730</v>
      </c>
      <c r="B1303" s="8" t="str">
        <f aca="false" t="array" ref="B1303:B1303">INDEX(pattern_user_labels!B1303:J1303,MATCH(MAX(COUNTIF(pattern_user_labels!B1303:J1303,pattern_user_labels!B1303:J1303)),COUNTIF(pattern_user_labels!B1303:J1303,pattern_user_labels!B1303:J1303),0))</f>
        <v>NON_SPECIFIC</v>
      </c>
      <c r="C1303" s="9" t="n">
        <f aca="false">pattern_user_labels!$R1303</f>
        <v>3</v>
      </c>
      <c r="D1303" s="9" t="n">
        <f aca="false">COUNTIF(pattern_user_labels!$B1303:$J1303, $B1303)</f>
        <v>2</v>
      </c>
      <c r="E1303" s="10" t="b">
        <f aca="false">$C1303-$D1303&lt;=1</f>
        <v>1</v>
      </c>
      <c r="F1303" s="10" t="b">
        <f aca="false">$C1303=$D1303</f>
        <v>0</v>
      </c>
      <c r="G1303" s="10" t="b">
        <f aca="false">D1303&gt;=3</f>
        <v>0</v>
      </c>
      <c r="H1303" s="10" t="b">
        <f aca="false">AND($E1303,OR($B1303="UNGRADABLE_QUALITY",$B1303="UNGRADABLE_CONDITION"))</f>
        <v>0</v>
      </c>
      <c r="I1303" s="10" t="str">
        <f aca="false">IF(AND($E1303,NOT($H1303)),$B1303, "")</f>
        <v>NON_SPECIFIC</v>
      </c>
    </row>
    <row r="1304" customFormat="false" ht="15.75" hidden="false" customHeight="false" outlineLevel="0" collapsed="false">
      <c r="A1304" s="8" t="str">
        <f aca="false">pattern_user_labels!$A1304</f>
        <v>5fa3076c-05c8-4c88-9432-b0916d7cb610</v>
      </c>
      <c r="B1304" s="8" t="str">
        <f aca="false" t="array" ref="B1304:B1304">INDEX(pattern_user_labels!B1304:J1304,MATCH(MAX(COUNTIF(pattern_user_labels!B1304:J1304,pattern_user_labels!B1304:J1304)),COUNTIF(pattern_user_labels!B1304:J1304,pattern_user_labels!B1304:J1304),0))</f>
        <v>NON_SPECIFIC</v>
      </c>
      <c r="C1304" s="9" t="n">
        <f aca="false">pattern_user_labels!$R1304</f>
        <v>3</v>
      </c>
      <c r="D1304" s="9" t="n">
        <f aca="false">COUNTIF(pattern_user_labels!$B1304:$J1304, $B1304)</f>
        <v>2</v>
      </c>
      <c r="E1304" s="10" t="b">
        <f aca="false">$C1304-$D1304&lt;=1</f>
        <v>1</v>
      </c>
      <c r="F1304" s="10" t="b">
        <f aca="false">$C1304=$D1304</f>
        <v>0</v>
      </c>
      <c r="G1304" s="10" t="b">
        <f aca="false">D1304&gt;=3</f>
        <v>0</v>
      </c>
      <c r="H1304" s="10" t="b">
        <f aca="false">AND($E1304,OR($B1304="UNGRADABLE_QUALITY",$B1304="UNGRADABLE_CONDITION"))</f>
        <v>0</v>
      </c>
      <c r="I1304" s="10" t="str">
        <f aca="false">IF(AND($E1304,NOT($H1304)),$B1304, "")</f>
        <v>NON_SPECIFIC</v>
      </c>
    </row>
    <row r="1305" customFormat="false" ht="15.75" hidden="false" customHeight="false" outlineLevel="0" collapsed="false">
      <c r="A1305" s="8" t="str">
        <f aca="false">pattern_user_labels!$A1305</f>
        <v>5fd01b80-c1aa-43b7-88f6-5e43383a16f0</v>
      </c>
      <c r="B1305" s="8" t="str">
        <f aca="false" t="array" ref="B1305:B1305">INDEX(pattern_user_labels!B1305:J1305,MATCH(MAX(COUNTIF(pattern_user_labels!B1305:J1305,pattern_user_labels!B1305:J1305)),COUNTIF(pattern_user_labels!B1305:J1305,pattern_user_labels!B1305:J1305),0))</f>
        <v>NORMAL</v>
      </c>
      <c r="C1305" s="9" t="n">
        <f aca="false">pattern_user_labels!$R1305</f>
        <v>3</v>
      </c>
      <c r="D1305" s="9" t="n">
        <f aca="false">COUNTIF(pattern_user_labels!$B1305:$J1305, $B1305)</f>
        <v>2</v>
      </c>
      <c r="E1305" s="10" t="b">
        <f aca="false">$C1305-$D1305&lt;=1</f>
        <v>1</v>
      </c>
      <c r="F1305" s="10" t="b">
        <f aca="false">$C1305=$D1305</f>
        <v>0</v>
      </c>
      <c r="G1305" s="10" t="b">
        <f aca="false">D1305&gt;=3</f>
        <v>0</v>
      </c>
      <c r="H1305" s="10" t="b">
        <f aca="false">AND($E1305,OR($B1305="UNGRADABLE_QUALITY",$B1305="UNGRADABLE_CONDITION"))</f>
        <v>0</v>
      </c>
      <c r="I1305" s="10" t="str">
        <f aca="false">IF(AND($E1305,NOT($H1305)),$B1305, "")</f>
        <v>NORMAL</v>
      </c>
    </row>
    <row r="1306" customFormat="false" ht="15.75" hidden="false" customHeight="false" outlineLevel="0" collapsed="false">
      <c r="A1306" s="8" t="str">
        <f aca="false">pattern_user_labels!$A1306</f>
        <v>60588c1a-6cd2-4677-a12a-b723abc6b25d</v>
      </c>
      <c r="B1306" s="8" t="str">
        <f aca="false" t="array" ref="B1306:B1306">INDEX(pattern_user_labels!B1306:J1306,MATCH(MAX(COUNTIF(pattern_user_labels!B1306:J1306,pattern_user_labels!B1306:J1306)),COUNTIF(pattern_user_labels!B1306:J1306,pattern_user_labels!B1306:J1306),0))</f>
        <v>ACTIVE</v>
      </c>
      <c r="C1306" s="9" t="n">
        <f aca="false">pattern_user_labels!$R1306</f>
        <v>3</v>
      </c>
      <c r="D1306" s="9" t="n">
        <f aca="false">COUNTIF(pattern_user_labels!$B1306:$J1306, $B1306)</f>
        <v>2</v>
      </c>
      <c r="E1306" s="10" t="b">
        <f aca="false">$C1306-$D1306&lt;=1</f>
        <v>1</v>
      </c>
      <c r="F1306" s="10" t="b">
        <f aca="false">$C1306=$D1306</f>
        <v>0</v>
      </c>
      <c r="G1306" s="10" t="b">
        <f aca="false">D1306&gt;=3</f>
        <v>0</v>
      </c>
      <c r="H1306" s="10" t="b">
        <f aca="false">AND($E1306,OR($B1306="UNGRADABLE_QUALITY",$B1306="UNGRADABLE_CONDITION"))</f>
        <v>0</v>
      </c>
      <c r="I1306" s="10" t="str">
        <f aca="false">IF(AND($E1306,NOT($H1306)),$B1306, "")</f>
        <v>ACTIVE</v>
      </c>
    </row>
    <row r="1307" customFormat="false" ht="15.75" hidden="false" customHeight="false" outlineLevel="0" collapsed="false">
      <c r="A1307" s="8" t="str">
        <f aca="false">pattern_user_labels!$A1307</f>
        <v>6059590e-1472-4283-87ea-8d5f197a078d</v>
      </c>
      <c r="B1307" s="8" t="str">
        <f aca="false" t="array" ref="B1307:B1307">INDEX(pattern_user_labels!B1307:J1307,MATCH(MAX(COUNTIF(pattern_user_labels!B1307:J1307,pattern_user_labels!B1307:J1307)),COUNTIF(pattern_user_labels!B1307:J1307,pattern_user_labels!B1307:J1307),0))</f>
        <v>ACTIVE</v>
      </c>
      <c r="C1307" s="9" t="n">
        <f aca="false">pattern_user_labels!$R1307</f>
        <v>3</v>
      </c>
      <c r="D1307" s="9" t="n">
        <f aca="false">COUNTIF(pattern_user_labels!$B1307:$J1307, $B1307)</f>
        <v>2</v>
      </c>
      <c r="E1307" s="10" t="b">
        <f aca="false">$C1307-$D1307&lt;=1</f>
        <v>1</v>
      </c>
      <c r="F1307" s="10" t="b">
        <f aca="false">$C1307=$D1307</f>
        <v>0</v>
      </c>
      <c r="G1307" s="10" t="b">
        <f aca="false">D1307&gt;=3</f>
        <v>0</v>
      </c>
      <c r="H1307" s="10" t="b">
        <f aca="false">AND($E1307,OR($B1307="UNGRADABLE_QUALITY",$B1307="UNGRADABLE_CONDITION"))</f>
        <v>0</v>
      </c>
      <c r="I1307" s="10" t="str">
        <f aca="false">IF(AND($E1307,NOT($H1307)),$B1307, "")</f>
        <v>ACTIVE</v>
      </c>
    </row>
    <row r="1308" customFormat="false" ht="15.75" hidden="false" customHeight="false" outlineLevel="0" collapsed="false">
      <c r="A1308" s="8" t="str">
        <f aca="false">pattern_user_labels!$A1308</f>
        <v>608e3844-c445-4bb3-ace7-54283476e4b8</v>
      </c>
      <c r="B1308" s="8" t="str">
        <f aca="false" t="array" ref="B1308:B1308">INDEX(pattern_user_labels!B1308:J1308,MATCH(MAX(COUNTIF(pattern_user_labels!B1308:J1308,pattern_user_labels!B1308:J1308)),COUNTIF(pattern_user_labels!B1308:J1308,pattern_user_labels!B1308:J1308),0))</f>
        <v>NORMAL</v>
      </c>
      <c r="C1308" s="9" t="n">
        <f aca="false">pattern_user_labels!$R1308</f>
        <v>3</v>
      </c>
      <c r="D1308" s="9" t="n">
        <f aca="false">COUNTIF(pattern_user_labels!$B1308:$J1308, $B1308)</f>
        <v>3</v>
      </c>
      <c r="E1308" s="10" t="b">
        <f aca="false">$C1308-$D1308&lt;=1</f>
        <v>1</v>
      </c>
      <c r="F1308" s="10" t="b">
        <f aca="false">$C1308=$D1308</f>
        <v>1</v>
      </c>
      <c r="G1308" s="10" t="b">
        <f aca="false">D1308&gt;=3</f>
        <v>1</v>
      </c>
      <c r="H1308" s="10" t="b">
        <f aca="false">AND($E1308,OR($B1308="UNGRADABLE_QUALITY",$B1308="UNGRADABLE_CONDITION"))</f>
        <v>0</v>
      </c>
      <c r="I1308" s="10" t="str">
        <f aca="false">IF(AND($E1308,NOT($H1308)),$B1308, "")</f>
        <v>NORMAL</v>
      </c>
    </row>
    <row r="1309" customFormat="false" ht="15.75" hidden="false" customHeight="false" outlineLevel="0" collapsed="false">
      <c r="A1309" s="8" t="str">
        <f aca="false">pattern_user_labels!$A1309</f>
        <v>60dee727-fab1-4fa1-b273-521657b4546f</v>
      </c>
      <c r="B1309" s="8" t="str">
        <f aca="false" t="array" ref="B1309:B1309">INDEX(pattern_user_labels!B1309:J1309,MATCH(MAX(COUNTIF(pattern_user_labels!B1309:J1309,pattern_user_labels!B1309:J1309)),COUNTIF(pattern_user_labels!B1309:J1309,pattern_user_labels!B1309:J1309),0))</f>
        <v>NORMAL</v>
      </c>
      <c r="C1309" s="9" t="n">
        <f aca="false">pattern_user_labels!$R1309</f>
        <v>3</v>
      </c>
      <c r="D1309" s="9" t="n">
        <f aca="false">COUNTIF(pattern_user_labels!$B1309:$J1309, $B1309)</f>
        <v>2</v>
      </c>
      <c r="E1309" s="10" t="b">
        <f aca="false">$C1309-$D1309&lt;=1</f>
        <v>1</v>
      </c>
      <c r="F1309" s="10" t="b">
        <f aca="false">$C1309=$D1309</f>
        <v>0</v>
      </c>
      <c r="G1309" s="10" t="b">
        <f aca="false">D1309&gt;=3</f>
        <v>0</v>
      </c>
      <c r="H1309" s="10" t="b">
        <f aca="false">AND($E1309,OR($B1309="UNGRADABLE_QUALITY",$B1309="UNGRADABLE_CONDITION"))</f>
        <v>0</v>
      </c>
      <c r="I1309" s="10" t="str">
        <f aca="false">IF(AND($E1309,NOT($H1309)),$B1309, "")</f>
        <v>NORMAL</v>
      </c>
    </row>
    <row r="1310" customFormat="false" ht="15.75" hidden="false" customHeight="false" outlineLevel="0" collapsed="false">
      <c r="A1310" s="8" t="str">
        <f aca="false">pattern_user_labels!$A1310</f>
        <v>61490f6b-aa52-4619-a15e-9431a4a8d091</v>
      </c>
      <c r="B1310" s="8" t="str">
        <f aca="false" t="array" ref="B1310:B1310">INDEX(pattern_user_labels!B1310:J1310,MATCH(MAX(COUNTIF(pattern_user_labels!B1310:J1310,pattern_user_labels!B1310:J1310)),COUNTIF(pattern_user_labels!B1310:J1310,pattern_user_labels!B1310:J1310),0))</f>
        <v>EARLY</v>
      </c>
      <c r="C1310" s="9" t="n">
        <f aca="false">pattern_user_labels!$R1310</f>
        <v>3</v>
      </c>
      <c r="D1310" s="9" t="n">
        <f aca="false">COUNTIF(pattern_user_labels!$B1310:$J1310, $B1310)</f>
        <v>2</v>
      </c>
      <c r="E1310" s="10" t="b">
        <f aca="false">$C1310-$D1310&lt;=1</f>
        <v>1</v>
      </c>
      <c r="F1310" s="10" t="b">
        <f aca="false">$C1310=$D1310</f>
        <v>0</v>
      </c>
      <c r="G1310" s="10" t="b">
        <f aca="false">D1310&gt;=3</f>
        <v>0</v>
      </c>
      <c r="H1310" s="10" t="b">
        <f aca="false">AND($E1310,OR($B1310="UNGRADABLE_QUALITY",$B1310="UNGRADABLE_CONDITION"))</f>
        <v>0</v>
      </c>
      <c r="I1310" s="10" t="str">
        <f aca="false">IF(AND($E1310,NOT($H1310)),$B1310, "")</f>
        <v>EARLY</v>
      </c>
    </row>
    <row r="1311" customFormat="false" ht="15.75" hidden="false" customHeight="false" outlineLevel="0" collapsed="false">
      <c r="A1311" s="8" t="str">
        <f aca="false">pattern_user_labels!$A1311</f>
        <v>61a67408-37cb-42d4-ac70-afa9759eda4e</v>
      </c>
      <c r="B1311" s="8" t="str">
        <f aca="false" t="array" ref="B1311:B1311">INDEX(pattern_user_labels!B1311:J1311,MATCH(MAX(COUNTIF(pattern_user_labels!B1311:J1311,pattern_user_labels!B1311:J1311)),COUNTIF(pattern_user_labels!B1311:J1311,pattern_user_labels!B1311:J1311),0))</f>
        <v>NON_SPECIFIC</v>
      </c>
      <c r="C1311" s="9" t="n">
        <f aca="false">pattern_user_labels!$R1311</f>
        <v>3</v>
      </c>
      <c r="D1311" s="9" t="n">
        <f aca="false">COUNTIF(pattern_user_labels!$B1311:$J1311, $B1311)</f>
        <v>2</v>
      </c>
      <c r="E1311" s="10" t="b">
        <f aca="false">$C1311-$D1311&lt;=1</f>
        <v>1</v>
      </c>
      <c r="F1311" s="10" t="b">
        <f aca="false">$C1311=$D1311</f>
        <v>0</v>
      </c>
      <c r="G1311" s="10" t="b">
        <f aca="false">D1311&gt;=3</f>
        <v>0</v>
      </c>
      <c r="H1311" s="10" t="b">
        <f aca="false">AND($E1311,OR($B1311="UNGRADABLE_QUALITY",$B1311="UNGRADABLE_CONDITION"))</f>
        <v>0</v>
      </c>
      <c r="I1311" s="10" t="str">
        <f aca="false">IF(AND($E1311,NOT($H1311)),$B1311, "")</f>
        <v>NON_SPECIFIC</v>
      </c>
    </row>
    <row r="1312" customFormat="false" ht="15.75" hidden="false" customHeight="false" outlineLevel="0" collapsed="false">
      <c r="A1312" s="8" t="str">
        <f aca="false">pattern_user_labels!$A1312</f>
        <v>62737dc7-fce2-4e66-85d8-63ad7a2c0651</v>
      </c>
      <c r="B1312" s="8" t="str">
        <f aca="false" t="array" ref="B1312:B1312">INDEX(pattern_user_labels!B1312:J1312,MATCH(MAX(COUNTIF(pattern_user_labels!B1312:J1312,pattern_user_labels!B1312:J1312)),COUNTIF(pattern_user_labels!B1312:J1312,pattern_user_labels!B1312:J1312),0))</f>
        <v>NON_SPECIFIC</v>
      </c>
      <c r="C1312" s="9" t="n">
        <f aca="false">pattern_user_labels!$R1312</f>
        <v>3</v>
      </c>
      <c r="D1312" s="9" t="n">
        <f aca="false">COUNTIF(pattern_user_labels!$B1312:$J1312, $B1312)</f>
        <v>3</v>
      </c>
      <c r="E1312" s="10" t="b">
        <f aca="false">$C1312-$D1312&lt;=1</f>
        <v>1</v>
      </c>
      <c r="F1312" s="10" t="b">
        <f aca="false">$C1312=$D1312</f>
        <v>1</v>
      </c>
      <c r="G1312" s="10" t="b">
        <f aca="false">D1312&gt;=3</f>
        <v>1</v>
      </c>
      <c r="H1312" s="10" t="b">
        <f aca="false">AND($E1312,OR($B1312="UNGRADABLE_QUALITY",$B1312="UNGRADABLE_CONDITION"))</f>
        <v>0</v>
      </c>
      <c r="I1312" s="10" t="str">
        <f aca="false">IF(AND($E1312,NOT($H1312)),$B1312, "")</f>
        <v>NON_SPECIFIC</v>
      </c>
    </row>
    <row r="1313" customFormat="false" ht="15.75" hidden="false" customHeight="false" outlineLevel="0" collapsed="false">
      <c r="A1313" s="8" t="str">
        <f aca="false">pattern_user_labels!$A1313</f>
        <v>62d2e561-8a43-41f0-87b0-ebc32385f6ef</v>
      </c>
      <c r="B1313" s="8" t="str">
        <f aca="false" t="array" ref="B1313:B1313">INDEX(pattern_user_labels!B1313:J1313,MATCH(MAX(COUNTIF(pattern_user_labels!B1313:J1313,pattern_user_labels!B1313:J1313)),COUNTIF(pattern_user_labels!B1313:J1313,pattern_user_labels!B1313:J1313),0))</f>
        <v>NORMAL</v>
      </c>
      <c r="C1313" s="9" t="n">
        <f aca="false">pattern_user_labels!$R1313</f>
        <v>3</v>
      </c>
      <c r="D1313" s="9" t="n">
        <f aca="false">COUNTIF(pattern_user_labels!$B1313:$J1313, $B1313)</f>
        <v>2</v>
      </c>
      <c r="E1313" s="10" t="b">
        <f aca="false">$C1313-$D1313&lt;=1</f>
        <v>1</v>
      </c>
      <c r="F1313" s="10" t="b">
        <f aca="false">$C1313=$D1313</f>
        <v>0</v>
      </c>
      <c r="G1313" s="10" t="b">
        <f aca="false">D1313&gt;=3</f>
        <v>0</v>
      </c>
      <c r="H1313" s="10" t="b">
        <f aca="false">AND($E1313,OR($B1313="UNGRADABLE_QUALITY",$B1313="UNGRADABLE_CONDITION"))</f>
        <v>0</v>
      </c>
      <c r="I1313" s="10" t="str">
        <f aca="false">IF(AND($E1313,NOT($H1313)),$B1313, "")</f>
        <v>NORMAL</v>
      </c>
    </row>
    <row r="1314" customFormat="false" ht="15.75" hidden="false" customHeight="false" outlineLevel="0" collapsed="false">
      <c r="A1314" s="8" t="str">
        <f aca="false">pattern_user_labels!$A1314</f>
        <v>62e50651-44e0-4473-9853-3e27edcbfe1b</v>
      </c>
      <c r="B1314" s="8" t="str">
        <f aca="false" t="array" ref="B1314:B1314">INDEX(pattern_user_labels!B1314:J1314,MATCH(MAX(COUNTIF(pattern_user_labels!B1314:J1314,pattern_user_labels!B1314:J1314)),COUNTIF(pattern_user_labels!B1314:J1314,pattern_user_labels!B1314:J1314),0))</f>
        <v>NON_SPECIFIC</v>
      </c>
      <c r="C1314" s="9" t="n">
        <f aca="false">pattern_user_labels!$R1314</f>
        <v>3</v>
      </c>
      <c r="D1314" s="9" t="n">
        <f aca="false">COUNTIF(pattern_user_labels!$B1314:$J1314, $B1314)</f>
        <v>2</v>
      </c>
      <c r="E1314" s="10" t="b">
        <f aca="false">$C1314-$D1314&lt;=1</f>
        <v>1</v>
      </c>
      <c r="F1314" s="10" t="b">
        <f aca="false">$C1314=$D1314</f>
        <v>0</v>
      </c>
      <c r="G1314" s="10" t="b">
        <f aca="false">D1314&gt;=3</f>
        <v>0</v>
      </c>
      <c r="H1314" s="10" t="b">
        <f aca="false">AND($E1314,OR($B1314="UNGRADABLE_QUALITY",$B1314="UNGRADABLE_CONDITION"))</f>
        <v>0</v>
      </c>
      <c r="I1314" s="10" t="str">
        <f aca="false">IF(AND($E1314,NOT($H1314)),$B1314, "")</f>
        <v>NON_SPECIFIC</v>
      </c>
    </row>
    <row r="1315" customFormat="false" ht="15.75" hidden="false" customHeight="false" outlineLevel="0" collapsed="false">
      <c r="A1315" s="8" t="str">
        <f aca="false">pattern_user_labels!$A1315</f>
        <v>630f343d-85c6-46a6-87e9-4a0ffed89e16</v>
      </c>
      <c r="B1315" s="8" t="str">
        <f aca="false" t="array" ref="B1315:B1315">INDEX(pattern_user_labels!B1315:J1315,MATCH(MAX(COUNTIF(pattern_user_labels!B1315:J1315,pattern_user_labels!B1315:J1315)),COUNTIF(pattern_user_labels!B1315:J1315,pattern_user_labels!B1315:J1315),0))</f>
        <v>EARLY</v>
      </c>
      <c r="C1315" s="9" t="n">
        <f aca="false">pattern_user_labels!$R1315</f>
        <v>3</v>
      </c>
      <c r="D1315" s="9" t="n">
        <f aca="false">COUNTIF(pattern_user_labels!$B1315:$J1315, $B1315)</f>
        <v>2</v>
      </c>
      <c r="E1315" s="10" t="b">
        <f aca="false">$C1315-$D1315&lt;=1</f>
        <v>1</v>
      </c>
      <c r="F1315" s="10" t="b">
        <f aca="false">$C1315=$D1315</f>
        <v>0</v>
      </c>
      <c r="G1315" s="10" t="b">
        <f aca="false">D1315&gt;=3</f>
        <v>0</v>
      </c>
      <c r="H1315" s="10" t="b">
        <f aca="false">AND($E1315,OR($B1315="UNGRADABLE_QUALITY",$B1315="UNGRADABLE_CONDITION"))</f>
        <v>0</v>
      </c>
      <c r="I1315" s="10" t="str">
        <f aca="false">IF(AND($E1315,NOT($H1315)),$B1315, "")</f>
        <v>EARLY</v>
      </c>
    </row>
    <row r="1316" customFormat="false" ht="15.75" hidden="false" customHeight="false" outlineLevel="0" collapsed="false">
      <c r="A1316" s="8" t="str">
        <f aca="false">pattern_user_labels!$A1316</f>
        <v>6375666a-9c82-4616-ba7b-db932cfdacca</v>
      </c>
      <c r="B1316" s="8" t="str">
        <f aca="false" t="array" ref="B1316:B1316">INDEX(pattern_user_labels!B1316:J1316,MATCH(MAX(COUNTIF(pattern_user_labels!B1316:J1316,pattern_user_labels!B1316:J1316)),COUNTIF(pattern_user_labels!B1316:J1316,pattern_user_labels!B1316:J1316),0))</f>
        <v>NON_SPECIFIC</v>
      </c>
      <c r="C1316" s="9" t="n">
        <f aca="false">pattern_user_labels!$R1316</f>
        <v>3</v>
      </c>
      <c r="D1316" s="9" t="n">
        <f aca="false">COUNTIF(pattern_user_labels!$B1316:$J1316, $B1316)</f>
        <v>2</v>
      </c>
      <c r="E1316" s="10" t="b">
        <f aca="false">$C1316-$D1316&lt;=1</f>
        <v>1</v>
      </c>
      <c r="F1316" s="10" t="b">
        <f aca="false">$C1316=$D1316</f>
        <v>0</v>
      </c>
      <c r="G1316" s="10" t="b">
        <f aca="false">D1316&gt;=3</f>
        <v>0</v>
      </c>
      <c r="H1316" s="10" t="b">
        <f aca="false">AND($E1316,OR($B1316="UNGRADABLE_QUALITY",$B1316="UNGRADABLE_CONDITION"))</f>
        <v>0</v>
      </c>
      <c r="I1316" s="10" t="str">
        <f aca="false">IF(AND($E1316,NOT($H1316)),$B1316, "")</f>
        <v>NON_SPECIFIC</v>
      </c>
    </row>
    <row r="1317" customFormat="false" ht="15.75" hidden="false" customHeight="false" outlineLevel="0" collapsed="false">
      <c r="A1317" s="8" t="str">
        <f aca="false">pattern_user_labels!$A1317</f>
        <v>63a6b9e8-51d8-4e6e-a996-aa4119539443</v>
      </c>
      <c r="B1317" s="8" t="str">
        <f aca="false" t="array" ref="B1317:B1317">INDEX(pattern_user_labels!B1317:J1317,MATCH(MAX(COUNTIF(pattern_user_labels!B1317:J1317,pattern_user_labels!B1317:J1317)),COUNTIF(pattern_user_labels!B1317:J1317,pattern_user_labels!B1317:J1317),0))</f>
        <v>ACTIVE</v>
      </c>
      <c r="C1317" s="9" t="n">
        <f aca="false">pattern_user_labels!$R1317</f>
        <v>3</v>
      </c>
      <c r="D1317" s="9" t="n">
        <f aca="false">COUNTIF(pattern_user_labels!$B1317:$J1317, $B1317)</f>
        <v>3</v>
      </c>
      <c r="E1317" s="10" t="b">
        <f aca="false">$C1317-$D1317&lt;=1</f>
        <v>1</v>
      </c>
      <c r="F1317" s="10" t="b">
        <f aca="false">$C1317=$D1317</f>
        <v>1</v>
      </c>
      <c r="G1317" s="10" t="b">
        <f aca="false">D1317&gt;=3</f>
        <v>1</v>
      </c>
      <c r="H1317" s="10" t="b">
        <f aca="false">AND($E1317,OR($B1317="UNGRADABLE_QUALITY",$B1317="UNGRADABLE_CONDITION"))</f>
        <v>0</v>
      </c>
      <c r="I1317" s="10" t="str">
        <f aca="false">IF(AND($E1317,NOT($H1317)),$B1317, "")</f>
        <v>ACTIVE</v>
      </c>
    </row>
    <row r="1318" customFormat="false" ht="15.75" hidden="false" customHeight="false" outlineLevel="0" collapsed="false">
      <c r="A1318" s="8" t="str">
        <f aca="false">pattern_user_labels!$A1318</f>
        <v>6447a12b-caaa-4e73-b70e-e0b493f31b88</v>
      </c>
      <c r="B1318" s="8" t="str">
        <f aca="false" t="array" ref="B1318:B1318">INDEX(pattern_user_labels!B1318:J1318,MATCH(MAX(COUNTIF(pattern_user_labels!B1318:J1318,pattern_user_labels!B1318:J1318)),COUNTIF(pattern_user_labels!B1318:J1318,pattern_user_labels!B1318:J1318),0))</f>
        <v>NON_SPECIFIC</v>
      </c>
      <c r="C1318" s="9" t="n">
        <f aca="false">pattern_user_labels!$R1318</f>
        <v>3</v>
      </c>
      <c r="D1318" s="9" t="n">
        <f aca="false">COUNTIF(pattern_user_labels!$B1318:$J1318, $B1318)</f>
        <v>2</v>
      </c>
      <c r="E1318" s="10" t="b">
        <f aca="false">$C1318-$D1318&lt;=1</f>
        <v>1</v>
      </c>
      <c r="F1318" s="10" t="b">
        <f aca="false">$C1318=$D1318</f>
        <v>0</v>
      </c>
      <c r="G1318" s="10" t="b">
        <f aca="false">D1318&gt;=3</f>
        <v>0</v>
      </c>
      <c r="H1318" s="10" t="b">
        <f aca="false">AND($E1318,OR($B1318="UNGRADABLE_QUALITY",$B1318="UNGRADABLE_CONDITION"))</f>
        <v>0</v>
      </c>
      <c r="I1318" s="10" t="str">
        <f aca="false">IF(AND($E1318,NOT($H1318)),$B1318, "")</f>
        <v>NON_SPECIFIC</v>
      </c>
    </row>
    <row r="1319" customFormat="false" ht="15.75" hidden="false" customHeight="false" outlineLevel="0" collapsed="false">
      <c r="A1319" s="8" t="str">
        <f aca="false">pattern_user_labels!$A1319</f>
        <v>644a7fa5-cc5f-4171-9c1e-8a7fc83df106</v>
      </c>
      <c r="B1319" s="8" t="str">
        <f aca="false" t="array" ref="B1319:B1319">INDEX(pattern_user_labels!B1319:J1319,MATCH(MAX(COUNTIF(pattern_user_labels!B1319:J1319,pattern_user_labels!B1319:J1319)),COUNTIF(pattern_user_labels!B1319:J1319,pattern_user_labels!B1319:J1319),0))</f>
        <v>LATE</v>
      </c>
      <c r="C1319" s="9" t="n">
        <f aca="false">pattern_user_labels!$R1319</f>
        <v>3</v>
      </c>
      <c r="D1319" s="9" t="n">
        <f aca="false">COUNTIF(pattern_user_labels!$B1319:$J1319, $B1319)</f>
        <v>2</v>
      </c>
      <c r="E1319" s="10" t="b">
        <f aca="false">$C1319-$D1319&lt;=1</f>
        <v>1</v>
      </c>
      <c r="F1319" s="10" t="b">
        <f aca="false">$C1319=$D1319</f>
        <v>0</v>
      </c>
      <c r="G1319" s="10" t="b">
        <f aca="false">D1319&gt;=3</f>
        <v>0</v>
      </c>
      <c r="H1319" s="10" t="b">
        <f aca="false">AND($E1319,OR($B1319="UNGRADABLE_QUALITY",$B1319="UNGRADABLE_CONDITION"))</f>
        <v>0</v>
      </c>
      <c r="I1319" s="10" t="str">
        <f aca="false">IF(AND($E1319,NOT($H1319)),$B1319, "")</f>
        <v>LATE</v>
      </c>
    </row>
    <row r="1320" customFormat="false" ht="15.75" hidden="false" customHeight="false" outlineLevel="0" collapsed="false">
      <c r="A1320" s="8" t="str">
        <f aca="false">pattern_user_labels!$A1320</f>
        <v>64d59e80-a105-4286-9a39-f77edb1e5104</v>
      </c>
      <c r="B1320" s="8" t="str">
        <f aca="false" t="array" ref="B1320:B1320">INDEX(pattern_user_labels!B1320:J1320,MATCH(MAX(COUNTIF(pattern_user_labels!B1320:J1320,pattern_user_labels!B1320:J1320)),COUNTIF(pattern_user_labels!B1320:J1320,pattern_user_labels!B1320:J1320),0))</f>
        <v>LATE</v>
      </c>
      <c r="C1320" s="9" t="n">
        <f aca="false">pattern_user_labels!$R1320</f>
        <v>3</v>
      </c>
      <c r="D1320" s="9" t="n">
        <f aca="false">COUNTIF(pattern_user_labels!$B1320:$J1320, $B1320)</f>
        <v>3</v>
      </c>
      <c r="E1320" s="10" t="b">
        <f aca="false">$C1320-$D1320&lt;=1</f>
        <v>1</v>
      </c>
      <c r="F1320" s="10" t="b">
        <f aca="false">$C1320=$D1320</f>
        <v>1</v>
      </c>
      <c r="G1320" s="10" t="b">
        <f aca="false">D1320&gt;=3</f>
        <v>1</v>
      </c>
      <c r="H1320" s="10" t="b">
        <f aca="false">AND($E1320,OR($B1320="UNGRADABLE_QUALITY",$B1320="UNGRADABLE_CONDITION"))</f>
        <v>0</v>
      </c>
      <c r="I1320" s="10" t="str">
        <f aca="false">IF(AND($E1320,NOT($H1320)),$B1320, "")</f>
        <v>LATE</v>
      </c>
    </row>
    <row r="1321" customFormat="false" ht="15.75" hidden="false" customHeight="false" outlineLevel="0" collapsed="false">
      <c r="A1321" s="8" t="str">
        <f aca="false">pattern_user_labels!$A1321</f>
        <v>655d679f-16b8-4bb3-9a34-8025275e647a</v>
      </c>
      <c r="B1321" s="8" t="str">
        <f aca="false" t="array" ref="B1321:B1321">INDEX(pattern_user_labels!B1321:J1321,MATCH(MAX(COUNTIF(pattern_user_labels!B1321:J1321,pattern_user_labels!B1321:J1321)),COUNTIF(pattern_user_labels!B1321:J1321,pattern_user_labels!B1321:J1321),0))</f>
        <v>ACTIVE</v>
      </c>
      <c r="C1321" s="9" t="n">
        <f aca="false">pattern_user_labels!$R1321</f>
        <v>3</v>
      </c>
      <c r="D1321" s="9" t="n">
        <f aca="false">COUNTIF(pattern_user_labels!$B1321:$J1321, $B1321)</f>
        <v>2</v>
      </c>
      <c r="E1321" s="10" t="b">
        <f aca="false">$C1321-$D1321&lt;=1</f>
        <v>1</v>
      </c>
      <c r="F1321" s="10" t="b">
        <f aca="false">$C1321=$D1321</f>
        <v>0</v>
      </c>
      <c r="G1321" s="10" t="b">
        <f aca="false">D1321&gt;=3</f>
        <v>0</v>
      </c>
      <c r="H1321" s="10" t="b">
        <f aca="false">AND($E1321,OR($B1321="UNGRADABLE_QUALITY",$B1321="UNGRADABLE_CONDITION"))</f>
        <v>0</v>
      </c>
      <c r="I1321" s="10" t="str">
        <f aca="false">IF(AND($E1321,NOT($H1321)),$B1321, "")</f>
        <v>ACTIVE</v>
      </c>
    </row>
    <row r="1322" customFormat="false" ht="15.75" hidden="false" customHeight="false" outlineLevel="0" collapsed="false">
      <c r="A1322" s="8" t="str">
        <f aca="false">pattern_user_labels!$A1322</f>
        <v>659da4e7-b636-4699-aa24-f82810019fd5</v>
      </c>
      <c r="B1322" s="8" t="str">
        <f aca="false" t="array" ref="B1322:B1322">INDEX(pattern_user_labels!B1322:J1322,MATCH(MAX(COUNTIF(pattern_user_labels!B1322:J1322,pattern_user_labels!B1322:J1322)),COUNTIF(pattern_user_labels!B1322:J1322,pattern_user_labels!B1322:J1322),0))</f>
        <v>NORMAL</v>
      </c>
      <c r="C1322" s="9" t="n">
        <f aca="false">pattern_user_labels!$R1322</f>
        <v>3</v>
      </c>
      <c r="D1322" s="9" t="n">
        <f aca="false">COUNTIF(pattern_user_labels!$B1322:$J1322, $B1322)</f>
        <v>2</v>
      </c>
      <c r="E1322" s="10" t="b">
        <f aca="false">$C1322-$D1322&lt;=1</f>
        <v>1</v>
      </c>
      <c r="F1322" s="10" t="b">
        <f aca="false">$C1322=$D1322</f>
        <v>0</v>
      </c>
      <c r="G1322" s="10" t="b">
        <f aca="false">D1322&gt;=3</f>
        <v>0</v>
      </c>
      <c r="H1322" s="10" t="b">
        <f aca="false">AND($E1322,OR($B1322="UNGRADABLE_QUALITY",$B1322="UNGRADABLE_CONDITION"))</f>
        <v>0</v>
      </c>
      <c r="I1322" s="10" t="str">
        <f aca="false">IF(AND($E1322,NOT($H1322)),$B1322, "")</f>
        <v>NORMAL</v>
      </c>
    </row>
    <row r="1323" customFormat="false" ht="15.75" hidden="false" customHeight="false" outlineLevel="0" collapsed="false">
      <c r="A1323" s="8" t="str">
        <f aca="false">pattern_user_labels!$A1323</f>
        <v>659fc046-acc4-46b9-aa35-bea28531746a</v>
      </c>
      <c r="B1323" s="8" t="str">
        <f aca="false" t="array" ref="B1323:B1323">INDEX(pattern_user_labels!B1323:J1323,MATCH(MAX(COUNTIF(pattern_user_labels!B1323:J1323,pattern_user_labels!B1323:J1323)),COUNTIF(pattern_user_labels!B1323:J1323,pattern_user_labels!B1323:J1323),0))</f>
        <v>NON_SPECIFIC</v>
      </c>
      <c r="C1323" s="9" t="n">
        <f aca="false">pattern_user_labels!$R1323</f>
        <v>3</v>
      </c>
      <c r="D1323" s="9" t="n">
        <f aca="false">COUNTIF(pattern_user_labels!$B1323:$J1323, $B1323)</f>
        <v>2</v>
      </c>
      <c r="E1323" s="10" t="b">
        <f aca="false">$C1323-$D1323&lt;=1</f>
        <v>1</v>
      </c>
      <c r="F1323" s="10" t="b">
        <f aca="false">$C1323=$D1323</f>
        <v>0</v>
      </c>
      <c r="G1323" s="10" t="b">
        <f aca="false">D1323&gt;=3</f>
        <v>0</v>
      </c>
      <c r="H1323" s="10" t="b">
        <f aca="false">AND($E1323,OR($B1323="UNGRADABLE_QUALITY",$B1323="UNGRADABLE_CONDITION"))</f>
        <v>0</v>
      </c>
      <c r="I1323" s="10" t="str">
        <f aca="false">IF(AND($E1323,NOT($H1323)),$B1323, "")</f>
        <v>NON_SPECIFIC</v>
      </c>
    </row>
    <row r="1324" customFormat="false" ht="15.75" hidden="false" customHeight="false" outlineLevel="0" collapsed="false">
      <c r="A1324" s="8" t="str">
        <f aca="false">pattern_user_labels!$A1324</f>
        <v>662e7d52-69d2-4a2f-bb7c-58dc84edc0c3</v>
      </c>
      <c r="B1324" s="8" t="str">
        <f aca="false" t="array" ref="B1324:B1324">INDEX(pattern_user_labels!B1324:J1324,MATCH(MAX(COUNTIF(pattern_user_labels!B1324:J1324,pattern_user_labels!B1324:J1324)),COUNTIF(pattern_user_labels!B1324:J1324,pattern_user_labels!B1324:J1324),0))</f>
        <v>NON_SPECIFIC</v>
      </c>
      <c r="C1324" s="9" t="n">
        <f aca="false">pattern_user_labels!$R1324</f>
        <v>3</v>
      </c>
      <c r="D1324" s="9" t="n">
        <f aca="false">COUNTIF(pattern_user_labels!$B1324:$J1324, $B1324)</f>
        <v>2</v>
      </c>
      <c r="E1324" s="10" t="b">
        <f aca="false">$C1324-$D1324&lt;=1</f>
        <v>1</v>
      </c>
      <c r="F1324" s="10" t="b">
        <f aca="false">$C1324=$D1324</f>
        <v>0</v>
      </c>
      <c r="G1324" s="10" t="b">
        <f aca="false">D1324&gt;=3</f>
        <v>0</v>
      </c>
      <c r="H1324" s="10" t="b">
        <f aca="false">AND($E1324,OR($B1324="UNGRADABLE_QUALITY",$B1324="UNGRADABLE_CONDITION"))</f>
        <v>0</v>
      </c>
      <c r="I1324" s="10" t="str">
        <f aca="false">IF(AND($E1324,NOT($H1324)),$B1324, "")</f>
        <v>NON_SPECIFIC</v>
      </c>
    </row>
    <row r="1325" customFormat="false" ht="15.75" hidden="false" customHeight="false" outlineLevel="0" collapsed="false">
      <c r="A1325" s="8" t="str">
        <f aca="false">pattern_user_labels!$A1325</f>
        <v>670ba969-3971-40bc-ac86-9786c76c2be7</v>
      </c>
      <c r="B1325" s="8" t="str">
        <f aca="false" t="array" ref="B1325:B1325">INDEX(pattern_user_labels!B1325:J1325,MATCH(MAX(COUNTIF(pattern_user_labels!B1325:J1325,pattern_user_labels!B1325:J1325)),COUNTIF(pattern_user_labels!B1325:J1325,pattern_user_labels!B1325:J1325),0))</f>
        <v>NORMAL</v>
      </c>
      <c r="C1325" s="9" t="n">
        <f aca="false">pattern_user_labels!$R1325</f>
        <v>3</v>
      </c>
      <c r="D1325" s="9" t="n">
        <f aca="false">COUNTIF(pattern_user_labels!$B1325:$J1325, $B1325)</f>
        <v>3</v>
      </c>
      <c r="E1325" s="10" t="b">
        <f aca="false">$C1325-$D1325&lt;=1</f>
        <v>1</v>
      </c>
      <c r="F1325" s="10" t="b">
        <f aca="false">$C1325=$D1325</f>
        <v>1</v>
      </c>
      <c r="G1325" s="10" t="b">
        <f aca="false">D1325&gt;=3</f>
        <v>1</v>
      </c>
      <c r="H1325" s="10" t="b">
        <f aca="false">AND($E1325,OR($B1325="UNGRADABLE_QUALITY",$B1325="UNGRADABLE_CONDITION"))</f>
        <v>0</v>
      </c>
      <c r="I1325" s="10" t="str">
        <f aca="false">IF(AND($E1325,NOT($H1325)),$B1325, "")</f>
        <v>NORMAL</v>
      </c>
    </row>
    <row r="1326" customFormat="false" ht="15.75" hidden="false" customHeight="false" outlineLevel="0" collapsed="false">
      <c r="A1326" s="8" t="str">
        <f aca="false">pattern_user_labels!$A1326</f>
        <v>6743ce47-0e4d-47ce-81fa-30c922bb82f3</v>
      </c>
      <c r="B1326" s="8" t="str">
        <f aca="false" t="array" ref="B1326:B1326">INDEX(pattern_user_labels!B1326:J1326,MATCH(MAX(COUNTIF(pattern_user_labels!B1326:J1326,pattern_user_labels!B1326:J1326)),COUNTIF(pattern_user_labels!B1326:J1326,pattern_user_labels!B1326:J1326),0))</f>
        <v>NON_SPECIFIC</v>
      </c>
      <c r="C1326" s="9" t="n">
        <f aca="false">pattern_user_labels!$R1326</f>
        <v>3</v>
      </c>
      <c r="D1326" s="9" t="n">
        <f aca="false">COUNTIF(pattern_user_labels!$B1326:$J1326, $B1326)</f>
        <v>1</v>
      </c>
      <c r="E1326" s="10" t="b">
        <f aca="false">$C1326-$D1326&lt;=1</f>
        <v>0</v>
      </c>
      <c r="F1326" s="10" t="b">
        <f aca="false">$C1326=$D1326</f>
        <v>0</v>
      </c>
      <c r="G1326" s="10" t="b">
        <f aca="false">D1326&gt;=3</f>
        <v>0</v>
      </c>
      <c r="H1326" s="10" t="b">
        <f aca="false">AND($E1326,OR($B1326="UNGRADABLE_QUALITY",$B1326="UNGRADABLE_CONDITION"))</f>
        <v>0</v>
      </c>
      <c r="I1326" s="10" t="str">
        <f aca="false">IF(AND($E1326,NOT($H1326)),$B1326, "")</f>
        <v/>
      </c>
    </row>
    <row r="1327" customFormat="false" ht="15.75" hidden="false" customHeight="false" outlineLevel="0" collapsed="false">
      <c r="A1327" s="8" t="str">
        <f aca="false">pattern_user_labels!$A1327</f>
        <v>67a76909-d8bb-401c-adbf-e2f6bdca1f46</v>
      </c>
      <c r="B1327" s="8" t="str">
        <f aca="false" t="array" ref="B1327:B1327">INDEX(pattern_user_labels!B1327:J1327,MATCH(MAX(COUNTIF(pattern_user_labels!B1327:J1327,pattern_user_labels!B1327:J1327)),COUNTIF(pattern_user_labels!B1327:J1327,pattern_user_labels!B1327:J1327),0))</f>
        <v>NORMAL</v>
      </c>
      <c r="C1327" s="9" t="n">
        <f aca="false">pattern_user_labels!$R1327</f>
        <v>3</v>
      </c>
      <c r="D1327" s="9" t="n">
        <f aca="false">COUNTIF(pattern_user_labels!$B1327:$J1327, $B1327)</f>
        <v>2</v>
      </c>
      <c r="E1327" s="10" t="b">
        <f aca="false">$C1327-$D1327&lt;=1</f>
        <v>1</v>
      </c>
      <c r="F1327" s="10" t="b">
        <f aca="false">$C1327=$D1327</f>
        <v>0</v>
      </c>
      <c r="G1327" s="10" t="b">
        <f aca="false">D1327&gt;=3</f>
        <v>0</v>
      </c>
      <c r="H1327" s="10" t="b">
        <f aca="false">AND($E1327,OR($B1327="UNGRADABLE_QUALITY",$B1327="UNGRADABLE_CONDITION"))</f>
        <v>0</v>
      </c>
      <c r="I1327" s="10" t="str">
        <f aca="false">IF(AND($E1327,NOT($H1327)),$B1327, "")</f>
        <v>NORMAL</v>
      </c>
    </row>
    <row r="1328" customFormat="false" ht="15.75" hidden="false" customHeight="false" outlineLevel="0" collapsed="false">
      <c r="A1328" s="8" t="str">
        <f aca="false">pattern_user_labels!$A1328</f>
        <v>67a79729-f3ad-414e-a783-0e2b021fd78e</v>
      </c>
      <c r="B1328" s="8" t="str">
        <f aca="false" t="array" ref="B1328:B1328">INDEX(pattern_user_labels!B1328:J1328,MATCH(MAX(COUNTIF(pattern_user_labels!B1328:J1328,pattern_user_labels!B1328:J1328)),COUNTIF(pattern_user_labels!B1328:J1328,pattern_user_labels!B1328:J1328),0))</f>
        <v>NORMAL</v>
      </c>
      <c r="C1328" s="9" t="n">
        <f aca="false">pattern_user_labels!$R1328</f>
        <v>3</v>
      </c>
      <c r="D1328" s="9" t="n">
        <f aca="false">COUNTIF(pattern_user_labels!$B1328:$J1328, $B1328)</f>
        <v>2</v>
      </c>
      <c r="E1328" s="10" t="b">
        <f aca="false">$C1328-$D1328&lt;=1</f>
        <v>1</v>
      </c>
      <c r="F1328" s="10" t="b">
        <f aca="false">$C1328=$D1328</f>
        <v>0</v>
      </c>
      <c r="G1328" s="10" t="b">
        <f aca="false">D1328&gt;=3</f>
        <v>0</v>
      </c>
      <c r="H1328" s="10" t="b">
        <f aca="false">AND($E1328,OR($B1328="UNGRADABLE_QUALITY",$B1328="UNGRADABLE_CONDITION"))</f>
        <v>0</v>
      </c>
      <c r="I1328" s="10" t="str">
        <f aca="false">IF(AND($E1328,NOT($H1328)),$B1328, "")</f>
        <v>NORMAL</v>
      </c>
    </row>
    <row r="1329" customFormat="false" ht="15.75" hidden="false" customHeight="false" outlineLevel="0" collapsed="false">
      <c r="A1329" s="8" t="str">
        <f aca="false">pattern_user_labels!$A1329</f>
        <v>67cc04b8-b217-432f-8cc8-d7bdb828ebf1</v>
      </c>
      <c r="B1329" s="8" t="str">
        <f aca="false" t="array" ref="B1329:B1329">INDEX(pattern_user_labels!B1329:J1329,MATCH(MAX(COUNTIF(pattern_user_labels!B1329:J1329,pattern_user_labels!B1329:J1329)),COUNTIF(pattern_user_labels!B1329:J1329,pattern_user_labels!B1329:J1329),0))</f>
        <v>NON_SPECIFIC</v>
      </c>
      <c r="C1329" s="9" t="n">
        <f aca="false">pattern_user_labels!$R1329</f>
        <v>3</v>
      </c>
      <c r="D1329" s="9" t="n">
        <f aca="false">COUNTIF(pattern_user_labels!$B1329:$J1329, $B1329)</f>
        <v>2</v>
      </c>
      <c r="E1329" s="10" t="b">
        <f aca="false">$C1329-$D1329&lt;=1</f>
        <v>1</v>
      </c>
      <c r="F1329" s="10" t="b">
        <f aca="false">$C1329=$D1329</f>
        <v>0</v>
      </c>
      <c r="G1329" s="10" t="b">
        <f aca="false">D1329&gt;=3</f>
        <v>0</v>
      </c>
      <c r="H1329" s="10" t="b">
        <f aca="false">AND($E1329,OR($B1329="UNGRADABLE_QUALITY",$B1329="UNGRADABLE_CONDITION"))</f>
        <v>0</v>
      </c>
      <c r="I1329" s="10" t="str">
        <f aca="false">IF(AND($E1329,NOT($H1329)),$B1329, "")</f>
        <v>NON_SPECIFIC</v>
      </c>
    </row>
    <row r="1330" customFormat="false" ht="15.75" hidden="false" customHeight="false" outlineLevel="0" collapsed="false">
      <c r="A1330" s="8" t="str">
        <f aca="false">pattern_user_labels!$A1330</f>
        <v>68c85dd5-8ed6-456a-a5fe-3f459b7d1559</v>
      </c>
      <c r="B1330" s="8" t="str">
        <f aca="false" t="array" ref="B1330:B1330">INDEX(pattern_user_labels!B1330:J1330,MATCH(MAX(COUNTIF(pattern_user_labels!B1330:J1330,pattern_user_labels!B1330:J1330)),COUNTIF(pattern_user_labels!B1330:J1330,pattern_user_labels!B1330:J1330),0))</f>
        <v>LATE</v>
      </c>
      <c r="C1330" s="9" t="n">
        <f aca="false">pattern_user_labels!$R1330</f>
        <v>3</v>
      </c>
      <c r="D1330" s="9" t="n">
        <f aca="false">COUNTIF(pattern_user_labels!$B1330:$J1330, $B1330)</f>
        <v>2</v>
      </c>
      <c r="E1330" s="10" t="b">
        <f aca="false">$C1330-$D1330&lt;=1</f>
        <v>1</v>
      </c>
      <c r="F1330" s="10" t="b">
        <f aca="false">$C1330=$D1330</f>
        <v>0</v>
      </c>
      <c r="G1330" s="10" t="b">
        <f aca="false">D1330&gt;=3</f>
        <v>0</v>
      </c>
      <c r="H1330" s="10" t="b">
        <f aca="false">AND($E1330,OR($B1330="UNGRADABLE_QUALITY",$B1330="UNGRADABLE_CONDITION"))</f>
        <v>0</v>
      </c>
      <c r="I1330" s="10" t="str">
        <f aca="false">IF(AND($E1330,NOT($H1330)),$B1330, "")</f>
        <v>LATE</v>
      </c>
    </row>
    <row r="1331" customFormat="false" ht="15.75" hidden="false" customHeight="false" outlineLevel="0" collapsed="false">
      <c r="A1331" s="8" t="str">
        <f aca="false">pattern_user_labels!$A1331</f>
        <v>697b3bde-2374-47e4-9c32-6cb9d5c6bdc7</v>
      </c>
      <c r="B1331" s="8" t="str">
        <f aca="false" t="array" ref="B1331:B1331">INDEX(pattern_user_labels!B1331:J1331,MATCH(MAX(COUNTIF(pattern_user_labels!B1331:J1331,pattern_user_labels!B1331:J1331)),COUNTIF(pattern_user_labels!B1331:J1331,pattern_user_labels!B1331:J1331),0))</f>
        <v>NON_SPECIFIC</v>
      </c>
      <c r="C1331" s="9" t="n">
        <f aca="false">pattern_user_labels!$R1331</f>
        <v>3</v>
      </c>
      <c r="D1331" s="9" t="n">
        <f aca="false">COUNTIF(pattern_user_labels!$B1331:$J1331, $B1331)</f>
        <v>3</v>
      </c>
      <c r="E1331" s="10" t="b">
        <f aca="false">$C1331-$D1331&lt;=1</f>
        <v>1</v>
      </c>
      <c r="F1331" s="10" t="b">
        <f aca="false">$C1331=$D1331</f>
        <v>1</v>
      </c>
      <c r="G1331" s="10" t="b">
        <f aca="false">D1331&gt;=3</f>
        <v>1</v>
      </c>
      <c r="H1331" s="10" t="b">
        <f aca="false">AND($E1331,OR($B1331="UNGRADABLE_QUALITY",$B1331="UNGRADABLE_CONDITION"))</f>
        <v>0</v>
      </c>
      <c r="I1331" s="10" t="str">
        <f aca="false">IF(AND($E1331,NOT($H1331)),$B1331, "")</f>
        <v>NON_SPECIFIC</v>
      </c>
    </row>
    <row r="1332" customFormat="false" ht="15.75" hidden="false" customHeight="false" outlineLevel="0" collapsed="false">
      <c r="A1332" s="8" t="str">
        <f aca="false">pattern_user_labels!$A1332</f>
        <v>69aa91c8-f017-4fd6-89f4-7716f654ff92</v>
      </c>
      <c r="B1332" s="8" t="str">
        <f aca="false" t="array" ref="B1332:B1332">INDEX(pattern_user_labels!B1332:J1332,MATCH(MAX(COUNTIF(pattern_user_labels!B1332:J1332,pattern_user_labels!B1332:J1332)),COUNTIF(pattern_user_labels!B1332:J1332,pattern_user_labels!B1332:J1332),0))</f>
        <v>NORMAL</v>
      </c>
      <c r="C1332" s="9" t="n">
        <f aca="false">pattern_user_labels!$R1332</f>
        <v>3</v>
      </c>
      <c r="D1332" s="9" t="n">
        <f aca="false">COUNTIF(pattern_user_labels!$B1332:$J1332, $B1332)</f>
        <v>2</v>
      </c>
      <c r="E1332" s="10" t="b">
        <f aca="false">$C1332-$D1332&lt;=1</f>
        <v>1</v>
      </c>
      <c r="F1332" s="10" t="b">
        <f aca="false">$C1332=$D1332</f>
        <v>0</v>
      </c>
      <c r="G1332" s="10" t="b">
        <f aca="false">D1332&gt;=3</f>
        <v>0</v>
      </c>
      <c r="H1332" s="10" t="b">
        <f aca="false">AND($E1332,OR($B1332="UNGRADABLE_QUALITY",$B1332="UNGRADABLE_CONDITION"))</f>
        <v>0</v>
      </c>
      <c r="I1332" s="10" t="str">
        <f aca="false">IF(AND($E1332,NOT($H1332)),$B1332, "")</f>
        <v>NORMAL</v>
      </c>
    </row>
    <row r="1333" customFormat="false" ht="15.75" hidden="false" customHeight="false" outlineLevel="0" collapsed="false">
      <c r="A1333" s="8" t="str">
        <f aca="false">pattern_user_labels!$A1333</f>
        <v>69c382e2-925b-4ce5-96a1-b55a7090fd2f</v>
      </c>
      <c r="B1333" s="8" t="str">
        <f aca="false" t="array" ref="B1333:B1333">INDEX(pattern_user_labels!B1333:J1333,MATCH(MAX(COUNTIF(pattern_user_labels!B1333:J1333,pattern_user_labels!B1333:J1333)),COUNTIF(pattern_user_labels!B1333:J1333,pattern_user_labels!B1333:J1333),0))</f>
        <v>EARLY</v>
      </c>
      <c r="C1333" s="9" t="n">
        <f aca="false">pattern_user_labels!$R1333</f>
        <v>3</v>
      </c>
      <c r="D1333" s="9" t="n">
        <f aca="false">COUNTIF(pattern_user_labels!$B1333:$J1333, $B1333)</f>
        <v>2</v>
      </c>
      <c r="E1333" s="10" t="b">
        <f aca="false">$C1333-$D1333&lt;=1</f>
        <v>1</v>
      </c>
      <c r="F1333" s="10" t="b">
        <f aca="false">$C1333=$D1333</f>
        <v>0</v>
      </c>
      <c r="G1333" s="10" t="b">
        <f aca="false">D1333&gt;=3</f>
        <v>0</v>
      </c>
      <c r="H1333" s="10" t="b">
        <f aca="false">AND($E1333,OR($B1333="UNGRADABLE_QUALITY",$B1333="UNGRADABLE_CONDITION"))</f>
        <v>0</v>
      </c>
      <c r="I1333" s="10" t="str">
        <f aca="false">IF(AND($E1333,NOT($H1333)),$B1333, "")</f>
        <v>EARLY</v>
      </c>
    </row>
    <row r="1334" customFormat="false" ht="15.75" hidden="false" customHeight="false" outlineLevel="0" collapsed="false">
      <c r="A1334" s="8" t="str">
        <f aca="false">pattern_user_labels!$A1334</f>
        <v>6a3c52a2-ee82-4ee0-b982-c6814d9b9946</v>
      </c>
      <c r="B1334" s="8" t="str">
        <f aca="false" t="array" ref="B1334:B1334">INDEX(pattern_user_labels!B1334:J1334,MATCH(MAX(COUNTIF(pattern_user_labels!B1334:J1334,pattern_user_labels!B1334:J1334)),COUNTIF(pattern_user_labels!B1334:J1334,pattern_user_labels!B1334:J1334),0))</f>
        <v>NON_SPECIFIC</v>
      </c>
      <c r="C1334" s="9" t="n">
        <f aca="false">pattern_user_labels!$R1334</f>
        <v>3</v>
      </c>
      <c r="D1334" s="9" t="n">
        <f aca="false">COUNTIF(pattern_user_labels!$B1334:$J1334, $B1334)</f>
        <v>3</v>
      </c>
      <c r="E1334" s="10" t="b">
        <f aca="false">$C1334-$D1334&lt;=1</f>
        <v>1</v>
      </c>
      <c r="F1334" s="10" t="b">
        <f aca="false">$C1334=$D1334</f>
        <v>1</v>
      </c>
      <c r="G1334" s="10" t="b">
        <f aca="false">D1334&gt;=3</f>
        <v>1</v>
      </c>
      <c r="H1334" s="10" t="b">
        <f aca="false">AND($E1334,OR($B1334="UNGRADABLE_QUALITY",$B1334="UNGRADABLE_CONDITION"))</f>
        <v>0</v>
      </c>
      <c r="I1334" s="10" t="str">
        <f aca="false">IF(AND($E1334,NOT($H1334)),$B1334, "")</f>
        <v>NON_SPECIFIC</v>
      </c>
    </row>
    <row r="1335" customFormat="false" ht="15.75" hidden="false" customHeight="false" outlineLevel="0" collapsed="false">
      <c r="A1335" s="8" t="str">
        <f aca="false">pattern_user_labels!$A1335</f>
        <v>6a5228ec-0ac5-4b4a-bf19-f7c677c3ff7f</v>
      </c>
      <c r="B1335" s="8" t="str">
        <f aca="false" t="array" ref="B1335:B1335">INDEX(pattern_user_labels!B1335:J1335,MATCH(MAX(COUNTIF(pattern_user_labels!B1335:J1335,pattern_user_labels!B1335:J1335)),COUNTIF(pattern_user_labels!B1335:J1335,pattern_user_labels!B1335:J1335),0))</f>
        <v>EARLY</v>
      </c>
      <c r="C1335" s="9" t="n">
        <f aca="false">pattern_user_labels!$R1335</f>
        <v>3</v>
      </c>
      <c r="D1335" s="9" t="n">
        <f aca="false">COUNTIF(pattern_user_labels!$B1335:$J1335, $B1335)</f>
        <v>2</v>
      </c>
      <c r="E1335" s="10" t="b">
        <f aca="false">$C1335-$D1335&lt;=1</f>
        <v>1</v>
      </c>
      <c r="F1335" s="10" t="b">
        <f aca="false">$C1335=$D1335</f>
        <v>0</v>
      </c>
      <c r="G1335" s="10" t="b">
        <f aca="false">D1335&gt;=3</f>
        <v>0</v>
      </c>
      <c r="H1335" s="10" t="b">
        <f aca="false">AND($E1335,OR($B1335="UNGRADABLE_QUALITY",$B1335="UNGRADABLE_CONDITION"))</f>
        <v>0</v>
      </c>
      <c r="I1335" s="10" t="str">
        <f aca="false">IF(AND($E1335,NOT($H1335)),$B1335, "")</f>
        <v>EARLY</v>
      </c>
    </row>
    <row r="1336" customFormat="false" ht="15.75" hidden="false" customHeight="false" outlineLevel="0" collapsed="false">
      <c r="A1336" s="8" t="str">
        <f aca="false">pattern_user_labels!$A1336</f>
        <v>6ab45802-4312-4bbc-9fc6-677b355d3893</v>
      </c>
      <c r="B1336" s="8" t="str">
        <f aca="false" t="array" ref="B1336:B1336">INDEX(pattern_user_labels!B1336:J1336,MATCH(MAX(COUNTIF(pattern_user_labels!B1336:J1336,pattern_user_labels!B1336:J1336)),COUNTIF(pattern_user_labels!B1336:J1336,pattern_user_labels!B1336:J1336),0))</f>
        <v>NON_SPECIFIC</v>
      </c>
      <c r="C1336" s="9" t="n">
        <f aca="false">pattern_user_labels!$R1336</f>
        <v>3</v>
      </c>
      <c r="D1336" s="9" t="n">
        <f aca="false">COUNTIF(pattern_user_labels!$B1336:$J1336, $B1336)</f>
        <v>2</v>
      </c>
      <c r="E1336" s="10" t="b">
        <f aca="false">$C1336-$D1336&lt;=1</f>
        <v>1</v>
      </c>
      <c r="F1336" s="10" t="b">
        <f aca="false">$C1336=$D1336</f>
        <v>0</v>
      </c>
      <c r="G1336" s="10" t="b">
        <f aca="false">D1336&gt;=3</f>
        <v>0</v>
      </c>
      <c r="H1336" s="10" t="b">
        <f aca="false">AND($E1336,OR($B1336="UNGRADABLE_QUALITY",$B1336="UNGRADABLE_CONDITION"))</f>
        <v>0</v>
      </c>
      <c r="I1336" s="10" t="str">
        <f aca="false">IF(AND($E1336,NOT($H1336)),$B1336, "")</f>
        <v>NON_SPECIFIC</v>
      </c>
    </row>
    <row r="1337" customFormat="false" ht="15.75" hidden="false" customHeight="false" outlineLevel="0" collapsed="false">
      <c r="A1337" s="8" t="str">
        <f aca="false">pattern_user_labels!$A1337</f>
        <v>6ac3b42e-b24a-435b-84f3-bac67a68af80</v>
      </c>
      <c r="B1337" s="8" t="str">
        <f aca="false" t="array" ref="B1337:B1337">INDEX(pattern_user_labels!B1337:J1337,MATCH(MAX(COUNTIF(pattern_user_labels!B1337:J1337,pattern_user_labels!B1337:J1337)),COUNTIF(pattern_user_labels!B1337:J1337,pattern_user_labels!B1337:J1337),0))</f>
        <v>NORMAL</v>
      </c>
      <c r="C1337" s="9" t="n">
        <f aca="false">pattern_user_labels!$R1337</f>
        <v>3</v>
      </c>
      <c r="D1337" s="9" t="n">
        <f aca="false">COUNTIF(pattern_user_labels!$B1337:$J1337, $B1337)</f>
        <v>2</v>
      </c>
      <c r="E1337" s="10" t="b">
        <f aca="false">$C1337-$D1337&lt;=1</f>
        <v>1</v>
      </c>
      <c r="F1337" s="10" t="b">
        <f aca="false">$C1337=$D1337</f>
        <v>0</v>
      </c>
      <c r="G1337" s="10" t="b">
        <f aca="false">D1337&gt;=3</f>
        <v>0</v>
      </c>
      <c r="H1337" s="10" t="b">
        <f aca="false">AND($E1337,OR($B1337="UNGRADABLE_QUALITY",$B1337="UNGRADABLE_CONDITION"))</f>
        <v>0</v>
      </c>
      <c r="I1337" s="10" t="str">
        <f aca="false">IF(AND($E1337,NOT($H1337)),$B1337, "")</f>
        <v>NORMAL</v>
      </c>
    </row>
    <row r="1338" customFormat="false" ht="15.75" hidden="false" customHeight="false" outlineLevel="0" collapsed="false">
      <c r="A1338" s="8" t="str">
        <f aca="false">pattern_user_labels!$A1338</f>
        <v>6b132d58-5a4a-4889-9711-19f7189ac277</v>
      </c>
      <c r="B1338" s="8" t="str">
        <f aca="false" t="array" ref="B1338:B1338">INDEX(pattern_user_labels!B1338:J1338,MATCH(MAX(COUNTIF(pattern_user_labels!B1338:J1338,pattern_user_labels!B1338:J1338)),COUNTIF(pattern_user_labels!B1338:J1338,pattern_user_labels!B1338:J1338),0))</f>
        <v>NORMAL</v>
      </c>
      <c r="C1338" s="9" t="n">
        <f aca="false">pattern_user_labels!$R1338</f>
        <v>3</v>
      </c>
      <c r="D1338" s="9" t="n">
        <f aca="false">COUNTIF(pattern_user_labels!$B1338:$J1338, $B1338)</f>
        <v>2</v>
      </c>
      <c r="E1338" s="10" t="b">
        <f aca="false">$C1338-$D1338&lt;=1</f>
        <v>1</v>
      </c>
      <c r="F1338" s="10" t="b">
        <f aca="false">$C1338=$D1338</f>
        <v>0</v>
      </c>
      <c r="G1338" s="10" t="b">
        <f aca="false">D1338&gt;=3</f>
        <v>0</v>
      </c>
      <c r="H1338" s="10" t="b">
        <f aca="false">AND($E1338,OR($B1338="UNGRADABLE_QUALITY",$B1338="UNGRADABLE_CONDITION"))</f>
        <v>0</v>
      </c>
      <c r="I1338" s="10" t="str">
        <f aca="false">IF(AND($E1338,NOT($H1338)),$B1338, "")</f>
        <v>NORMAL</v>
      </c>
    </row>
    <row r="1339" customFormat="false" ht="15.75" hidden="false" customHeight="false" outlineLevel="0" collapsed="false">
      <c r="A1339" s="8" t="str">
        <f aca="false">pattern_user_labels!$A1339</f>
        <v>6b3154cc-b4bc-476e-b82e-518bff5e42ca</v>
      </c>
      <c r="B1339" s="8" t="str">
        <f aca="false" t="array" ref="B1339:B1339">INDEX(pattern_user_labels!B1339:J1339,MATCH(MAX(COUNTIF(pattern_user_labels!B1339:J1339,pattern_user_labels!B1339:J1339)),COUNTIF(pattern_user_labels!B1339:J1339,pattern_user_labels!B1339:J1339),0))</f>
        <v>NORMAL</v>
      </c>
      <c r="C1339" s="9" t="n">
        <f aca="false">pattern_user_labels!$R1339</f>
        <v>3</v>
      </c>
      <c r="D1339" s="9" t="n">
        <f aca="false">COUNTIF(pattern_user_labels!$B1339:$J1339, $B1339)</f>
        <v>2</v>
      </c>
      <c r="E1339" s="10" t="b">
        <f aca="false">$C1339-$D1339&lt;=1</f>
        <v>1</v>
      </c>
      <c r="F1339" s="10" t="b">
        <f aca="false">$C1339=$D1339</f>
        <v>0</v>
      </c>
      <c r="G1339" s="10" t="b">
        <f aca="false">D1339&gt;=3</f>
        <v>0</v>
      </c>
      <c r="H1339" s="10" t="b">
        <f aca="false">AND($E1339,OR($B1339="UNGRADABLE_QUALITY",$B1339="UNGRADABLE_CONDITION"))</f>
        <v>0</v>
      </c>
      <c r="I1339" s="10" t="str">
        <f aca="false">IF(AND($E1339,NOT($H1339)),$B1339, "")</f>
        <v>NORMAL</v>
      </c>
    </row>
    <row r="1340" customFormat="false" ht="15.75" hidden="false" customHeight="false" outlineLevel="0" collapsed="false">
      <c r="A1340" s="8" t="str">
        <f aca="false">pattern_user_labels!$A1340</f>
        <v>6bb83b7c-5011-44d9-8a55-ea0b1599b5f3</v>
      </c>
      <c r="B1340" s="8" t="str">
        <f aca="false" t="array" ref="B1340:B1340">INDEX(pattern_user_labels!B1340:J1340,MATCH(MAX(COUNTIF(pattern_user_labels!B1340:J1340,pattern_user_labels!B1340:J1340)),COUNTIF(pattern_user_labels!B1340:J1340,pattern_user_labels!B1340:J1340),0))</f>
        <v>NON_SPECIFIC</v>
      </c>
      <c r="C1340" s="9" t="n">
        <f aca="false">pattern_user_labels!$R1340</f>
        <v>3</v>
      </c>
      <c r="D1340" s="9" t="n">
        <f aca="false">COUNTIF(pattern_user_labels!$B1340:$J1340, $B1340)</f>
        <v>1</v>
      </c>
      <c r="E1340" s="10" t="b">
        <f aca="false">$C1340-$D1340&lt;=1</f>
        <v>0</v>
      </c>
      <c r="F1340" s="10" t="b">
        <f aca="false">$C1340=$D1340</f>
        <v>0</v>
      </c>
      <c r="G1340" s="10" t="b">
        <f aca="false">D1340&gt;=3</f>
        <v>0</v>
      </c>
      <c r="H1340" s="10" t="b">
        <f aca="false">AND($E1340,OR($B1340="UNGRADABLE_QUALITY",$B1340="UNGRADABLE_CONDITION"))</f>
        <v>0</v>
      </c>
      <c r="I1340" s="10" t="str">
        <f aca="false">IF(AND($E1340,NOT($H1340)),$B1340, "")</f>
        <v/>
      </c>
    </row>
    <row r="1341" customFormat="false" ht="15.75" hidden="false" customHeight="false" outlineLevel="0" collapsed="false">
      <c r="A1341" s="8" t="str">
        <f aca="false">pattern_user_labels!$A1341</f>
        <v>6bd1c364-4615-494e-aefd-f9682a7514e1</v>
      </c>
      <c r="B1341" s="8" t="str">
        <f aca="false" t="array" ref="B1341:B1341">INDEX(pattern_user_labels!B1341:J1341,MATCH(MAX(COUNTIF(pattern_user_labels!B1341:J1341,pattern_user_labels!B1341:J1341)),COUNTIF(pattern_user_labels!B1341:J1341,pattern_user_labels!B1341:J1341),0))</f>
        <v>UNGRADABLE_QUALITY</v>
      </c>
      <c r="C1341" s="9" t="n">
        <f aca="false">pattern_user_labels!$R1341</f>
        <v>3</v>
      </c>
      <c r="D1341" s="9" t="n">
        <f aca="false">COUNTIF(pattern_user_labels!$B1341:$J1341, $B1341)</f>
        <v>2</v>
      </c>
      <c r="E1341" s="10" t="b">
        <f aca="false">$C1341-$D1341&lt;=1</f>
        <v>1</v>
      </c>
      <c r="F1341" s="10" t="b">
        <f aca="false">$C1341=$D1341</f>
        <v>0</v>
      </c>
      <c r="G1341" s="10" t="b">
        <f aca="false">D1341&gt;=3</f>
        <v>0</v>
      </c>
      <c r="H1341" s="10" t="b">
        <f aca="false">AND($E1341,OR($B1341="UNGRADABLE_QUALITY",$B1341="UNGRADABLE_CONDITION"))</f>
        <v>1</v>
      </c>
      <c r="I1341" s="10" t="str">
        <f aca="false">IF(AND($E1341,NOT($H1341)),$B1341, "")</f>
        <v/>
      </c>
    </row>
    <row r="1342" customFormat="false" ht="15.75" hidden="false" customHeight="false" outlineLevel="0" collapsed="false">
      <c r="A1342" s="8" t="str">
        <f aca="false">pattern_user_labels!$A1342</f>
        <v>6bdf0e62-d88e-4181-be51-5843d1e3900f</v>
      </c>
      <c r="B1342" s="8" t="str">
        <f aca="false" t="array" ref="B1342:B1342">INDEX(pattern_user_labels!B1342:J1342,MATCH(MAX(COUNTIF(pattern_user_labels!B1342:J1342,pattern_user_labels!B1342:J1342)),COUNTIF(pattern_user_labels!B1342:J1342,pattern_user_labels!B1342:J1342),0))</f>
        <v>NORMAL</v>
      </c>
      <c r="C1342" s="9" t="n">
        <f aca="false">pattern_user_labels!$R1342</f>
        <v>3</v>
      </c>
      <c r="D1342" s="9" t="n">
        <f aca="false">COUNTIF(pattern_user_labels!$B1342:$J1342, $B1342)</f>
        <v>2</v>
      </c>
      <c r="E1342" s="10" t="b">
        <f aca="false">$C1342-$D1342&lt;=1</f>
        <v>1</v>
      </c>
      <c r="F1342" s="10" t="b">
        <f aca="false">$C1342=$D1342</f>
        <v>0</v>
      </c>
      <c r="G1342" s="10" t="b">
        <f aca="false">D1342&gt;=3</f>
        <v>0</v>
      </c>
      <c r="H1342" s="10" t="b">
        <f aca="false">AND($E1342,OR($B1342="UNGRADABLE_QUALITY",$B1342="UNGRADABLE_CONDITION"))</f>
        <v>0</v>
      </c>
      <c r="I1342" s="10" t="str">
        <f aca="false">IF(AND($E1342,NOT($H1342)),$B1342, "")</f>
        <v>NORMAL</v>
      </c>
    </row>
    <row r="1343" customFormat="false" ht="15.75" hidden="false" customHeight="false" outlineLevel="0" collapsed="false">
      <c r="A1343" s="8" t="str">
        <f aca="false">pattern_user_labels!$A1343</f>
        <v>6c492a83-319a-4884-980f-984f7e9ce386</v>
      </c>
      <c r="B1343" s="8" t="str">
        <f aca="false" t="array" ref="B1343:B1343">INDEX(pattern_user_labels!B1343:J1343,MATCH(MAX(COUNTIF(pattern_user_labels!B1343:J1343,pattern_user_labels!B1343:J1343)),COUNTIF(pattern_user_labels!B1343:J1343,pattern_user_labels!B1343:J1343),0))</f>
        <v>NON_SPECIFIC</v>
      </c>
      <c r="C1343" s="9" t="n">
        <f aca="false">pattern_user_labels!$R1343</f>
        <v>3</v>
      </c>
      <c r="D1343" s="9" t="n">
        <f aca="false">COUNTIF(pattern_user_labels!$B1343:$J1343, $B1343)</f>
        <v>2</v>
      </c>
      <c r="E1343" s="10" t="b">
        <f aca="false">$C1343-$D1343&lt;=1</f>
        <v>1</v>
      </c>
      <c r="F1343" s="10" t="b">
        <f aca="false">$C1343=$D1343</f>
        <v>0</v>
      </c>
      <c r="G1343" s="10" t="b">
        <f aca="false">D1343&gt;=3</f>
        <v>0</v>
      </c>
      <c r="H1343" s="10" t="b">
        <f aca="false">AND($E1343,OR($B1343="UNGRADABLE_QUALITY",$B1343="UNGRADABLE_CONDITION"))</f>
        <v>0</v>
      </c>
      <c r="I1343" s="10" t="str">
        <f aca="false">IF(AND($E1343,NOT($H1343)),$B1343, "")</f>
        <v>NON_SPECIFIC</v>
      </c>
    </row>
    <row r="1344" customFormat="false" ht="15.75" hidden="false" customHeight="false" outlineLevel="0" collapsed="false">
      <c r="A1344" s="8" t="str">
        <f aca="false">pattern_user_labels!$A1344</f>
        <v>6c88495d-d7a4-489d-9ecc-5c3ee42d6738</v>
      </c>
      <c r="B1344" s="8" t="str">
        <f aca="false" t="array" ref="B1344:B1344">INDEX(pattern_user_labels!B1344:J1344,MATCH(MAX(COUNTIF(pattern_user_labels!B1344:J1344,pattern_user_labels!B1344:J1344)),COUNTIF(pattern_user_labels!B1344:J1344,pattern_user_labels!B1344:J1344),0))</f>
        <v>NORMAL</v>
      </c>
      <c r="C1344" s="9" t="n">
        <f aca="false">pattern_user_labels!$R1344</f>
        <v>3</v>
      </c>
      <c r="D1344" s="9" t="n">
        <f aca="false">COUNTIF(pattern_user_labels!$B1344:$J1344, $B1344)</f>
        <v>2</v>
      </c>
      <c r="E1344" s="10" t="b">
        <f aca="false">$C1344-$D1344&lt;=1</f>
        <v>1</v>
      </c>
      <c r="F1344" s="10" t="b">
        <f aca="false">$C1344=$D1344</f>
        <v>0</v>
      </c>
      <c r="G1344" s="10" t="b">
        <f aca="false">D1344&gt;=3</f>
        <v>0</v>
      </c>
      <c r="H1344" s="10" t="b">
        <f aca="false">AND($E1344,OR($B1344="UNGRADABLE_QUALITY",$B1344="UNGRADABLE_CONDITION"))</f>
        <v>0</v>
      </c>
      <c r="I1344" s="10" t="str">
        <f aca="false">IF(AND($E1344,NOT($H1344)),$B1344, "")</f>
        <v>NORMAL</v>
      </c>
    </row>
    <row r="1345" customFormat="false" ht="15.75" hidden="false" customHeight="false" outlineLevel="0" collapsed="false">
      <c r="A1345" s="8" t="str">
        <f aca="false">pattern_user_labels!$A1345</f>
        <v>6cd8fa51-4c3b-406f-ae35-5903c69039bc</v>
      </c>
      <c r="B1345" s="8" t="str">
        <f aca="false" t="array" ref="B1345:B1345">INDEX(pattern_user_labels!B1345:J1345,MATCH(MAX(COUNTIF(pattern_user_labels!B1345:J1345,pattern_user_labels!B1345:J1345)),COUNTIF(pattern_user_labels!B1345:J1345,pattern_user_labels!B1345:J1345),0))</f>
        <v>NON_SPECIFIC</v>
      </c>
      <c r="C1345" s="9" t="n">
        <f aca="false">pattern_user_labels!$R1345</f>
        <v>3</v>
      </c>
      <c r="D1345" s="9" t="n">
        <f aca="false">COUNTIF(pattern_user_labels!$B1345:$J1345, $B1345)</f>
        <v>2</v>
      </c>
      <c r="E1345" s="10" t="b">
        <f aca="false">$C1345-$D1345&lt;=1</f>
        <v>1</v>
      </c>
      <c r="F1345" s="10" t="b">
        <f aca="false">$C1345=$D1345</f>
        <v>0</v>
      </c>
      <c r="G1345" s="10" t="b">
        <f aca="false">D1345&gt;=3</f>
        <v>0</v>
      </c>
      <c r="H1345" s="10" t="b">
        <f aca="false">AND($E1345,OR($B1345="UNGRADABLE_QUALITY",$B1345="UNGRADABLE_CONDITION"))</f>
        <v>0</v>
      </c>
      <c r="I1345" s="10" t="str">
        <f aca="false">IF(AND($E1345,NOT($H1345)),$B1345, "")</f>
        <v>NON_SPECIFIC</v>
      </c>
    </row>
    <row r="1346" customFormat="false" ht="15.75" hidden="false" customHeight="false" outlineLevel="0" collapsed="false">
      <c r="A1346" s="8" t="str">
        <f aca="false">pattern_user_labels!$A1346</f>
        <v>6cda08f4-6ec0-4d5b-ac34-f7b3af73771e</v>
      </c>
      <c r="B1346" s="8" t="str">
        <f aca="false" t="array" ref="B1346:B1346">INDEX(pattern_user_labels!B1346:J1346,MATCH(MAX(COUNTIF(pattern_user_labels!B1346:J1346,pattern_user_labels!B1346:J1346)),COUNTIF(pattern_user_labels!B1346:J1346,pattern_user_labels!B1346:J1346),0))</f>
        <v>LATE</v>
      </c>
      <c r="C1346" s="9" t="n">
        <f aca="false">pattern_user_labels!$R1346</f>
        <v>3</v>
      </c>
      <c r="D1346" s="9" t="n">
        <f aca="false">COUNTIF(pattern_user_labels!$B1346:$J1346, $B1346)</f>
        <v>3</v>
      </c>
      <c r="E1346" s="10" t="b">
        <f aca="false">$C1346-$D1346&lt;=1</f>
        <v>1</v>
      </c>
      <c r="F1346" s="10" t="b">
        <f aca="false">$C1346=$D1346</f>
        <v>1</v>
      </c>
      <c r="G1346" s="10" t="b">
        <f aca="false">D1346&gt;=3</f>
        <v>1</v>
      </c>
      <c r="H1346" s="10" t="b">
        <f aca="false">AND($E1346,OR($B1346="UNGRADABLE_QUALITY",$B1346="UNGRADABLE_CONDITION"))</f>
        <v>0</v>
      </c>
      <c r="I1346" s="10" t="str">
        <f aca="false">IF(AND($E1346,NOT($H1346)),$B1346, "")</f>
        <v>LATE</v>
      </c>
    </row>
    <row r="1347" customFormat="false" ht="15.75" hidden="false" customHeight="false" outlineLevel="0" collapsed="false">
      <c r="A1347" s="8" t="str">
        <f aca="false">pattern_user_labels!$A1347</f>
        <v>6cf0c81f-747d-4236-959d-a72cb9c9decd</v>
      </c>
      <c r="B1347" s="8" t="str">
        <f aca="false" t="array" ref="B1347:B1347">INDEX(pattern_user_labels!B1347:J1347,MATCH(MAX(COUNTIF(pattern_user_labels!B1347:J1347,pattern_user_labels!B1347:J1347)),COUNTIF(pattern_user_labels!B1347:J1347,pattern_user_labels!B1347:J1347),0))</f>
        <v>LATE</v>
      </c>
      <c r="C1347" s="9" t="n">
        <f aca="false">pattern_user_labels!$R1347</f>
        <v>3</v>
      </c>
      <c r="D1347" s="9" t="n">
        <f aca="false">COUNTIF(pattern_user_labels!$B1347:$J1347, $B1347)</f>
        <v>3</v>
      </c>
      <c r="E1347" s="10" t="b">
        <f aca="false">$C1347-$D1347&lt;=1</f>
        <v>1</v>
      </c>
      <c r="F1347" s="10" t="b">
        <f aca="false">$C1347=$D1347</f>
        <v>1</v>
      </c>
      <c r="G1347" s="10" t="b">
        <f aca="false">D1347&gt;=3</f>
        <v>1</v>
      </c>
      <c r="H1347" s="10" t="b">
        <f aca="false">AND($E1347,OR($B1347="UNGRADABLE_QUALITY",$B1347="UNGRADABLE_CONDITION"))</f>
        <v>0</v>
      </c>
      <c r="I1347" s="10" t="str">
        <f aca="false">IF(AND($E1347,NOT($H1347)),$B1347, "")</f>
        <v>LATE</v>
      </c>
    </row>
    <row r="1348" customFormat="false" ht="15.75" hidden="false" customHeight="false" outlineLevel="0" collapsed="false">
      <c r="A1348" s="8" t="str">
        <f aca="false">pattern_user_labels!$A1348</f>
        <v>6db4b2ae-42c4-4753-9e35-c305856b85c5</v>
      </c>
      <c r="B1348" s="8" t="str">
        <f aca="false" t="array" ref="B1348:B1348">INDEX(pattern_user_labels!B1348:J1348,MATCH(MAX(COUNTIF(pattern_user_labels!B1348:J1348,pattern_user_labels!B1348:J1348)),COUNTIF(pattern_user_labels!B1348:J1348,pattern_user_labels!B1348:J1348),0))</f>
        <v>EARLY</v>
      </c>
      <c r="C1348" s="9" t="n">
        <f aca="false">pattern_user_labels!$R1348</f>
        <v>3</v>
      </c>
      <c r="D1348" s="9" t="n">
        <f aca="false">COUNTIF(pattern_user_labels!$B1348:$J1348, $B1348)</f>
        <v>2</v>
      </c>
      <c r="E1348" s="10" t="b">
        <f aca="false">$C1348-$D1348&lt;=1</f>
        <v>1</v>
      </c>
      <c r="F1348" s="10" t="b">
        <f aca="false">$C1348=$D1348</f>
        <v>0</v>
      </c>
      <c r="G1348" s="10" t="b">
        <f aca="false">D1348&gt;=3</f>
        <v>0</v>
      </c>
      <c r="H1348" s="10" t="b">
        <f aca="false">AND($E1348,OR($B1348="UNGRADABLE_QUALITY",$B1348="UNGRADABLE_CONDITION"))</f>
        <v>0</v>
      </c>
      <c r="I1348" s="10" t="str">
        <f aca="false">IF(AND($E1348,NOT($H1348)),$B1348, "")</f>
        <v>EARLY</v>
      </c>
    </row>
    <row r="1349" customFormat="false" ht="15.75" hidden="false" customHeight="false" outlineLevel="0" collapsed="false">
      <c r="A1349" s="8" t="str">
        <f aca="false">pattern_user_labels!$A1349</f>
        <v>6e28d00f-42b8-449f-b218-d2ac3641fd05</v>
      </c>
      <c r="B1349" s="8" t="str">
        <f aca="false" t="array" ref="B1349:B1349">INDEX(pattern_user_labels!B1349:J1349,MATCH(MAX(COUNTIF(pattern_user_labels!B1349:J1349,pattern_user_labels!B1349:J1349)),COUNTIF(pattern_user_labels!B1349:J1349,pattern_user_labels!B1349:J1349),0))</f>
        <v>NORMAL</v>
      </c>
      <c r="C1349" s="9" t="n">
        <f aca="false">pattern_user_labels!$R1349</f>
        <v>3</v>
      </c>
      <c r="D1349" s="9" t="n">
        <f aca="false">COUNTIF(pattern_user_labels!$B1349:$J1349, $B1349)</f>
        <v>3</v>
      </c>
      <c r="E1349" s="10" t="b">
        <f aca="false">$C1349-$D1349&lt;=1</f>
        <v>1</v>
      </c>
      <c r="F1349" s="10" t="b">
        <f aca="false">$C1349=$D1349</f>
        <v>1</v>
      </c>
      <c r="G1349" s="10" t="b">
        <f aca="false">D1349&gt;=3</f>
        <v>1</v>
      </c>
      <c r="H1349" s="10" t="b">
        <f aca="false">AND($E1349,OR($B1349="UNGRADABLE_QUALITY",$B1349="UNGRADABLE_CONDITION"))</f>
        <v>0</v>
      </c>
      <c r="I1349" s="10" t="str">
        <f aca="false">IF(AND($E1349,NOT($H1349)),$B1349, "")</f>
        <v>NORMAL</v>
      </c>
    </row>
    <row r="1350" customFormat="false" ht="15.75" hidden="false" customHeight="false" outlineLevel="0" collapsed="false">
      <c r="A1350" s="8" t="str">
        <f aca="false">pattern_user_labels!$A1350</f>
        <v>6e68eabe-b18e-4646-a6e9-7bf7a275ce07</v>
      </c>
      <c r="B1350" s="8" t="str">
        <f aca="false" t="array" ref="B1350:B1350">INDEX(pattern_user_labels!B1350:J1350,MATCH(MAX(COUNTIF(pattern_user_labels!B1350:J1350,pattern_user_labels!B1350:J1350)),COUNTIF(pattern_user_labels!B1350:J1350,pattern_user_labels!B1350:J1350),0))</f>
        <v>NON_SPECIFIC</v>
      </c>
      <c r="C1350" s="9" t="n">
        <f aca="false">pattern_user_labels!$R1350</f>
        <v>3</v>
      </c>
      <c r="D1350" s="9" t="n">
        <f aca="false">COUNTIF(pattern_user_labels!$B1350:$J1350, $B1350)</f>
        <v>3</v>
      </c>
      <c r="E1350" s="10" t="b">
        <f aca="false">$C1350-$D1350&lt;=1</f>
        <v>1</v>
      </c>
      <c r="F1350" s="10" t="b">
        <f aca="false">$C1350=$D1350</f>
        <v>1</v>
      </c>
      <c r="G1350" s="10" t="b">
        <f aca="false">D1350&gt;=3</f>
        <v>1</v>
      </c>
      <c r="H1350" s="10" t="b">
        <f aca="false">AND($E1350,OR($B1350="UNGRADABLE_QUALITY",$B1350="UNGRADABLE_CONDITION"))</f>
        <v>0</v>
      </c>
      <c r="I1350" s="10" t="str">
        <f aca="false">IF(AND($E1350,NOT($H1350)),$B1350, "")</f>
        <v>NON_SPECIFIC</v>
      </c>
    </row>
    <row r="1351" customFormat="false" ht="15.75" hidden="false" customHeight="false" outlineLevel="0" collapsed="false">
      <c r="A1351" s="8" t="str">
        <f aca="false">pattern_user_labels!$A1351</f>
        <v>6e7d0416-7348-4c6a-9602-dbface7f3b92</v>
      </c>
      <c r="B1351" s="8" t="str">
        <f aca="false" t="array" ref="B1351:B1351">INDEX(pattern_user_labels!B1351:J1351,MATCH(MAX(COUNTIF(pattern_user_labels!B1351:J1351,pattern_user_labels!B1351:J1351)),COUNTIF(pattern_user_labels!B1351:J1351,pattern_user_labels!B1351:J1351),0))</f>
        <v>ACTIVE</v>
      </c>
      <c r="C1351" s="9" t="n">
        <f aca="false">pattern_user_labels!$R1351</f>
        <v>3</v>
      </c>
      <c r="D1351" s="9" t="n">
        <f aca="false">COUNTIF(pattern_user_labels!$B1351:$J1351, $B1351)</f>
        <v>3</v>
      </c>
      <c r="E1351" s="10" t="b">
        <f aca="false">$C1351-$D1351&lt;=1</f>
        <v>1</v>
      </c>
      <c r="F1351" s="10" t="b">
        <f aca="false">$C1351=$D1351</f>
        <v>1</v>
      </c>
      <c r="G1351" s="10" t="b">
        <f aca="false">D1351&gt;=3</f>
        <v>1</v>
      </c>
      <c r="H1351" s="10" t="b">
        <f aca="false">AND($E1351,OR($B1351="UNGRADABLE_QUALITY",$B1351="UNGRADABLE_CONDITION"))</f>
        <v>0</v>
      </c>
      <c r="I1351" s="10" t="str">
        <f aca="false">IF(AND($E1351,NOT($H1351)),$B1351, "")</f>
        <v>ACTIVE</v>
      </c>
    </row>
    <row r="1352" customFormat="false" ht="15.75" hidden="false" customHeight="false" outlineLevel="0" collapsed="false">
      <c r="A1352" s="8" t="str">
        <f aca="false">pattern_user_labels!$A1352</f>
        <v>6f00d2ca-99d3-4bc5-a4db-41b6ed54c477</v>
      </c>
      <c r="B1352" s="8" t="str">
        <f aca="false" t="array" ref="B1352:B1352">INDEX(pattern_user_labels!B1352:J1352,MATCH(MAX(COUNTIF(pattern_user_labels!B1352:J1352,pattern_user_labels!B1352:J1352)),COUNTIF(pattern_user_labels!B1352:J1352,pattern_user_labels!B1352:J1352),0))</f>
        <v>NON_SPECIFIC</v>
      </c>
      <c r="C1352" s="9" t="n">
        <f aca="false">pattern_user_labels!$R1352</f>
        <v>3</v>
      </c>
      <c r="D1352" s="9" t="n">
        <f aca="false">COUNTIF(pattern_user_labels!$B1352:$J1352, $B1352)</f>
        <v>2</v>
      </c>
      <c r="E1352" s="10" t="b">
        <f aca="false">$C1352-$D1352&lt;=1</f>
        <v>1</v>
      </c>
      <c r="F1352" s="10" t="b">
        <f aca="false">$C1352=$D1352</f>
        <v>0</v>
      </c>
      <c r="G1352" s="10" t="b">
        <f aca="false">D1352&gt;=3</f>
        <v>0</v>
      </c>
      <c r="H1352" s="10" t="b">
        <f aca="false">AND($E1352,OR($B1352="UNGRADABLE_QUALITY",$B1352="UNGRADABLE_CONDITION"))</f>
        <v>0</v>
      </c>
      <c r="I1352" s="10" t="str">
        <f aca="false">IF(AND($E1352,NOT($H1352)),$B1352, "")</f>
        <v>NON_SPECIFIC</v>
      </c>
    </row>
    <row r="1353" customFormat="false" ht="15.75" hidden="false" customHeight="false" outlineLevel="0" collapsed="false">
      <c r="A1353" s="8" t="str">
        <f aca="false">pattern_user_labels!$A1353</f>
        <v>6f0ca4b5-7cc1-44e2-bce7-8aa1a1595fb8</v>
      </c>
      <c r="B1353" s="8" t="str">
        <f aca="false" t="array" ref="B1353:B1353">INDEX(pattern_user_labels!B1353:J1353,MATCH(MAX(COUNTIF(pattern_user_labels!B1353:J1353,pattern_user_labels!B1353:J1353)),COUNTIF(pattern_user_labels!B1353:J1353,pattern_user_labels!B1353:J1353),0))</f>
        <v>EARLY</v>
      </c>
      <c r="C1353" s="9" t="n">
        <f aca="false">pattern_user_labels!$R1353</f>
        <v>3</v>
      </c>
      <c r="D1353" s="9" t="n">
        <f aca="false">COUNTIF(pattern_user_labels!$B1353:$J1353, $B1353)</f>
        <v>2</v>
      </c>
      <c r="E1353" s="10" t="b">
        <f aca="false">$C1353-$D1353&lt;=1</f>
        <v>1</v>
      </c>
      <c r="F1353" s="10" t="b">
        <f aca="false">$C1353=$D1353</f>
        <v>0</v>
      </c>
      <c r="G1353" s="10" t="b">
        <f aca="false">D1353&gt;=3</f>
        <v>0</v>
      </c>
      <c r="H1353" s="10" t="b">
        <f aca="false">AND($E1353,OR($B1353="UNGRADABLE_QUALITY",$B1353="UNGRADABLE_CONDITION"))</f>
        <v>0</v>
      </c>
      <c r="I1353" s="10" t="str">
        <f aca="false">IF(AND($E1353,NOT($H1353)),$B1353, "")</f>
        <v>EARLY</v>
      </c>
    </row>
    <row r="1354" customFormat="false" ht="15.75" hidden="false" customHeight="false" outlineLevel="0" collapsed="false">
      <c r="A1354" s="8" t="str">
        <f aca="false">pattern_user_labels!$A1354</f>
        <v>6fe82094-21e0-4ec0-ac4e-35c81afdd509</v>
      </c>
      <c r="B1354" s="8" t="str">
        <f aca="false" t="array" ref="B1354:B1354">INDEX(pattern_user_labels!B1354:J1354,MATCH(MAX(COUNTIF(pattern_user_labels!B1354:J1354,pattern_user_labels!B1354:J1354)),COUNTIF(pattern_user_labels!B1354:J1354,pattern_user_labels!B1354:J1354),0))</f>
        <v>NORMAL</v>
      </c>
      <c r="C1354" s="9" t="n">
        <f aca="false">pattern_user_labels!$R1354</f>
        <v>3</v>
      </c>
      <c r="D1354" s="9" t="n">
        <f aca="false">COUNTIF(pattern_user_labels!$B1354:$J1354, $B1354)</f>
        <v>2</v>
      </c>
      <c r="E1354" s="10" t="b">
        <f aca="false">$C1354-$D1354&lt;=1</f>
        <v>1</v>
      </c>
      <c r="F1354" s="10" t="b">
        <f aca="false">$C1354=$D1354</f>
        <v>0</v>
      </c>
      <c r="G1354" s="10" t="b">
        <f aca="false">D1354&gt;=3</f>
        <v>0</v>
      </c>
      <c r="H1354" s="10" t="b">
        <f aca="false">AND($E1354,OR($B1354="UNGRADABLE_QUALITY",$B1354="UNGRADABLE_CONDITION"))</f>
        <v>0</v>
      </c>
      <c r="I1354" s="10" t="str">
        <f aca="false">IF(AND($E1354,NOT($H1354)),$B1354, "")</f>
        <v>NORMAL</v>
      </c>
    </row>
    <row r="1355" customFormat="false" ht="15.75" hidden="false" customHeight="false" outlineLevel="0" collapsed="false">
      <c r="A1355" s="8" t="str">
        <f aca="false">pattern_user_labels!$A1355</f>
        <v>6ff5a100-22ea-4bf7-920b-99d4d32bdbfc</v>
      </c>
      <c r="B1355" s="8" t="str">
        <f aca="false" t="array" ref="B1355:B1355">INDEX(pattern_user_labels!B1355:J1355,MATCH(MAX(COUNTIF(pattern_user_labels!B1355:J1355,pattern_user_labels!B1355:J1355)),COUNTIF(pattern_user_labels!B1355:J1355,pattern_user_labels!B1355:J1355),0))</f>
        <v>NORMAL</v>
      </c>
      <c r="C1355" s="9" t="n">
        <f aca="false">pattern_user_labels!$R1355</f>
        <v>3</v>
      </c>
      <c r="D1355" s="9" t="n">
        <f aca="false">COUNTIF(pattern_user_labels!$B1355:$J1355, $B1355)</f>
        <v>2</v>
      </c>
      <c r="E1355" s="10" t="b">
        <f aca="false">$C1355-$D1355&lt;=1</f>
        <v>1</v>
      </c>
      <c r="F1355" s="10" t="b">
        <f aca="false">$C1355=$D1355</f>
        <v>0</v>
      </c>
      <c r="G1355" s="10" t="b">
        <f aca="false">D1355&gt;=3</f>
        <v>0</v>
      </c>
      <c r="H1355" s="10" t="b">
        <f aca="false">AND($E1355,OR($B1355="UNGRADABLE_QUALITY",$B1355="UNGRADABLE_CONDITION"))</f>
        <v>0</v>
      </c>
      <c r="I1355" s="10" t="str">
        <f aca="false">IF(AND($E1355,NOT($H1355)),$B1355, "")</f>
        <v>NORMAL</v>
      </c>
    </row>
    <row r="1356" customFormat="false" ht="15.75" hidden="false" customHeight="false" outlineLevel="0" collapsed="false">
      <c r="A1356" s="8" t="str">
        <f aca="false">pattern_user_labels!$A1356</f>
        <v>700bf8a6-99e0-4dbf-9e27-32523dee19b6</v>
      </c>
      <c r="B1356" s="8" t="str">
        <f aca="false" t="array" ref="B1356:B1356">INDEX(pattern_user_labels!B1356:J1356,MATCH(MAX(COUNTIF(pattern_user_labels!B1356:J1356,pattern_user_labels!B1356:J1356)),COUNTIF(pattern_user_labels!B1356:J1356,pattern_user_labels!B1356:J1356),0))</f>
        <v>NORMAL</v>
      </c>
      <c r="C1356" s="9" t="n">
        <f aca="false">pattern_user_labels!$R1356</f>
        <v>3</v>
      </c>
      <c r="D1356" s="9" t="n">
        <f aca="false">COUNTIF(pattern_user_labels!$B1356:$J1356, $B1356)</f>
        <v>2</v>
      </c>
      <c r="E1356" s="10" t="b">
        <f aca="false">$C1356-$D1356&lt;=1</f>
        <v>1</v>
      </c>
      <c r="F1356" s="10" t="b">
        <f aca="false">$C1356=$D1356</f>
        <v>0</v>
      </c>
      <c r="G1356" s="10" t="b">
        <f aca="false">D1356&gt;=3</f>
        <v>0</v>
      </c>
      <c r="H1356" s="10" t="b">
        <f aca="false">AND($E1356,OR($B1356="UNGRADABLE_QUALITY",$B1356="UNGRADABLE_CONDITION"))</f>
        <v>0</v>
      </c>
      <c r="I1356" s="10" t="str">
        <f aca="false">IF(AND($E1356,NOT($H1356)),$B1356, "")</f>
        <v>NORMAL</v>
      </c>
    </row>
    <row r="1357" customFormat="false" ht="15.75" hidden="false" customHeight="false" outlineLevel="0" collapsed="false">
      <c r="A1357" s="8" t="str">
        <f aca="false">pattern_user_labels!$A1357</f>
        <v>704e102f-8072-4669-818b-975cd08d6169</v>
      </c>
      <c r="B1357" s="8" t="str">
        <f aca="false" t="array" ref="B1357:B1357">INDEX(pattern_user_labels!B1357:J1357,MATCH(MAX(COUNTIF(pattern_user_labels!B1357:J1357,pattern_user_labels!B1357:J1357)),COUNTIF(pattern_user_labels!B1357:J1357,pattern_user_labels!B1357:J1357),0))</f>
        <v>NON_SPECIFIC</v>
      </c>
      <c r="C1357" s="9" t="n">
        <f aca="false">pattern_user_labels!$R1357</f>
        <v>3</v>
      </c>
      <c r="D1357" s="9" t="n">
        <f aca="false">COUNTIF(pattern_user_labels!$B1357:$J1357, $B1357)</f>
        <v>2</v>
      </c>
      <c r="E1357" s="10" t="b">
        <f aca="false">$C1357-$D1357&lt;=1</f>
        <v>1</v>
      </c>
      <c r="F1357" s="10" t="b">
        <f aca="false">$C1357=$D1357</f>
        <v>0</v>
      </c>
      <c r="G1357" s="10" t="b">
        <f aca="false">D1357&gt;=3</f>
        <v>0</v>
      </c>
      <c r="H1357" s="10" t="b">
        <f aca="false">AND($E1357,OR($B1357="UNGRADABLE_QUALITY",$B1357="UNGRADABLE_CONDITION"))</f>
        <v>0</v>
      </c>
      <c r="I1357" s="10" t="str">
        <f aca="false">IF(AND($E1357,NOT($H1357)),$B1357, "")</f>
        <v>NON_SPECIFIC</v>
      </c>
    </row>
    <row r="1358" customFormat="false" ht="15.75" hidden="false" customHeight="false" outlineLevel="0" collapsed="false">
      <c r="A1358" s="8" t="str">
        <f aca="false">pattern_user_labels!$A1358</f>
        <v>708d43bf-42a7-49cf-b675-6fb68cc197d6</v>
      </c>
      <c r="B1358" s="8" t="str">
        <f aca="false" t="array" ref="B1358:B1358">INDEX(pattern_user_labels!B1358:J1358,MATCH(MAX(COUNTIF(pattern_user_labels!B1358:J1358,pattern_user_labels!B1358:J1358)),COUNTIF(pattern_user_labels!B1358:J1358,pattern_user_labels!B1358:J1358),0))</f>
        <v>NON_SPECIFIC</v>
      </c>
      <c r="C1358" s="9" t="n">
        <f aca="false">pattern_user_labels!$R1358</f>
        <v>3</v>
      </c>
      <c r="D1358" s="9" t="n">
        <f aca="false">COUNTIF(pattern_user_labels!$B1358:$J1358, $B1358)</f>
        <v>2</v>
      </c>
      <c r="E1358" s="10" t="b">
        <f aca="false">$C1358-$D1358&lt;=1</f>
        <v>1</v>
      </c>
      <c r="F1358" s="10" t="b">
        <f aca="false">$C1358=$D1358</f>
        <v>0</v>
      </c>
      <c r="G1358" s="10" t="b">
        <f aca="false">D1358&gt;=3</f>
        <v>0</v>
      </c>
      <c r="H1358" s="10" t="b">
        <f aca="false">AND($E1358,OR($B1358="UNGRADABLE_QUALITY",$B1358="UNGRADABLE_CONDITION"))</f>
        <v>0</v>
      </c>
      <c r="I1358" s="10" t="str">
        <f aca="false">IF(AND($E1358,NOT($H1358)),$B1358, "")</f>
        <v>NON_SPECIFIC</v>
      </c>
    </row>
    <row r="1359" customFormat="false" ht="15.75" hidden="false" customHeight="false" outlineLevel="0" collapsed="false">
      <c r="A1359" s="8" t="str">
        <f aca="false">pattern_user_labels!$A1359</f>
        <v>713bdfeb-944e-4072-aa3b-2836933fce2f</v>
      </c>
      <c r="B1359" s="8" t="str">
        <f aca="false" t="array" ref="B1359:B1359">INDEX(pattern_user_labels!B1359:J1359,MATCH(MAX(COUNTIF(pattern_user_labels!B1359:J1359,pattern_user_labels!B1359:J1359)),COUNTIF(pattern_user_labels!B1359:J1359,pattern_user_labels!B1359:J1359),0))</f>
        <v>EARLY</v>
      </c>
      <c r="C1359" s="9" t="n">
        <f aca="false">pattern_user_labels!$R1359</f>
        <v>3</v>
      </c>
      <c r="D1359" s="9" t="n">
        <f aca="false">COUNTIF(pattern_user_labels!$B1359:$J1359, $B1359)</f>
        <v>2</v>
      </c>
      <c r="E1359" s="10" t="b">
        <f aca="false">$C1359-$D1359&lt;=1</f>
        <v>1</v>
      </c>
      <c r="F1359" s="10" t="b">
        <f aca="false">$C1359=$D1359</f>
        <v>0</v>
      </c>
      <c r="G1359" s="10" t="b">
        <f aca="false">D1359&gt;=3</f>
        <v>0</v>
      </c>
      <c r="H1359" s="10" t="b">
        <f aca="false">AND($E1359,OR($B1359="UNGRADABLE_QUALITY",$B1359="UNGRADABLE_CONDITION"))</f>
        <v>0</v>
      </c>
      <c r="I1359" s="10" t="str">
        <f aca="false">IF(AND($E1359,NOT($H1359)),$B1359, "")</f>
        <v>EARLY</v>
      </c>
    </row>
    <row r="1360" customFormat="false" ht="15.75" hidden="false" customHeight="false" outlineLevel="0" collapsed="false">
      <c r="A1360" s="8" t="str">
        <f aca="false">pattern_user_labels!$A1360</f>
        <v>71d30508-462f-47eb-ab90-70248d53b33a</v>
      </c>
      <c r="B1360" s="8" t="str">
        <f aca="false" t="array" ref="B1360:B1360">INDEX(pattern_user_labels!B1360:J1360,MATCH(MAX(COUNTIF(pattern_user_labels!B1360:J1360,pattern_user_labels!B1360:J1360)),COUNTIF(pattern_user_labels!B1360:J1360,pattern_user_labels!B1360:J1360),0))</f>
        <v>EARLY</v>
      </c>
      <c r="C1360" s="9" t="n">
        <f aca="false">pattern_user_labels!$R1360</f>
        <v>3</v>
      </c>
      <c r="D1360" s="9" t="n">
        <f aca="false">COUNTIF(pattern_user_labels!$B1360:$J1360, $B1360)</f>
        <v>2</v>
      </c>
      <c r="E1360" s="10" t="b">
        <f aca="false">$C1360-$D1360&lt;=1</f>
        <v>1</v>
      </c>
      <c r="F1360" s="10" t="b">
        <f aca="false">$C1360=$D1360</f>
        <v>0</v>
      </c>
      <c r="G1360" s="10" t="b">
        <f aca="false">D1360&gt;=3</f>
        <v>0</v>
      </c>
      <c r="H1360" s="10" t="b">
        <f aca="false">AND($E1360,OR($B1360="UNGRADABLE_QUALITY",$B1360="UNGRADABLE_CONDITION"))</f>
        <v>0</v>
      </c>
      <c r="I1360" s="10" t="str">
        <f aca="false">IF(AND($E1360,NOT($H1360)),$B1360, "")</f>
        <v>EARLY</v>
      </c>
    </row>
    <row r="1361" customFormat="false" ht="15.75" hidden="false" customHeight="false" outlineLevel="0" collapsed="false">
      <c r="A1361" s="8" t="str">
        <f aca="false">pattern_user_labels!$A1361</f>
        <v>71fb7f70-524f-4fdf-bdd9-36389396d5c0</v>
      </c>
      <c r="B1361" s="8" t="str">
        <f aca="false" t="array" ref="B1361:B1361">INDEX(pattern_user_labels!B1361:J1361,MATCH(MAX(COUNTIF(pattern_user_labels!B1361:J1361,pattern_user_labels!B1361:J1361)),COUNTIF(pattern_user_labels!B1361:J1361,pattern_user_labels!B1361:J1361),0))</f>
        <v>NON_SPECIFIC</v>
      </c>
      <c r="C1361" s="9" t="n">
        <f aca="false">pattern_user_labels!$R1361</f>
        <v>3</v>
      </c>
      <c r="D1361" s="9" t="n">
        <f aca="false">COUNTIF(pattern_user_labels!$B1361:$J1361, $B1361)</f>
        <v>2</v>
      </c>
      <c r="E1361" s="10" t="b">
        <f aca="false">$C1361-$D1361&lt;=1</f>
        <v>1</v>
      </c>
      <c r="F1361" s="10" t="b">
        <f aca="false">$C1361=$D1361</f>
        <v>0</v>
      </c>
      <c r="G1361" s="10" t="b">
        <f aca="false">D1361&gt;=3</f>
        <v>0</v>
      </c>
      <c r="H1361" s="10" t="b">
        <f aca="false">AND($E1361,OR($B1361="UNGRADABLE_QUALITY",$B1361="UNGRADABLE_CONDITION"))</f>
        <v>0</v>
      </c>
      <c r="I1361" s="10" t="str">
        <f aca="false">IF(AND($E1361,NOT($H1361)),$B1361, "")</f>
        <v>NON_SPECIFIC</v>
      </c>
    </row>
    <row r="1362" customFormat="false" ht="15.75" hidden="false" customHeight="false" outlineLevel="0" collapsed="false">
      <c r="A1362" s="8" t="str">
        <f aca="false">pattern_user_labels!$A1362</f>
        <v>727a4488-c70b-49e7-ba98-3ad5b5cfea49</v>
      </c>
      <c r="B1362" s="8" t="str">
        <f aca="false" t="array" ref="B1362:B1362">INDEX(pattern_user_labels!B1362:J1362,MATCH(MAX(COUNTIF(pattern_user_labels!B1362:J1362,pattern_user_labels!B1362:J1362)),COUNTIF(pattern_user_labels!B1362:J1362,pattern_user_labels!B1362:J1362),0))</f>
        <v>NON_SPECIFIC</v>
      </c>
      <c r="C1362" s="9" t="n">
        <f aca="false">pattern_user_labels!$R1362</f>
        <v>3</v>
      </c>
      <c r="D1362" s="9" t="n">
        <f aca="false">COUNTIF(pattern_user_labels!$B1362:$J1362, $B1362)</f>
        <v>2</v>
      </c>
      <c r="E1362" s="10" t="b">
        <f aca="false">$C1362-$D1362&lt;=1</f>
        <v>1</v>
      </c>
      <c r="F1362" s="10" t="b">
        <f aca="false">$C1362=$D1362</f>
        <v>0</v>
      </c>
      <c r="G1362" s="10" t="b">
        <f aca="false">D1362&gt;=3</f>
        <v>0</v>
      </c>
      <c r="H1362" s="10" t="b">
        <f aca="false">AND($E1362,OR($B1362="UNGRADABLE_QUALITY",$B1362="UNGRADABLE_CONDITION"))</f>
        <v>0</v>
      </c>
      <c r="I1362" s="10" t="str">
        <f aca="false">IF(AND($E1362,NOT($H1362)),$B1362, "")</f>
        <v>NON_SPECIFIC</v>
      </c>
    </row>
    <row r="1363" customFormat="false" ht="15.75" hidden="false" customHeight="false" outlineLevel="0" collapsed="false">
      <c r="A1363" s="8" t="str">
        <f aca="false">pattern_user_labels!$A1363</f>
        <v>728329ab-5e19-4abd-8db0-f5b542d33401</v>
      </c>
      <c r="B1363" s="8" t="str">
        <f aca="false" t="array" ref="B1363:B1363">INDEX(pattern_user_labels!B1363:J1363,MATCH(MAX(COUNTIF(pattern_user_labels!B1363:J1363,pattern_user_labels!B1363:J1363)),COUNTIF(pattern_user_labels!B1363:J1363,pattern_user_labels!B1363:J1363),0))</f>
        <v>NORMAL</v>
      </c>
      <c r="C1363" s="9" t="n">
        <f aca="false">pattern_user_labels!$R1363</f>
        <v>3</v>
      </c>
      <c r="D1363" s="9" t="n">
        <f aca="false">COUNTIF(pattern_user_labels!$B1363:$J1363, $B1363)</f>
        <v>1</v>
      </c>
      <c r="E1363" s="10" t="b">
        <f aca="false">$C1363-$D1363&lt;=1</f>
        <v>0</v>
      </c>
      <c r="F1363" s="10" t="b">
        <f aca="false">$C1363=$D1363</f>
        <v>0</v>
      </c>
      <c r="G1363" s="10" t="b">
        <f aca="false">D1363&gt;=3</f>
        <v>0</v>
      </c>
      <c r="H1363" s="10" t="b">
        <f aca="false">AND($E1363,OR($B1363="UNGRADABLE_QUALITY",$B1363="UNGRADABLE_CONDITION"))</f>
        <v>0</v>
      </c>
      <c r="I1363" s="10" t="str">
        <f aca="false">IF(AND($E1363,NOT($H1363)),$B1363, "")</f>
        <v/>
      </c>
    </row>
    <row r="1364" customFormat="false" ht="15.75" hidden="false" customHeight="false" outlineLevel="0" collapsed="false">
      <c r="A1364" s="8" t="str">
        <f aca="false">pattern_user_labels!$A1364</f>
        <v>72e45aa3-876b-4387-ac67-f5a531c7649e</v>
      </c>
      <c r="B1364" s="8" t="str">
        <f aca="false" t="array" ref="B1364:B1364">INDEX(pattern_user_labels!B1364:J1364,MATCH(MAX(COUNTIF(pattern_user_labels!B1364:J1364,pattern_user_labels!B1364:J1364)),COUNTIF(pattern_user_labels!B1364:J1364,pattern_user_labels!B1364:J1364),0))</f>
        <v>EARLY</v>
      </c>
      <c r="C1364" s="9" t="n">
        <f aca="false">pattern_user_labels!$R1364</f>
        <v>3</v>
      </c>
      <c r="D1364" s="9" t="n">
        <f aca="false">COUNTIF(pattern_user_labels!$B1364:$J1364, $B1364)</f>
        <v>2</v>
      </c>
      <c r="E1364" s="10" t="b">
        <f aca="false">$C1364-$D1364&lt;=1</f>
        <v>1</v>
      </c>
      <c r="F1364" s="10" t="b">
        <f aca="false">$C1364=$D1364</f>
        <v>0</v>
      </c>
      <c r="G1364" s="10" t="b">
        <f aca="false">D1364&gt;=3</f>
        <v>0</v>
      </c>
      <c r="H1364" s="10" t="b">
        <f aca="false">AND($E1364,OR($B1364="UNGRADABLE_QUALITY",$B1364="UNGRADABLE_CONDITION"))</f>
        <v>0</v>
      </c>
      <c r="I1364" s="10" t="str">
        <f aca="false">IF(AND($E1364,NOT($H1364)),$B1364, "")</f>
        <v>EARLY</v>
      </c>
    </row>
    <row r="1365" customFormat="false" ht="15.75" hidden="false" customHeight="false" outlineLevel="0" collapsed="false">
      <c r="A1365" s="8" t="str">
        <f aca="false">pattern_user_labels!$A1365</f>
        <v>732b722d-8fa2-41e4-a126-40709b5e4931</v>
      </c>
      <c r="B1365" s="8" t="str">
        <f aca="false" t="array" ref="B1365:B1365">INDEX(pattern_user_labels!B1365:J1365,MATCH(MAX(COUNTIF(pattern_user_labels!B1365:J1365,pattern_user_labels!B1365:J1365)),COUNTIF(pattern_user_labels!B1365:J1365,pattern_user_labels!B1365:J1365),0))</f>
        <v>NORMAL</v>
      </c>
      <c r="C1365" s="9" t="n">
        <f aca="false">pattern_user_labels!$R1365</f>
        <v>3</v>
      </c>
      <c r="D1365" s="9" t="n">
        <f aca="false">COUNTIF(pattern_user_labels!$B1365:$J1365, $B1365)</f>
        <v>2</v>
      </c>
      <c r="E1365" s="10" t="b">
        <f aca="false">$C1365-$D1365&lt;=1</f>
        <v>1</v>
      </c>
      <c r="F1365" s="10" t="b">
        <f aca="false">$C1365=$D1365</f>
        <v>0</v>
      </c>
      <c r="G1365" s="10" t="b">
        <f aca="false">D1365&gt;=3</f>
        <v>0</v>
      </c>
      <c r="H1365" s="10" t="b">
        <f aca="false">AND($E1365,OR($B1365="UNGRADABLE_QUALITY",$B1365="UNGRADABLE_CONDITION"))</f>
        <v>0</v>
      </c>
      <c r="I1365" s="10" t="str">
        <f aca="false">IF(AND($E1365,NOT($H1365)),$B1365, "")</f>
        <v>NORMAL</v>
      </c>
    </row>
    <row r="1366" customFormat="false" ht="15.75" hidden="false" customHeight="false" outlineLevel="0" collapsed="false">
      <c r="A1366" s="8" t="str">
        <f aca="false">pattern_user_labels!$A1366</f>
        <v>7381a703-0955-4bf7-bdd0-a67a2f0926bc</v>
      </c>
      <c r="B1366" s="8" t="str">
        <f aca="false" t="array" ref="B1366:B1366">INDEX(pattern_user_labels!B1366:J1366,MATCH(MAX(COUNTIF(pattern_user_labels!B1366:J1366,pattern_user_labels!B1366:J1366)),COUNTIF(pattern_user_labels!B1366:J1366,pattern_user_labels!B1366:J1366),0))</f>
        <v>NON_SPECIFIC</v>
      </c>
      <c r="C1366" s="9" t="n">
        <f aca="false">pattern_user_labels!$R1366</f>
        <v>3</v>
      </c>
      <c r="D1366" s="9" t="n">
        <f aca="false">COUNTIF(pattern_user_labels!$B1366:$J1366, $B1366)</f>
        <v>2</v>
      </c>
      <c r="E1366" s="10" t="b">
        <f aca="false">$C1366-$D1366&lt;=1</f>
        <v>1</v>
      </c>
      <c r="F1366" s="10" t="b">
        <f aca="false">$C1366=$D1366</f>
        <v>0</v>
      </c>
      <c r="G1366" s="10" t="b">
        <f aca="false">D1366&gt;=3</f>
        <v>0</v>
      </c>
      <c r="H1366" s="10" t="b">
        <f aca="false">AND($E1366,OR($B1366="UNGRADABLE_QUALITY",$B1366="UNGRADABLE_CONDITION"))</f>
        <v>0</v>
      </c>
      <c r="I1366" s="10" t="str">
        <f aca="false">IF(AND($E1366,NOT($H1366)),$B1366, "")</f>
        <v>NON_SPECIFIC</v>
      </c>
    </row>
    <row r="1367" customFormat="false" ht="15.75" hidden="false" customHeight="false" outlineLevel="0" collapsed="false">
      <c r="A1367" s="8" t="str">
        <f aca="false">pattern_user_labels!$A1367</f>
        <v>7385aa05-cc8f-4ac2-ac0e-15d4a7bc6e1c</v>
      </c>
      <c r="B1367" s="8" t="str">
        <f aca="false" t="array" ref="B1367:B1367">INDEX(pattern_user_labels!B1367:J1367,MATCH(MAX(COUNTIF(pattern_user_labels!B1367:J1367,pattern_user_labels!B1367:J1367)),COUNTIF(pattern_user_labels!B1367:J1367,pattern_user_labels!B1367:J1367),0))</f>
        <v>NON_SPECIFIC</v>
      </c>
      <c r="C1367" s="9" t="n">
        <f aca="false">pattern_user_labels!$R1367</f>
        <v>3</v>
      </c>
      <c r="D1367" s="9" t="n">
        <f aca="false">COUNTIF(pattern_user_labels!$B1367:$J1367, $B1367)</f>
        <v>2</v>
      </c>
      <c r="E1367" s="10" t="b">
        <f aca="false">$C1367-$D1367&lt;=1</f>
        <v>1</v>
      </c>
      <c r="F1367" s="10" t="b">
        <f aca="false">$C1367=$D1367</f>
        <v>0</v>
      </c>
      <c r="G1367" s="10" t="b">
        <f aca="false">D1367&gt;=3</f>
        <v>0</v>
      </c>
      <c r="H1367" s="10" t="b">
        <f aca="false">AND($E1367,OR($B1367="UNGRADABLE_QUALITY",$B1367="UNGRADABLE_CONDITION"))</f>
        <v>0</v>
      </c>
      <c r="I1367" s="10" t="str">
        <f aca="false">IF(AND($E1367,NOT($H1367)),$B1367, "")</f>
        <v>NON_SPECIFIC</v>
      </c>
    </row>
    <row r="1368" customFormat="false" ht="15.75" hidden="false" customHeight="false" outlineLevel="0" collapsed="false">
      <c r="A1368" s="8" t="str">
        <f aca="false">pattern_user_labels!$A1368</f>
        <v>73df6836-4c4a-447c-966e-83a91fa4a437</v>
      </c>
      <c r="B1368" s="8" t="str">
        <f aca="false" t="array" ref="B1368:B1368">INDEX(pattern_user_labels!B1368:J1368,MATCH(MAX(COUNTIF(pattern_user_labels!B1368:J1368,pattern_user_labels!B1368:J1368)),COUNTIF(pattern_user_labels!B1368:J1368,pattern_user_labels!B1368:J1368),0))</f>
        <v>NORMAL</v>
      </c>
      <c r="C1368" s="9" t="n">
        <f aca="false">pattern_user_labels!$R1368</f>
        <v>3</v>
      </c>
      <c r="D1368" s="9" t="n">
        <f aca="false">COUNTIF(pattern_user_labels!$B1368:$J1368, $B1368)</f>
        <v>1</v>
      </c>
      <c r="E1368" s="10" t="b">
        <f aca="false">$C1368-$D1368&lt;=1</f>
        <v>0</v>
      </c>
      <c r="F1368" s="10" t="b">
        <f aca="false">$C1368=$D1368</f>
        <v>0</v>
      </c>
      <c r="G1368" s="10" t="b">
        <f aca="false">D1368&gt;=3</f>
        <v>0</v>
      </c>
      <c r="H1368" s="10" t="b">
        <f aca="false">AND($E1368,OR($B1368="UNGRADABLE_QUALITY",$B1368="UNGRADABLE_CONDITION"))</f>
        <v>0</v>
      </c>
      <c r="I1368" s="10" t="str">
        <f aca="false">IF(AND($E1368,NOT($H1368)),$B1368, "")</f>
        <v/>
      </c>
    </row>
    <row r="1369" customFormat="false" ht="15.75" hidden="false" customHeight="false" outlineLevel="0" collapsed="false">
      <c r="A1369" s="8" t="str">
        <f aca="false">pattern_user_labels!$A1369</f>
        <v>740c13ca-96d3-4c24-8318-a7644d61c184</v>
      </c>
      <c r="B1369" s="8" t="str">
        <f aca="false" t="array" ref="B1369:B1369">INDEX(pattern_user_labels!B1369:J1369,MATCH(MAX(COUNTIF(pattern_user_labels!B1369:J1369,pattern_user_labels!B1369:J1369)),COUNTIF(pattern_user_labels!B1369:J1369,pattern_user_labels!B1369:J1369),0))</f>
        <v>EARLY</v>
      </c>
      <c r="C1369" s="9" t="n">
        <f aca="false">pattern_user_labels!$R1369</f>
        <v>3</v>
      </c>
      <c r="D1369" s="9" t="n">
        <f aca="false">COUNTIF(pattern_user_labels!$B1369:$J1369, $B1369)</f>
        <v>2</v>
      </c>
      <c r="E1369" s="10" t="b">
        <f aca="false">$C1369-$D1369&lt;=1</f>
        <v>1</v>
      </c>
      <c r="F1369" s="10" t="b">
        <f aca="false">$C1369=$D1369</f>
        <v>0</v>
      </c>
      <c r="G1369" s="10" t="b">
        <f aca="false">D1369&gt;=3</f>
        <v>0</v>
      </c>
      <c r="H1369" s="10" t="b">
        <f aca="false">AND($E1369,OR($B1369="UNGRADABLE_QUALITY",$B1369="UNGRADABLE_CONDITION"))</f>
        <v>0</v>
      </c>
      <c r="I1369" s="10" t="str">
        <f aca="false">IF(AND($E1369,NOT($H1369)),$B1369, "")</f>
        <v>EARLY</v>
      </c>
    </row>
    <row r="1370" customFormat="false" ht="15.75" hidden="false" customHeight="false" outlineLevel="0" collapsed="false">
      <c r="A1370" s="8" t="str">
        <f aca="false">pattern_user_labels!$A1370</f>
        <v>741a6468-1cb5-44bd-a5d9-78a9a581b7ae</v>
      </c>
      <c r="B1370" s="8" t="str">
        <f aca="false" t="array" ref="B1370:B1370">INDEX(pattern_user_labels!B1370:J1370,MATCH(MAX(COUNTIF(pattern_user_labels!B1370:J1370,pattern_user_labels!B1370:J1370)),COUNTIF(pattern_user_labels!B1370:J1370,pattern_user_labels!B1370:J1370),0))</f>
        <v>NON_SPECIFIC</v>
      </c>
      <c r="C1370" s="9" t="n">
        <f aca="false">pattern_user_labels!$R1370</f>
        <v>3</v>
      </c>
      <c r="D1370" s="9" t="n">
        <f aca="false">COUNTIF(pattern_user_labels!$B1370:$J1370, $B1370)</f>
        <v>3</v>
      </c>
      <c r="E1370" s="10" t="b">
        <f aca="false">$C1370-$D1370&lt;=1</f>
        <v>1</v>
      </c>
      <c r="F1370" s="10" t="b">
        <f aca="false">$C1370=$D1370</f>
        <v>1</v>
      </c>
      <c r="G1370" s="10" t="b">
        <f aca="false">D1370&gt;=3</f>
        <v>1</v>
      </c>
      <c r="H1370" s="10" t="b">
        <f aca="false">AND($E1370,OR($B1370="UNGRADABLE_QUALITY",$B1370="UNGRADABLE_CONDITION"))</f>
        <v>0</v>
      </c>
      <c r="I1370" s="10" t="str">
        <f aca="false">IF(AND($E1370,NOT($H1370)),$B1370, "")</f>
        <v>NON_SPECIFIC</v>
      </c>
    </row>
    <row r="1371" customFormat="false" ht="15.75" hidden="false" customHeight="false" outlineLevel="0" collapsed="false">
      <c r="A1371" s="8" t="str">
        <f aca="false">pattern_user_labels!$A1371</f>
        <v>7435631f-744b-4313-8bb7-a2314763ebbf</v>
      </c>
      <c r="B1371" s="8" t="str">
        <f aca="false" t="array" ref="B1371:B1371">INDEX(pattern_user_labels!B1371:J1371,MATCH(MAX(COUNTIF(pattern_user_labels!B1371:J1371,pattern_user_labels!B1371:J1371)),COUNTIF(pattern_user_labels!B1371:J1371,pattern_user_labels!B1371:J1371),0))</f>
        <v>UNGRADABLE_QUALITY</v>
      </c>
      <c r="C1371" s="9" t="n">
        <f aca="false">pattern_user_labels!$R1371</f>
        <v>3</v>
      </c>
      <c r="D1371" s="9" t="n">
        <f aca="false">COUNTIF(pattern_user_labels!$B1371:$J1371, $B1371)</f>
        <v>3</v>
      </c>
      <c r="E1371" s="10" t="b">
        <f aca="false">$C1371-$D1371&lt;=1</f>
        <v>1</v>
      </c>
      <c r="F1371" s="10" t="b">
        <f aca="false">$C1371=$D1371</f>
        <v>1</v>
      </c>
      <c r="G1371" s="10" t="b">
        <f aca="false">D1371&gt;=3</f>
        <v>1</v>
      </c>
      <c r="H1371" s="10" t="b">
        <f aca="false">AND($E1371,OR($B1371="UNGRADABLE_QUALITY",$B1371="UNGRADABLE_CONDITION"))</f>
        <v>1</v>
      </c>
      <c r="I1371" s="10" t="str">
        <f aca="false">IF(AND($E1371,NOT($H1371)),$B1371, "")</f>
        <v/>
      </c>
    </row>
    <row r="1372" customFormat="false" ht="15.75" hidden="false" customHeight="false" outlineLevel="0" collapsed="false">
      <c r="A1372" s="8" t="str">
        <f aca="false">pattern_user_labels!$A1372</f>
        <v>74f33c00-1962-4a84-9d1b-6a279e8089db</v>
      </c>
      <c r="B1372" s="8" t="str">
        <f aca="false" t="array" ref="B1372:B1372">INDEX(pattern_user_labels!B1372:J1372,MATCH(MAX(COUNTIF(pattern_user_labels!B1372:J1372,pattern_user_labels!B1372:J1372)),COUNTIF(pattern_user_labels!B1372:J1372,pattern_user_labels!B1372:J1372),0))</f>
        <v>NORMAL</v>
      </c>
      <c r="C1372" s="9" t="n">
        <f aca="false">pattern_user_labels!$R1372</f>
        <v>3</v>
      </c>
      <c r="D1372" s="9" t="n">
        <f aca="false">COUNTIF(pattern_user_labels!$B1372:$J1372, $B1372)</f>
        <v>3</v>
      </c>
      <c r="E1372" s="10" t="b">
        <f aca="false">$C1372-$D1372&lt;=1</f>
        <v>1</v>
      </c>
      <c r="F1372" s="10" t="b">
        <f aca="false">$C1372=$D1372</f>
        <v>1</v>
      </c>
      <c r="G1372" s="10" t="b">
        <f aca="false">D1372&gt;=3</f>
        <v>1</v>
      </c>
      <c r="H1372" s="10" t="b">
        <f aca="false">AND($E1372,OR($B1372="UNGRADABLE_QUALITY",$B1372="UNGRADABLE_CONDITION"))</f>
        <v>0</v>
      </c>
      <c r="I1372" s="10" t="str">
        <f aca="false">IF(AND($E1372,NOT($H1372)),$B1372, "")</f>
        <v>NORMAL</v>
      </c>
    </row>
    <row r="1373" customFormat="false" ht="15.75" hidden="false" customHeight="false" outlineLevel="0" collapsed="false">
      <c r="A1373" s="8" t="str">
        <f aca="false">pattern_user_labels!$A1373</f>
        <v>75be9e98-c070-4ab9-a4b5-31b62d5206b2</v>
      </c>
      <c r="B1373" s="8" t="str">
        <f aca="false" t="array" ref="B1373:B1373">INDEX(pattern_user_labels!B1373:J1373,MATCH(MAX(COUNTIF(pattern_user_labels!B1373:J1373,pattern_user_labels!B1373:J1373)),COUNTIF(pattern_user_labels!B1373:J1373,pattern_user_labels!B1373:J1373),0))</f>
        <v>NORMAL</v>
      </c>
      <c r="C1373" s="9" t="n">
        <f aca="false">pattern_user_labels!$R1373</f>
        <v>3</v>
      </c>
      <c r="D1373" s="9" t="n">
        <f aca="false">COUNTIF(pattern_user_labels!$B1373:$J1373, $B1373)</f>
        <v>2</v>
      </c>
      <c r="E1373" s="10" t="b">
        <f aca="false">$C1373-$D1373&lt;=1</f>
        <v>1</v>
      </c>
      <c r="F1373" s="10" t="b">
        <f aca="false">$C1373=$D1373</f>
        <v>0</v>
      </c>
      <c r="G1373" s="10" t="b">
        <f aca="false">D1373&gt;=3</f>
        <v>0</v>
      </c>
      <c r="H1373" s="10" t="b">
        <f aca="false">AND($E1373,OR($B1373="UNGRADABLE_QUALITY",$B1373="UNGRADABLE_CONDITION"))</f>
        <v>0</v>
      </c>
      <c r="I1373" s="10" t="str">
        <f aca="false">IF(AND($E1373,NOT($H1373)),$B1373, "")</f>
        <v>NORMAL</v>
      </c>
    </row>
    <row r="1374" customFormat="false" ht="15.75" hidden="false" customHeight="false" outlineLevel="0" collapsed="false">
      <c r="A1374" s="8" t="str">
        <f aca="false">pattern_user_labels!$A1374</f>
        <v>7628ebac-1e10-4e4d-89a8-73282d257538</v>
      </c>
      <c r="B1374" s="8" t="str">
        <f aca="false" t="array" ref="B1374:B1374">INDEX(pattern_user_labels!B1374:J1374,MATCH(MAX(COUNTIF(pattern_user_labels!B1374:J1374,pattern_user_labels!B1374:J1374)),COUNTIF(pattern_user_labels!B1374:J1374,pattern_user_labels!B1374:J1374),0))</f>
        <v>NON_SPECIFIC</v>
      </c>
      <c r="C1374" s="9" t="n">
        <f aca="false">pattern_user_labels!$R1374</f>
        <v>3</v>
      </c>
      <c r="D1374" s="9" t="n">
        <f aca="false">COUNTIF(pattern_user_labels!$B1374:$J1374, $B1374)</f>
        <v>2</v>
      </c>
      <c r="E1374" s="10" t="b">
        <f aca="false">$C1374-$D1374&lt;=1</f>
        <v>1</v>
      </c>
      <c r="F1374" s="10" t="b">
        <f aca="false">$C1374=$D1374</f>
        <v>0</v>
      </c>
      <c r="G1374" s="10" t="b">
        <f aca="false">D1374&gt;=3</f>
        <v>0</v>
      </c>
      <c r="H1374" s="10" t="b">
        <f aca="false">AND($E1374,OR($B1374="UNGRADABLE_QUALITY",$B1374="UNGRADABLE_CONDITION"))</f>
        <v>0</v>
      </c>
      <c r="I1374" s="10" t="str">
        <f aca="false">IF(AND($E1374,NOT($H1374)),$B1374, "")</f>
        <v>NON_SPECIFIC</v>
      </c>
    </row>
    <row r="1375" customFormat="false" ht="15.75" hidden="false" customHeight="false" outlineLevel="0" collapsed="false">
      <c r="A1375" s="8" t="str">
        <f aca="false">pattern_user_labels!$A1375</f>
        <v>765c06e6-ac33-4055-9cd8-e7b92656db14</v>
      </c>
      <c r="B1375" s="8" t="str">
        <f aca="false" t="array" ref="B1375:B1375">INDEX(pattern_user_labels!B1375:J1375,MATCH(MAX(COUNTIF(pattern_user_labels!B1375:J1375,pattern_user_labels!B1375:J1375)),COUNTIF(pattern_user_labels!B1375:J1375,pattern_user_labels!B1375:J1375),0))</f>
        <v>NON_SPECIFIC</v>
      </c>
      <c r="C1375" s="9" t="n">
        <f aca="false">pattern_user_labels!$R1375</f>
        <v>3</v>
      </c>
      <c r="D1375" s="9" t="n">
        <f aca="false">COUNTIF(pattern_user_labels!$B1375:$J1375, $B1375)</f>
        <v>1</v>
      </c>
      <c r="E1375" s="10" t="b">
        <f aca="false">$C1375-$D1375&lt;=1</f>
        <v>0</v>
      </c>
      <c r="F1375" s="10" t="b">
        <f aca="false">$C1375=$D1375</f>
        <v>0</v>
      </c>
      <c r="G1375" s="10" t="b">
        <f aca="false">D1375&gt;=3</f>
        <v>0</v>
      </c>
      <c r="H1375" s="10" t="b">
        <f aca="false">AND($E1375,OR($B1375="UNGRADABLE_QUALITY",$B1375="UNGRADABLE_CONDITION"))</f>
        <v>0</v>
      </c>
      <c r="I1375" s="10" t="str">
        <f aca="false">IF(AND($E1375,NOT($H1375)),$B1375, "")</f>
        <v/>
      </c>
    </row>
    <row r="1376" customFormat="false" ht="15.75" hidden="false" customHeight="false" outlineLevel="0" collapsed="false">
      <c r="A1376" s="8" t="str">
        <f aca="false">pattern_user_labels!$A1376</f>
        <v>7691d8d1-c6eb-43f9-b474-d97fc1f25416</v>
      </c>
      <c r="B1376" s="8" t="str">
        <f aca="false" t="array" ref="B1376:B1376">INDEX(pattern_user_labels!B1376:J1376,MATCH(MAX(COUNTIF(pattern_user_labels!B1376:J1376,pattern_user_labels!B1376:J1376)),COUNTIF(pattern_user_labels!B1376:J1376,pattern_user_labels!B1376:J1376),0))</f>
        <v>UNGRADABLE_QUALITY</v>
      </c>
      <c r="C1376" s="9" t="n">
        <f aca="false">pattern_user_labels!$R1376</f>
        <v>3</v>
      </c>
      <c r="D1376" s="9" t="n">
        <f aca="false">COUNTIF(pattern_user_labels!$B1376:$J1376, $B1376)</f>
        <v>2</v>
      </c>
      <c r="E1376" s="10" t="b">
        <f aca="false">$C1376-$D1376&lt;=1</f>
        <v>1</v>
      </c>
      <c r="F1376" s="10" t="b">
        <f aca="false">$C1376=$D1376</f>
        <v>0</v>
      </c>
      <c r="G1376" s="10" t="b">
        <f aca="false">D1376&gt;=3</f>
        <v>0</v>
      </c>
      <c r="H1376" s="10" t="b">
        <f aca="false">AND($E1376,OR($B1376="UNGRADABLE_QUALITY",$B1376="UNGRADABLE_CONDITION"))</f>
        <v>1</v>
      </c>
      <c r="I1376" s="10" t="str">
        <f aca="false">IF(AND($E1376,NOT($H1376)),$B1376, "")</f>
        <v/>
      </c>
    </row>
    <row r="1377" customFormat="false" ht="15.75" hidden="false" customHeight="false" outlineLevel="0" collapsed="false">
      <c r="A1377" s="8" t="str">
        <f aca="false">pattern_user_labels!$A1377</f>
        <v>77201023-1261-46cb-9d38-facf8ea643e2</v>
      </c>
      <c r="B1377" s="8" t="str">
        <f aca="false" t="array" ref="B1377:B1377">INDEX(pattern_user_labels!B1377:J1377,MATCH(MAX(COUNTIF(pattern_user_labels!B1377:J1377,pattern_user_labels!B1377:J1377)),COUNTIF(pattern_user_labels!B1377:J1377,pattern_user_labels!B1377:J1377),0))</f>
        <v>UNGRADABLE_QUALITY</v>
      </c>
      <c r="C1377" s="9" t="n">
        <f aca="false">pattern_user_labels!$R1377</f>
        <v>3</v>
      </c>
      <c r="D1377" s="9" t="n">
        <f aca="false">COUNTIF(pattern_user_labels!$B1377:$J1377, $B1377)</f>
        <v>2</v>
      </c>
      <c r="E1377" s="10" t="b">
        <f aca="false">$C1377-$D1377&lt;=1</f>
        <v>1</v>
      </c>
      <c r="F1377" s="10" t="b">
        <f aca="false">$C1377=$D1377</f>
        <v>0</v>
      </c>
      <c r="G1377" s="10" t="b">
        <f aca="false">D1377&gt;=3</f>
        <v>0</v>
      </c>
      <c r="H1377" s="10" t="b">
        <f aca="false">AND($E1377,OR($B1377="UNGRADABLE_QUALITY",$B1377="UNGRADABLE_CONDITION"))</f>
        <v>1</v>
      </c>
      <c r="I1377" s="10" t="str">
        <f aca="false">IF(AND($E1377,NOT($H1377)),$B1377, "")</f>
        <v/>
      </c>
    </row>
    <row r="1378" customFormat="false" ht="15.75" hidden="false" customHeight="false" outlineLevel="0" collapsed="false">
      <c r="A1378" s="8" t="str">
        <f aca="false">pattern_user_labels!$A1378</f>
        <v>77374ef2-1033-45aa-a9f5-1c43759d9322</v>
      </c>
      <c r="B1378" s="8" t="str">
        <f aca="false" t="array" ref="B1378:B1378">INDEX(pattern_user_labels!B1378:J1378,MATCH(MAX(COUNTIF(pattern_user_labels!B1378:J1378,pattern_user_labels!B1378:J1378)),COUNTIF(pattern_user_labels!B1378:J1378,pattern_user_labels!B1378:J1378),0))</f>
        <v>NON_SPECIFIC</v>
      </c>
      <c r="C1378" s="9" t="n">
        <f aca="false">pattern_user_labels!$R1378</f>
        <v>3</v>
      </c>
      <c r="D1378" s="9" t="n">
        <f aca="false">COUNTIF(pattern_user_labels!$B1378:$J1378, $B1378)</f>
        <v>2</v>
      </c>
      <c r="E1378" s="10" t="b">
        <f aca="false">$C1378-$D1378&lt;=1</f>
        <v>1</v>
      </c>
      <c r="F1378" s="10" t="b">
        <f aca="false">$C1378=$D1378</f>
        <v>0</v>
      </c>
      <c r="G1378" s="10" t="b">
        <f aca="false">D1378&gt;=3</f>
        <v>0</v>
      </c>
      <c r="H1378" s="10" t="b">
        <f aca="false">AND($E1378,OR($B1378="UNGRADABLE_QUALITY",$B1378="UNGRADABLE_CONDITION"))</f>
        <v>0</v>
      </c>
      <c r="I1378" s="10" t="str">
        <f aca="false">IF(AND($E1378,NOT($H1378)),$B1378, "")</f>
        <v>NON_SPECIFIC</v>
      </c>
    </row>
    <row r="1379" customFormat="false" ht="15.75" hidden="false" customHeight="false" outlineLevel="0" collapsed="false">
      <c r="A1379" s="8" t="str">
        <f aca="false">pattern_user_labels!$A1379</f>
        <v>774e74f3-5ea2-44c5-875f-a81b5d7d37d8</v>
      </c>
      <c r="B1379" s="8" t="str">
        <f aca="false" t="array" ref="B1379:B1379">INDEX(pattern_user_labels!B1379:J1379,MATCH(MAX(COUNTIF(pattern_user_labels!B1379:J1379,pattern_user_labels!B1379:J1379)),COUNTIF(pattern_user_labels!B1379:J1379,pattern_user_labels!B1379:J1379),0))</f>
        <v>NORMAL</v>
      </c>
      <c r="C1379" s="9" t="n">
        <f aca="false">pattern_user_labels!$R1379</f>
        <v>3</v>
      </c>
      <c r="D1379" s="9" t="n">
        <f aca="false">COUNTIF(pattern_user_labels!$B1379:$J1379, $B1379)</f>
        <v>2</v>
      </c>
      <c r="E1379" s="10" t="b">
        <f aca="false">$C1379-$D1379&lt;=1</f>
        <v>1</v>
      </c>
      <c r="F1379" s="10" t="b">
        <f aca="false">$C1379=$D1379</f>
        <v>0</v>
      </c>
      <c r="G1379" s="10" t="b">
        <f aca="false">D1379&gt;=3</f>
        <v>0</v>
      </c>
      <c r="H1379" s="10" t="b">
        <f aca="false">AND($E1379,OR($B1379="UNGRADABLE_QUALITY",$B1379="UNGRADABLE_CONDITION"))</f>
        <v>0</v>
      </c>
      <c r="I1379" s="10" t="str">
        <f aca="false">IF(AND($E1379,NOT($H1379)),$B1379, "")</f>
        <v>NORMAL</v>
      </c>
    </row>
    <row r="1380" customFormat="false" ht="15.75" hidden="false" customHeight="false" outlineLevel="0" collapsed="false">
      <c r="A1380" s="8" t="str">
        <f aca="false">pattern_user_labels!$A1380</f>
        <v>7926d100-f963-4258-9a69-ed367b3c7aa7</v>
      </c>
      <c r="B1380" s="8" t="str">
        <f aca="false" t="array" ref="B1380:B1380">INDEX(pattern_user_labels!B1380:J1380,MATCH(MAX(COUNTIF(pattern_user_labels!B1380:J1380,pattern_user_labels!B1380:J1380)),COUNTIF(pattern_user_labels!B1380:J1380,pattern_user_labels!B1380:J1380),0))</f>
        <v>NORMAL</v>
      </c>
      <c r="C1380" s="9" t="n">
        <f aca="false">pattern_user_labels!$R1380</f>
        <v>3</v>
      </c>
      <c r="D1380" s="9" t="n">
        <f aca="false">COUNTIF(pattern_user_labels!$B1380:$J1380, $B1380)</f>
        <v>2</v>
      </c>
      <c r="E1380" s="10" t="b">
        <f aca="false">$C1380-$D1380&lt;=1</f>
        <v>1</v>
      </c>
      <c r="F1380" s="10" t="b">
        <f aca="false">$C1380=$D1380</f>
        <v>0</v>
      </c>
      <c r="G1380" s="10" t="b">
        <f aca="false">D1380&gt;=3</f>
        <v>0</v>
      </c>
      <c r="H1380" s="10" t="b">
        <f aca="false">AND($E1380,OR($B1380="UNGRADABLE_QUALITY",$B1380="UNGRADABLE_CONDITION"))</f>
        <v>0</v>
      </c>
      <c r="I1380" s="10" t="str">
        <f aca="false">IF(AND($E1380,NOT($H1380)),$B1380, "")</f>
        <v>NORMAL</v>
      </c>
    </row>
    <row r="1381" customFormat="false" ht="15.75" hidden="false" customHeight="false" outlineLevel="0" collapsed="false">
      <c r="A1381" s="8" t="str">
        <f aca="false">pattern_user_labels!$A1381</f>
        <v>79da4cf3-a992-4292-ae93-386f0bc41392</v>
      </c>
      <c r="B1381" s="8" t="str">
        <f aca="false" t="array" ref="B1381:B1381">INDEX(pattern_user_labels!B1381:J1381,MATCH(MAX(COUNTIF(pattern_user_labels!B1381:J1381,pattern_user_labels!B1381:J1381)),COUNTIF(pattern_user_labels!B1381:J1381,pattern_user_labels!B1381:J1381),0))</f>
        <v>LATE</v>
      </c>
      <c r="C1381" s="9" t="n">
        <f aca="false">pattern_user_labels!$R1381</f>
        <v>3</v>
      </c>
      <c r="D1381" s="9" t="n">
        <f aca="false">COUNTIF(pattern_user_labels!$B1381:$J1381, $B1381)</f>
        <v>3</v>
      </c>
      <c r="E1381" s="10" t="b">
        <f aca="false">$C1381-$D1381&lt;=1</f>
        <v>1</v>
      </c>
      <c r="F1381" s="10" t="b">
        <f aca="false">$C1381=$D1381</f>
        <v>1</v>
      </c>
      <c r="G1381" s="10" t="b">
        <f aca="false">D1381&gt;=3</f>
        <v>1</v>
      </c>
      <c r="H1381" s="10" t="b">
        <f aca="false">AND($E1381,OR($B1381="UNGRADABLE_QUALITY",$B1381="UNGRADABLE_CONDITION"))</f>
        <v>0</v>
      </c>
      <c r="I1381" s="10" t="str">
        <f aca="false">IF(AND($E1381,NOT($H1381)),$B1381, "")</f>
        <v>LATE</v>
      </c>
    </row>
    <row r="1382" customFormat="false" ht="15.75" hidden="false" customHeight="false" outlineLevel="0" collapsed="false">
      <c r="A1382" s="8" t="str">
        <f aca="false">pattern_user_labels!$A1382</f>
        <v>7a075888-b1b6-4adb-abad-f0458815ca3a</v>
      </c>
      <c r="B1382" s="8" t="str">
        <f aca="false" t="array" ref="B1382:B1382">INDEX(pattern_user_labels!B1382:J1382,MATCH(MAX(COUNTIF(pattern_user_labels!B1382:J1382,pattern_user_labels!B1382:J1382)),COUNTIF(pattern_user_labels!B1382:J1382,pattern_user_labels!B1382:J1382),0))</f>
        <v>EARLY</v>
      </c>
      <c r="C1382" s="9" t="n">
        <f aca="false">pattern_user_labels!$R1382</f>
        <v>3</v>
      </c>
      <c r="D1382" s="9" t="n">
        <f aca="false">COUNTIF(pattern_user_labels!$B1382:$J1382, $B1382)</f>
        <v>2</v>
      </c>
      <c r="E1382" s="10" t="b">
        <f aca="false">$C1382-$D1382&lt;=1</f>
        <v>1</v>
      </c>
      <c r="F1382" s="10" t="b">
        <f aca="false">$C1382=$D1382</f>
        <v>0</v>
      </c>
      <c r="G1382" s="10" t="b">
        <f aca="false">D1382&gt;=3</f>
        <v>0</v>
      </c>
      <c r="H1382" s="10" t="b">
        <f aca="false">AND($E1382,OR($B1382="UNGRADABLE_QUALITY",$B1382="UNGRADABLE_CONDITION"))</f>
        <v>0</v>
      </c>
      <c r="I1382" s="10" t="str">
        <f aca="false">IF(AND($E1382,NOT($H1382)),$B1382, "")</f>
        <v>EARLY</v>
      </c>
    </row>
    <row r="1383" customFormat="false" ht="15.75" hidden="false" customHeight="false" outlineLevel="0" collapsed="false">
      <c r="A1383" s="8" t="str">
        <f aca="false">pattern_user_labels!$A1383</f>
        <v>7af52988-3445-40a3-ab58-7603d83b05c4</v>
      </c>
      <c r="B1383" s="8" t="str">
        <f aca="false" t="array" ref="B1383:B1383">INDEX(pattern_user_labels!B1383:J1383,MATCH(MAX(COUNTIF(pattern_user_labels!B1383:J1383,pattern_user_labels!B1383:J1383)),COUNTIF(pattern_user_labels!B1383:J1383,pattern_user_labels!B1383:J1383),0))</f>
        <v>NON_SPECIFIC</v>
      </c>
      <c r="C1383" s="9" t="n">
        <f aca="false">pattern_user_labels!$R1383</f>
        <v>3</v>
      </c>
      <c r="D1383" s="9" t="n">
        <f aca="false">COUNTIF(pattern_user_labels!$B1383:$J1383, $B1383)</f>
        <v>2</v>
      </c>
      <c r="E1383" s="10" t="b">
        <f aca="false">$C1383-$D1383&lt;=1</f>
        <v>1</v>
      </c>
      <c r="F1383" s="10" t="b">
        <f aca="false">$C1383=$D1383</f>
        <v>0</v>
      </c>
      <c r="G1383" s="10" t="b">
        <f aca="false">D1383&gt;=3</f>
        <v>0</v>
      </c>
      <c r="H1383" s="10" t="b">
        <f aca="false">AND($E1383,OR($B1383="UNGRADABLE_QUALITY",$B1383="UNGRADABLE_CONDITION"))</f>
        <v>0</v>
      </c>
      <c r="I1383" s="10" t="str">
        <f aca="false">IF(AND($E1383,NOT($H1383)),$B1383, "")</f>
        <v>NON_SPECIFIC</v>
      </c>
    </row>
    <row r="1384" customFormat="false" ht="15.75" hidden="false" customHeight="false" outlineLevel="0" collapsed="false">
      <c r="A1384" s="8" t="str">
        <f aca="false">pattern_user_labels!$A1384</f>
        <v>7b0a996e-b8f8-4aaf-b1cf-6afe4944c4be</v>
      </c>
      <c r="B1384" s="8" t="str">
        <f aca="false" t="array" ref="B1384:B1384">INDEX(pattern_user_labels!B1384:J1384,MATCH(MAX(COUNTIF(pattern_user_labels!B1384:J1384,pattern_user_labels!B1384:J1384)),COUNTIF(pattern_user_labels!B1384:J1384,pattern_user_labels!B1384:J1384),0))</f>
        <v>EARLY</v>
      </c>
      <c r="C1384" s="9" t="n">
        <f aca="false">pattern_user_labels!$R1384</f>
        <v>3</v>
      </c>
      <c r="D1384" s="9" t="n">
        <f aca="false">COUNTIF(pattern_user_labels!$B1384:$J1384, $B1384)</f>
        <v>2</v>
      </c>
      <c r="E1384" s="10" t="b">
        <f aca="false">$C1384-$D1384&lt;=1</f>
        <v>1</v>
      </c>
      <c r="F1384" s="10" t="b">
        <f aca="false">$C1384=$D1384</f>
        <v>0</v>
      </c>
      <c r="G1384" s="10" t="b">
        <f aca="false">D1384&gt;=3</f>
        <v>0</v>
      </c>
      <c r="H1384" s="10" t="b">
        <f aca="false">AND($E1384,OR($B1384="UNGRADABLE_QUALITY",$B1384="UNGRADABLE_CONDITION"))</f>
        <v>0</v>
      </c>
      <c r="I1384" s="10" t="str">
        <f aca="false">IF(AND($E1384,NOT($H1384)),$B1384, "")</f>
        <v>EARLY</v>
      </c>
    </row>
    <row r="1385" customFormat="false" ht="15.75" hidden="false" customHeight="false" outlineLevel="0" collapsed="false">
      <c r="A1385" s="8" t="str">
        <f aca="false">pattern_user_labels!$A1385</f>
        <v>7b147b5d-0c66-403e-a58c-9f0b2cf46f45</v>
      </c>
      <c r="B1385" s="8" t="str">
        <f aca="false" t="array" ref="B1385:B1385">INDEX(pattern_user_labels!B1385:J1385,MATCH(MAX(COUNTIF(pattern_user_labels!B1385:J1385,pattern_user_labels!B1385:J1385)),COUNTIF(pattern_user_labels!B1385:J1385,pattern_user_labels!B1385:J1385),0))</f>
        <v>UNGRADABLE_QUALITY</v>
      </c>
      <c r="C1385" s="9" t="n">
        <f aca="false">pattern_user_labels!$R1385</f>
        <v>3</v>
      </c>
      <c r="D1385" s="9" t="n">
        <f aca="false">COUNTIF(pattern_user_labels!$B1385:$J1385, $B1385)</f>
        <v>2</v>
      </c>
      <c r="E1385" s="10" t="b">
        <f aca="false">$C1385-$D1385&lt;=1</f>
        <v>1</v>
      </c>
      <c r="F1385" s="10" t="b">
        <f aca="false">$C1385=$D1385</f>
        <v>0</v>
      </c>
      <c r="G1385" s="10" t="b">
        <f aca="false">D1385&gt;=3</f>
        <v>0</v>
      </c>
      <c r="H1385" s="10" t="b">
        <f aca="false">AND($E1385,OR($B1385="UNGRADABLE_QUALITY",$B1385="UNGRADABLE_CONDITION"))</f>
        <v>1</v>
      </c>
      <c r="I1385" s="10" t="str">
        <f aca="false">IF(AND($E1385,NOT($H1385)),$B1385, "")</f>
        <v/>
      </c>
    </row>
    <row r="1386" customFormat="false" ht="15.75" hidden="false" customHeight="false" outlineLevel="0" collapsed="false">
      <c r="A1386" s="8" t="str">
        <f aca="false">pattern_user_labels!$A1386</f>
        <v>7b328d54-f039-40cf-b3ca-1adf98ae0a7b</v>
      </c>
      <c r="B1386" s="8" t="str">
        <f aca="false" t="array" ref="B1386:B1386">INDEX(pattern_user_labels!B1386:J1386,MATCH(MAX(COUNTIF(pattern_user_labels!B1386:J1386,pattern_user_labels!B1386:J1386)),COUNTIF(pattern_user_labels!B1386:J1386,pattern_user_labels!B1386:J1386),0))</f>
        <v>ACTIVE</v>
      </c>
      <c r="C1386" s="9" t="n">
        <f aca="false">pattern_user_labels!$R1386</f>
        <v>3</v>
      </c>
      <c r="D1386" s="9" t="n">
        <f aca="false">COUNTIF(pattern_user_labels!$B1386:$J1386, $B1386)</f>
        <v>3</v>
      </c>
      <c r="E1386" s="10" t="b">
        <f aca="false">$C1386-$D1386&lt;=1</f>
        <v>1</v>
      </c>
      <c r="F1386" s="10" t="b">
        <f aca="false">$C1386=$D1386</f>
        <v>1</v>
      </c>
      <c r="G1386" s="10" t="b">
        <f aca="false">D1386&gt;=3</f>
        <v>1</v>
      </c>
      <c r="H1386" s="10" t="b">
        <f aca="false">AND($E1386,OR($B1386="UNGRADABLE_QUALITY",$B1386="UNGRADABLE_CONDITION"))</f>
        <v>0</v>
      </c>
      <c r="I1386" s="10" t="str">
        <f aca="false">IF(AND($E1386,NOT($H1386)),$B1386, "")</f>
        <v>ACTIVE</v>
      </c>
    </row>
    <row r="1387" customFormat="false" ht="15.75" hidden="false" customHeight="false" outlineLevel="0" collapsed="false">
      <c r="A1387" s="8" t="str">
        <f aca="false">pattern_user_labels!$A1387</f>
        <v>7b3a6ad7-cfe6-44d3-8b5d-c6cd8946a890</v>
      </c>
      <c r="B1387" s="8" t="str">
        <f aca="false" t="array" ref="B1387:B1387">INDEX(pattern_user_labels!B1387:J1387,MATCH(MAX(COUNTIF(pattern_user_labels!B1387:J1387,pattern_user_labels!B1387:J1387)),COUNTIF(pattern_user_labels!B1387:J1387,pattern_user_labels!B1387:J1387),0))</f>
        <v>NON_SPECIFIC</v>
      </c>
      <c r="C1387" s="9" t="n">
        <f aca="false">pattern_user_labels!$R1387</f>
        <v>3</v>
      </c>
      <c r="D1387" s="9" t="n">
        <f aca="false">COUNTIF(pattern_user_labels!$B1387:$J1387, $B1387)</f>
        <v>2</v>
      </c>
      <c r="E1387" s="10" t="b">
        <f aca="false">$C1387-$D1387&lt;=1</f>
        <v>1</v>
      </c>
      <c r="F1387" s="10" t="b">
        <f aca="false">$C1387=$D1387</f>
        <v>0</v>
      </c>
      <c r="G1387" s="10" t="b">
        <f aca="false">D1387&gt;=3</f>
        <v>0</v>
      </c>
      <c r="H1387" s="10" t="b">
        <f aca="false">AND($E1387,OR($B1387="UNGRADABLE_QUALITY",$B1387="UNGRADABLE_CONDITION"))</f>
        <v>0</v>
      </c>
      <c r="I1387" s="10" t="str">
        <f aca="false">IF(AND($E1387,NOT($H1387)),$B1387, "")</f>
        <v>NON_SPECIFIC</v>
      </c>
    </row>
    <row r="1388" customFormat="false" ht="15.75" hidden="false" customHeight="false" outlineLevel="0" collapsed="false">
      <c r="A1388" s="8" t="str">
        <f aca="false">pattern_user_labels!$A1388</f>
        <v>7b86c081-db4e-448c-85b9-9735cebc2bf0</v>
      </c>
      <c r="B1388" s="8" t="str">
        <f aca="false" t="array" ref="B1388:B1388">INDEX(pattern_user_labels!B1388:J1388,MATCH(MAX(COUNTIF(pattern_user_labels!B1388:J1388,pattern_user_labels!B1388:J1388)),COUNTIF(pattern_user_labels!B1388:J1388,pattern_user_labels!B1388:J1388),0))</f>
        <v>NON_SPECIFIC</v>
      </c>
      <c r="C1388" s="9" t="n">
        <f aca="false">pattern_user_labels!$R1388</f>
        <v>3</v>
      </c>
      <c r="D1388" s="9" t="n">
        <f aca="false">COUNTIF(pattern_user_labels!$B1388:$J1388, $B1388)</f>
        <v>2</v>
      </c>
      <c r="E1388" s="10" t="b">
        <f aca="false">$C1388-$D1388&lt;=1</f>
        <v>1</v>
      </c>
      <c r="F1388" s="10" t="b">
        <f aca="false">$C1388=$D1388</f>
        <v>0</v>
      </c>
      <c r="G1388" s="10" t="b">
        <f aca="false">D1388&gt;=3</f>
        <v>0</v>
      </c>
      <c r="H1388" s="10" t="b">
        <f aca="false">AND($E1388,OR($B1388="UNGRADABLE_QUALITY",$B1388="UNGRADABLE_CONDITION"))</f>
        <v>0</v>
      </c>
      <c r="I1388" s="10" t="str">
        <f aca="false">IF(AND($E1388,NOT($H1388)),$B1388, "")</f>
        <v>NON_SPECIFIC</v>
      </c>
    </row>
    <row r="1389" customFormat="false" ht="15.75" hidden="false" customHeight="false" outlineLevel="0" collapsed="false">
      <c r="A1389" s="8" t="str">
        <f aca="false">pattern_user_labels!$A1389</f>
        <v>7b8ae819-f264-4fe1-a178-46799b846480</v>
      </c>
      <c r="B1389" s="8" t="str">
        <f aca="false" t="array" ref="B1389:B1389">INDEX(pattern_user_labels!B1389:J1389,MATCH(MAX(COUNTIF(pattern_user_labels!B1389:J1389,pattern_user_labels!B1389:J1389)),COUNTIF(pattern_user_labels!B1389:J1389,pattern_user_labels!B1389:J1389),0))</f>
        <v>NORMAL</v>
      </c>
      <c r="C1389" s="9" t="n">
        <f aca="false">pattern_user_labels!$R1389</f>
        <v>3</v>
      </c>
      <c r="D1389" s="9" t="n">
        <f aca="false">COUNTIF(pattern_user_labels!$B1389:$J1389, $B1389)</f>
        <v>3</v>
      </c>
      <c r="E1389" s="10" t="b">
        <f aca="false">$C1389-$D1389&lt;=1</f>
        <v>1</v>
      </c>
      <c r="F1389" s="10" t="b">
        <f aca="false">$C1389=$D1389</f>
        <v>1</v>
      </c>
      <c r="G1389" s="10" t="b">
        <f aca="false">D1389&gt;=3</f>
        <v>1</v>
      </c>
      <c r="H1389" s="10" t="b">
        <f aca="false">AND($E1389,OR($B1389="UNGRADABLE_QUALITY",$B1389="UNGRADABLE_CONDITION"))</f>
        <v>0</v>
      </c>
      <c r="I1389" s="10" t="str">
        <f aca="false">IF(AND($E1389,NOT($H1389)),$B1389, "")</f>
        <v>NORMAL</v>
      </c>
    </row>
    <row r="1390" customFormat="false" ht="15.75" hidden="false" customHeight="false" outlineLevel="0" collapsed="false">
      <c r="A1390" s="8" t="str">
        <f aca="false">pattern_user_labels!$A1390</f>
        <v>7b9331ff-fbb5-44a2-93d4-5d86d5fba2d2</v>
      </c>
      <c r="B1390" s="8" t="str">
        <f aca="false" t="array" ref="B1390:B1390">INDEX(pattern_user_labels!B1390:J1390,MATCH(MAX(COUNTIF(pattern_user_labels!B1390:J1390,pattern_user_labels!B1390:J1390)),COUNTIF(pattern_user_labels!B1390:J1390,pattern_user_labels!B1390:J1390),0))</f>
        <v>NON_SPECIFIC</v>
      </c>
      <c r="C1390" s="9" t="n">
        <f aca="false">pattern_user_labels!$R1390</f>
        <v>3</v>
      </c>
      <c r="D1390" s="9" t="n">
        <f aca="false">COUNTIF(pattern_user_labels!$B1390:$J1390, $B1390)</f>
        <v>2</v>
      </c>
      <c r="E1390" s="10" t="b">
        <f aca="false">$C1390-$D1390&lt;=1</f>
        <v>1</v>
      </c>
      <c r="F1390" s="10" t="b">
        <f aca="false">$C1390=$D1390</f>
        <v>0</v>
      </c>
      <c r="G1390" s="10" t="b">
        <f aca="false">D1390&gt;=3</f>
        <v>0</v>
      </c>
      <c r="H1390" s="10" t="b">
        <f aca="false">AND($E1390,OR($B1390="UNGRADABLE_QUALITY",$B1390="UNGRADABLE_CONDITION"))</f>
        <v>0</v>
      </c>
      <c r="I1390" s="10" t="str">
        <f aca="false">IF(AND($E1390,NOT($H1390)),$B1390, "")</f>
        <v>NON_SPECIFIC</v>
      </c>
    </row>
    <row r="1391" customFormat="false" ht="15.75" hidden="false" customHeight="false" outlineLevel="0" collapsed="false">
      <c r="A1391" s="8" t="str">
        <f aca="false">pattern_user_labels!$A1391</f>
        <v>7bb353e3-9b2d-4bb0-90ad-69558f5e9f03</v>
      </c>
      <c r="B1391" s="8" t="str">
        <f aca="false" t="array" ref="B1391:B1391">INDEX(pattern_user_labels!B1391:J1391,MATCH(MAX(COUNTIF(pattern_user_labels!B1391:J1391,pattern_user_labels!B1391:J1391)),COUNTIF(pattern_user_labels!B1391:J1391,pattern_user_labels!B1391:J1391),0))</f>
        <v>NORMAL</v>
      </c>
      <c r="C1391" s="9" t="n">
        <f aca="false">pattern_user_labels!$R1391</f>
        <v>3</v>
      </c>
      <c r="D1391" s="9" t="n">
        <f aca="false">COUNTIF(pattern_user_labels!$B1391:$J1391, $B1391)</f>
        <v>2</v>
      </c>
      <c r="E1391" s="10" t="b">
        <f aca="false">$C1391-$D1391&lt;=1</f>
        <v>1</v>
      </c>
      <c r="F1391" s="10" t="b">
        <f aca="false">$C1391=$D1391</f>
        <v>0</v>
      </c>
      <c r="G1391" s="10" t="b">
        <f aca="false">D1391&gt;=3</f>
        <v>0</v>
      </c>
      <c r="H1391" s="10" t="b">
        <f aca="false">AND($E1391,OR($B1391="UNGRADABLE_QUALITY",$B1391="UNGRADABLE_CONDITION"))</f>
        <v>0</v>
      </c>
      <c r="I1391" s="10" t="str">
        <f aca="false">IF(AND($E1391,NOT($H1391)),$B1391, "")</f>
        <v>NORMAL</v>
      </c>
    </row>
    <row r="1392" customFormat="false" ht="15.75" hidden="false" customHeight="false" outlineLevel="0" collapsed="false">
      <c r="A1392" s="8" t="str">
        <f aca="false">pattern_user_labels!$A1392</f>
        <v>7c35800c-6e8a-44a7-8459-15ccdfb7c329</v>
      </c>
      <c r="B1392" s="8" t="str">
        <f aca="false" t="array" ref="B1392:B1392">INDEX(pattern_user_labels!B1392:J1392,MATCH(MAX(COUNTIF(pattern_user_labels!B1392:J1392,pattern_user_labels!B1392:J1392)),COUNTIF(pattern_user_labels!B1392:J1392,pattern_user_labels!B1392:J1392),0))</f>
        <v>NORMAL</v>
      </c>
      <c r="C1392" s="9" t="n">
        <f aca="false">pattern_user_labels!$R1392</f>
        <v>3</v>
      </c>
      <c r="D1392" s="9" t="n">
        <f aca="false">COUNTIF(pattern_user_labels!$B1392:$J1392, $B1392)</f>
        <v>3</v>
      </c>
      <c r="E1392" s="10" t="b">
        <f aca="false">$C1392-$D1392&lt;=1</f>
        <v>1</v>
      </c>
      <c r="F1392" s="10" t="b">
        <f aca="false">$C1392=$D1392</f>
        <v>1</v>
      </c>
      <c r="G1392" s="10" t="b">
        <f aca="false">D1392&gt;=3</f>
        <v>1</v>
      </c>
      <c r="H1392" s="10" t="b">
        <f aca="false">AND($E1392,OR($B1392="UNGRADABLE_QUALITY",$B1392="UNGRADABLE_CONDITION"))</f>
        <v>0</v>
      </c>
      <c r="I1392" s="10" t="str">
        <f aca="false">IF(AND($E1392,NOT($H1392)),$B1392, "")</f>
        <v>NORMAL</v>
      </c>
    </row>
    <row r="1393" customFormat="false" ht="15.75" hidden="false" customHeight="false" outlineLevel="0" collapsed="false">
      <c r="A1393" s="8" t="str">
        <f aca="false">pattern_user_labels!$A1393</f>
        <v>7c5f60a7-4417-4e42-96e7-11260d464e7d</v>
      </c>
      <c r="B1393" s="8" t="str">
        <f aca="false" t="array" ref="B1393:B1393">INDEX(pattern_user_labels!B1393:J1393,MATCH(MAX(COUNTIF(pattern_user_labels!B1393:J1393,pattern_user_labels!B1393:J1393)),COUNTIF(pattern_user_labels!B1393:J1393,pattern_user_labels!B1393:J1393),0))</f>
        <v>LATE</v>
      </c>
      <c r="C1393" s="9" t="n">
        <f aca="false">pattern_user_labels!$R1393</f>
        <v>3</v>
      </c>
      <c r="D1393" s="9" t="n">
        <f aca="false">COUNTIF(pattern_user_labels!$B1393:$J1393, $B1393)</f>
        <v>3</v>
      </c>
      <c r="E1393" s="10" t="b">
        <f aca="false">$C1393-$D1393&lt;=1</f>
        <v>1</v>
      </c>
      <c r="F1393" s="10" t="b">
        <f aca="false">$C1393=$D1393</f>
        <v>1</v>
      </c>
      <c r="G1393" s="10" t="b">
        <f aca="false">D1393&gt;=3</f>
        <v>1</v>
      </c>
      <c r="H1393" s="10" t="b">
        <f aca="false">AND($E1393,OR($B1393="UNGRADABLE_QUALITY",$B1393="UNGRADABLE_CONDITION"))</f>
        <v>0</v>
      </c>
      <c r="I1393" s="10" t="str">
        <f aca="false">IF(AND($E1393,NOT($H1393)),$B1393, "")</f>
        <v>LATE</v>
      </c>
    </row>
    <row r="1394" customFormat="false" ht="15.75" hidden="false" customHeight="false" outlineLevel="0" collapsed="false">
      <c r="A1394" s="8" t="str">
        <f aca="false">pattern_user_labels!$A1394</f>
        <v>7d63f1f5-59ae-4b52-8bf2-bc5bf5bd4352</v>
      </c>
      <c r="B1394" s="8" t="str">
        <f aca="false" t="array" ref="B1394:B1394">INDEX(pattern_user_labels!B1394:J1394,MATCH(MAX(COUNTIF(pattern_user_labels!B1394:J1394,pattern_user_labels!B1394:J1394)),COUNTIF(pattern_user_labels!B1394:J1394,pattern_user_labels!B1394:J1394),0))</f>
        <v>LATE</v>
      </c>
      <c r="C1394" s="9" t="n">
        <f aca="false">pattern_user_labels!$R1394</f>
        <v>3</v>
      </c>
      <c r="D1394" s="9" t="n">
        <f aca="false">COUNTIF(pattern_user_labels!$B1394:$J1394, $B1394)</f>
        <v>3</v>
      </c>
      <c r="E1394" s="10" t="b">
        <f aca="false">$C1394-$D1394&lt;=1</f>
        <v>1</v>
      </c>
      <c r="F1394" s="10" t="b">
        <f aca="false">$C1394=$D1394</f>
        <v>1</v>
      </c>
      <c r="G1394" s="10" t="b">
        <f aca="false">D1394&gt;=3</f>
        <v>1</v>
      </c>
      <c r="H1394" s="10" t="b">
        <f aca="false">AND($E1394,OR($B1394="UNGRADABLE_QUALITY",$B1394="UNGRADABLE_CONDITION"))</f>
        <v>0</v>
      </c>
      <c r="I1394" s="10" t="str">
        <f aca="false">IF(AND($E1394,NOT($H1394)),$B1394, "")</f>
        <v>LATE</v>
      </c>
    </row>
    <row r="1395" customFormat="false" ht="15.75" hidden="false" customHeight="false" outlineLevel="0" collapsed="false">
      <c r="A1395" s="8" t="str">
        <f aca="false">pattern_user_labels!$A1395</f>
        <v>7d8568ad-336d-43cd-a202-3a0dbc8e4d87</v>
      </c>
      <c r="B1395" s="8" t="str">
        <f aca="false" t="array" ref="B1395:B1395">INDEX(pattern_user_labels!B1395:J1395,MATCH(MAX(COUNTIF(pattern_user_labels!B1395:J1395,pattern_user_labels!B1395:J1395)),COUNTIF(pattern_user_labels!B1395:J1395,pattern_user_labels!B1395:J1395),0))</f>
        <v>NON_SPECIFIC</v>
      </c>
      <c r="C1395" s="9" t="n">
        <f aca="false">pattern_user_labels!$R1395</f>
        <v>3</v>
      </c>
      <c r="D1395" s="9" t="n">
        <f aca="false">COUNTIF(pattern_user_labels!$B1395:$J1395, $B1395)</f>
        <v>2</v>
      </c>
      <c r="E1395" s="10" t="b">
        <f aca="false">$C1395-$D1395&lt;=1</f>
        <v>1</v>
      </c>
      <c r="F1395" s="10" t="b">
        <f aca="false">$C1395=$D1395</f>
        <v>0</v>
      </c>
      <c r="G1395" s="10" t="b">
        <f aca="false">D1395&gt;=3</f>
        <v>0</v>
      </c>
      <c r="H1395" s="10" t="b">
        <f aca="false">AND($E1395,OR($B1395="UNGRADABLE_QUALITY",$B1395="UNGRADABLE_CONDITION"))</f>
        <v>0</v>
      </c>
      <c r="I1395" s="10" t="str">
        <f aca="false">IF(AND($E1395,NOT($H1395)),$B1395, "")</f>
        <v>NON_SPECIFIC</v>
      </c>
    </row>
    <row r="1396" customFormat="false" ht="15.75" hidden="false" customHeight="false" outlineLevel="0" collapsed="false">
      <c r="A1396" s="8" t="str">
        <f aca="false">pattern_user_labels!$A1396</f>
        <v>7e4ef21b-0a92-4769-8638-8db3f927202d</v>
      </c>
      <c r="B1396" s="8" t="str">
        <f aca="false" t="array" ref="B1396:B1396">INDEX(pattern_user_labels!B1396:J1396,MATCH(MAX(COUNTIF(pattern_user_labels!B1396:J1396,pattern_user_labels!B1396:J1396)),COUNTIF(pattern_user_labels!B1396:J1396,pattern_user_labels!B1396:J1396),0))</f>
        <v>EARLY</v>
      </c>
      <c r="C1396" s="9" t="n">
        <f aca="false">pattern_user_labels!$R1396</f>
        <v>3</v>
      </c>
      <c r="D1396" s="9" t="n">
        <f aca="false">COUNTIF(pattern_user_labels!$B1396:$J1396, $B1396)</f>
        <v>2</v>
      </c>
      <c r="E1396" s="10" t="b">
        <f aca="false">$C1396-$D1396&lt;=1</f>
        <v>1</v>
      </c>
      <c r="F1396" s="10" t="b">
        <f aca="false">$C1396=$D1396</f>
        <v>0</v>
      </c>
      <c r="G1396" s="10" t="b">
        <f aca="false">D1396&gt;=3</f>
        <v>0</v>
      </c>
      <c r="H1396" s="10" t="b">
        <f aca="false">AND($E1396,OR($B1396="UNGRADABLE_QUALITY",$B1396="UNGRADABLE_CONDITION"))</f>
        <v>0</v>
      </c>
      <c r="I1396" s="10" t="str">
        <f aca="false">IF(AND($E1396,NOT($H1396)),$B1396, "")</f>
        <v>EARLY</v>
      </c>
    </row>
    <row r="1397" customFormat="false" ht="15.75" hidden="false" customHeight="false" outlineLevel="0" collapsed="false">
      <c r="A1397" s="8" t="str">
        <f aca="false">pattern_user_labels!$A1397</f>
        <v>7e5c3ce2-ee23-4f64-b4cc-aa1144250edf</v>
      </c>
      <c r="B1397" s="8" t="str">
        <f aca="false" t="array" ref="B1397:B1397">INDEX(pattern_user_labels!B1397:J1397,MATCH(MAX(COUNTIF(pattern_user_labels!B1397:J1397,pattern_user_labels!B1397:J1397)),COUNTIF(pattern_user_labels!B1397:J1397,pattern_user_labels!B1397:J1397),0))</f>
        <v>ACTIVE</v>
      </c>
      <c r="C1397" s="9" t="n">
        <f aca="false">pattern_user_labels!$R1397</f>
        <v>3</v>
      </c>
      <c r="D1397" s="9" t="n">
        <f aca="false">COUNTIF(pattern_user_labels!$B1397:$J1397, $B1397)</f>
        <v>2</v>
      </c>
      <c r="E1397" s="10" t="b">
        <f aca="false">$C1397-$D1397&lt;=1</f>
        <v>1</v>
      </c>
      <c r="F1397" s="10" t="b">
        <f aca="false">$C1397=$D1397</f>
        <v>0</v>
      </c>
      <c r="G1397" s="10" t="b">
        <f aca="false">D1397&gt;=3</f>
        <v>0</v>
      </c>
      <c r="H1397" s="10" t="b">
        <f aca="false">AND($E1397,OR($B1397="UNGRADABLE_QUALITY",$B1397="UNGRADABLE_CONDITION"))</f>
        <v>0</v>
      </c>
      <c r="I1397" s="10" t="str">
        <f aca="false">IF(AND($E1397,NOT($H1397)),$B1397, "")</f>
        <v>ACTIVE</v>
      </c>
    </row>
    <row r="1398" customFormat="false" ht="15.75" hidden="false" customHeight="false" outlineLevel="0" collapsed="false">
      <c r="A1398" s="8" t="str">
        <f aca="false">pattern_user_labels!$A1398</f>
        <v>7ebc71bd-697b-4a0a-aa10-c1a5fda62968</v>
      </c>
      <c r="B1398" s="8" t="str">
        <f aca="false" t="array" ref="B1398:B1398">INDEX(pattern_user_labels!B1398:J1398,MATCH(MAX(COUNTIF(pattern_user_labels!B1398:J1398,pattern_user_labels!B1398:J1398)),COUNTIF(pattern_user_labels!B1398:J1398,pattern_user_labels!B1398:J1398),0))</f>
        <v>ACTIVE</v>
      </c>
      <c r="C1398" s="9" t="n">
        <f aca="false">pattern_user_labels!$R1398</f>
        <v>3</v>
      </c>
      <c r="D1398" s="9" t="n">
        <f aca="false">COUNTIF(pattern_user_labels!$B1398:$J1398, $B1398)</f>
        <v>3</v>
      </c>
      <c r="E1398" s="10" t="b">
        <f aca="false">$C1398-$D1398&lt;=1</f>
        <v>1</v>
      </c>
      <c r="F1398" s="10" t="b">
        <f aca="false">$C1398=$D1398</f>
        <v>1</v>
      </c>
      <c r="G1398" s="10" t="b">
        <f aca="false">D1398&gt;=3</f>
        <v>1</v>
      </c>
      <c r="H1398" s="10" t="b">
        <f aca="false">AND($E1398,OR($B1398="UNGRADABLE_QUALITY",$B1398="UNGRADABLE_CONDITION"))</f>
        <v>0</v>
      </c>
      <c r="I1398" s="10" t="str">
        <f aca="false">IF(AND($E1398,NOT($H1398)),$B1398, "")</f>
        <v>ACTIVE</v>
      </c>
    </row>
    <row r="1399" customFormat="false" ht="15.75" hidden="false" customHeight="false" outlineLevel="0" collapsed="false">
      <c r="A1399" s="8" t="str">
        <f aca="false">pattern_user_labels!$A1399</f>
        <v>7f101d65-d0fb-4341-8f11-0efe8f7dd7a4</v>
      </c>
      <c r="B1399" s="8" t="str">
        <f aca="false" t="array" ref="B1399:B1399">INDEX(pattern_user_labels!B1399:J1399,MATCH(MAX(COUNTIF(pattern_user_labels!B1399:J1399,pattern_user_labels!B1399:J1399)),COUNTIF(pattern_user_labels!B1399:J1399,pattern_user_labels!B1399:J1399),0))</f>
        <v>NORMAL</v>
      </c>
      <c r="C1399" s="9" t="n">
        <f aca="false">pattern_user_labels!$R1399</f>
        <v>3</v>
      </c>
      <c r="D1399" s="9" t="n">
        <f aca="false">COUNTIF(pattern_user_labels!$B1399:$J1399, $B1399)</f>
        <v>3</v>
      </c>
      <c r="E1399" s="10" t="b">
        <f aca="false">$C1399-$D1399&lt;=1</f>
        <v>1</v>
      </c>
      <c r="F1399" s="10" t="b">
        <f aca="false">$C1399=$D1399</f>
        <v>1</v>
      </c>
      <c r="G1399" s="10" t="b">
        <f aca="false">D1399&gt;=3</f>
        <v>1</v>
      </c>
      <c r="H1399" s="10" t="b">
        <f aca="false">AND($E1399,OR($B1399="UNGRADABLE_QUALITY",$B1399="UNGRADABLE_CONDITION"))</f>
        <v>0</v>
      </c>
      <c r="I1399" s="10" t="str">
        <f aca="false">IF(AND($E1399,NOT($H1399)),$B1399, "")</f>
        <v>NORMAL</v>
      </c>
    </row>
    <row r="1400" customFormat="false" ht="15.75" hidden="false" customHeight="false" outlineLevel="0" collapsed="false">
      <c r="A1400" s="8" t="str">
        <f aca="false">pattern_user_labels!$A1400</f>
        <v>7f11d691-1337-4734-9239-9b1a365f06e3</v>
      </c>
      <c r="B1400" s="8" t="str">
        <f aca="false" t="array" ref="B1400:B1400">INDEX(pattern_user_labels!B1400:J1400,MATCH(MAX(COUNTIF(pattern_user_labels!B1400:J1400,pattern_user_labels!B1400:J1400)),COUNTIF(pattern_user_labels!B1400:J1400,pattern_user_labels!B1400:J1400),0))</f>
        <v>NON_SPECIFIC</v>
      </c>
      <c r="C1400" s="9" t="n">
        <f aca="false">pattern_user_labels!$R1400</f>
        <v>3</v>
      </c>
      <c r="D1400" s="9" t="n">
        <f aca="false">COUNTIF(pattern_user_labels!$B1400:$J1400, $B1400)</f>
        <v>2</v>
      </c>
      <c r="E1400" s="10" t="b">
        <f aca="false">$C1400-$D1400&lt;=1</f>
        <v>1</v>
      </c>
      <c r="F1400" s="10" t="b">
        <f aca="false">$C1400=$D1400</f>
        <v>0</v>
      </c>
      <c r="G1400" s="10" t="b">
        <f aca="false">D1400&gt;=3</f>
        <v>0</v>
      </c>
      <c r="H1400" s="10" t="b">
        <f aca="false">AND($E1400,OR($B1400="UNGRADABLE_QUALITY",$B1400="UNGRADABLE_CONDITION"))</f>
        <v>0</v>
      </c>
      <c r="I1400" s="10" t="str">
        <f aca="false">IF(AND($E1400,NOT($H1400)),$B1400, "")</f>
        <v>NON_SPECIFIC</v>
      </c>
    </row>
    <row r="1401" customFormat="false" ht="15.75" hidden="false" customHeight="false" outlineLevel="0" collapsed="false">
      <c r="A1401" s="8" t="str">
        <f aca="false">pattern_user_labels!$A1401</f>
        <v>7f3a5dd0-7781-4790-9870-421e0bad19a9</v>
      </c>
      <c r="B1401" s="8" t="str">
        <f aca="false" t="array" ref="B1401:B1401">INDEX(pattern_user_labels!B1401:J1401,MATCH(MAX(COUNTIF(pattern_user_labels!B1401:J1401,pattern_user_labels!B1401:J1401)),COUNTIF(pattern_user_labels!B1401:J1401,pattern_user_labels!B1401:J1401),0))</f>
        <v>NON_SPECIFIC</v>
      </c>
      <c r="C1401" s="9" t="n">
        <f aca="false">pattern_user_labels!$R1401</f>
        <v>3</v>
      </c>
      <c r="D1401" s="9" t="n">
        <f aca="false">COUNTIF(pattern_user_labels!$B1401:$J1401, $B1401)</f>
        <v>2</v>
      </c>
      <c r="E1401" s="10" t="b">
        <f aca="false">$C1401-$D1401&lt;=1</f>
        <v>1</v>
      </c>
      <c r="F1401" s="10" t="b">
        <f aca="false">$C1401=$D1401</f>
        <v>0</v>
      </c>
      <c r="G1401" s="10" t="b">
        <f aca="false">D1401&gt;=3</f>
        <v>0</v>
      </c>
      <c r="H1401" s="10" t="b">
        <f aca="false">AND($E1401,OR($B1401="UNGRADABLE_QUALITY",$B1401="UNGRADABLE_CONDITION"))</f>
        <v>0</v>
      </c>
      <c r="I1401" s="10" t="str">
        <f aca="false">IF(AND($E1401,NOT($H1401)),$B1401, "")</f>
        <v>NON_SPECIFIC</v>
      </c>
    </row>
    <row r="1402" customFormat="false" ht="15.75" hidden="false" customHeight="false" outlineLevel="0" collapsed="false">
      <c r="A1402" s="8" t="str">
        <f aca="false">pattern_user_labels!$A1402</f>
        <v>7f5a5626-08e1-4235-bf24-4107fff8fbc5</v>
      </c>
      <c r="B1402" s="8" t="str">
        <f aca="false" t="array" ref="B1402:B1402">INDEX(pattern_user_labels!B1402:J1402,MATCH(MAX(COUNTIF(pattern_user_labels!B1402:J1402,pattern_user_labels!B1402:J1402)),COUNTIF(pattern_user_labels!B1402:J1402,pattern_user_labels!B1402:J1402),0))</f>
        <v>NORMAL</v>
      </c>
      <c r="C1402" s="9" t="n">
        <f aca="false">pattern_user_labels!$R1402</f>
        <v>3</v>
      </c>
      <c r="D1402" s="9" t="n">
        <f aca="false">COUNTIF(pattern_user_labels!$B1402:$J1402, $B1402)</f>
        <v>1</v>
      </c>
      <c r="E1402" s="10" t="b">
        <f aca="false">$C1402-$D1402&lt;=1</f>
        <v>0</v>
      </c>
      <c r="F1402" s="10" t="b">
        <f aca="false">$C1402=$D1402</f>
        <v>0</v>
      </c>
      <c r="G1402" s="10" t="b">
        <f aca="false">D1402&gt;=3</f>
        <v>0</v>
      </c>
      <c r="H1402" s="10" t="b">
        <f aca="false">AND($E1402,OR($B1402="UNGRADABLE_QUALITY",$B1402="UNGRADABLE_CONDITION"))</f>
        <v>0</v>
      </c>
      <c r="I1402" s="10" t="str">
        <f aca="false">IF(AND($E1402,NOT($H1402)),$B1402, "")</f>
        <v/>
      </c>
    </row>
    <row r="1403" customFormat="false" ht="15.75" hidden="false" customHeight="false" outlineLevel="0" collapsed="false">
      <c r="A1403" s="8" t="str">
        <f aca="false">pattern_user_labels!$A1403</f>
        <v>7fdc2601-4c31-45e3-911b-645a52d5d3a5</v>
      </c>
      <c r="B1403" s="8" t="str">
        <f aca="false" t="array" ref="B1403:B1403">INDEX(pattern_user_labels!B1403:J1403,MATCH(MAX(COUNTIF(pattern_user_labels!B1403:J1403,pattern_user_labels!B1403:J1403)),COUNTIF(pattern_user_labels!B1403:J1403,pattern_user_labels!B1403:J1403),0))</f>
        <v>NORMAL</v>
      </c>
      <c r="C1403" s="9" t="n">
        <f aca="false">pattern_user_labels!$R1403</f>
        <v>3</v>
      </c>
      <c r="D1403" s="9" t="n">
        <f aca="false">COUNTIF(pattern_user_labels!$B1403:$J1403, $B1403)</f>
        <v>1</v>
      </c>
      <c r="E1403" s="10" t="b">
        <f aca="false">$C1403-$D1403&lt;=1</f>
        <v>0</v>
      </c>
      <c r="F1403" s="10" t="b">
        <f aca="false">$C1403=$D1403</f>
        <v>0</v>
      </c>
      <c r="G1403" s="10" t="b">
        <f aca="false">D1403&gt;=3</f>
        <v>0</v>
      </c>
      <c r="H1403" s="10" t="b">
        <f aca="false">AND($E1403,OR($B1403="UNGRADABLE_QUALITY",$B1403="UNGRADABLE_CONDITION"))</f>
        <v>0</v>
      </c>
      <c r="I1403" s="10" t="str">
        <f aca="false">IF(AND($E1403,NOT($H1403)),$B1403, "")</f>
        <v/>
      </c>
    </row>
    <row r="1404" customFormat="false" ht="15.75" hidden="false" customHeight="false" outlineLevel="0" collapsed="false">
      <c r="A1404" s="8" t="str">
        <f aca="false">pattern_user_labels!$A1404</f>
        <v>8010d293-62e0-49fc-ac1e-2caddf1ec325</v>
      </c>
      <c r="B1404" s="8" t="str">
        <f aca="false" t="array" ref="B1404:B1404">INDEX(pattern_user_labels!B1404:J1404,MATCH(MAX(COUNTIF(pattern_user_labels!B1404:J1404,pattern_user_labels!B1404:J1404)),COUNTIF(pattern_user_labels!B1404:J1404,pattern_user_labels!B1404:J1404),0))</f>
        <v>NORMAL</v>
      </c>
      <c r="C1404" s="9" t="n">
        <f aca="false">pattern_user_labels!$R1404</f>
        <v>3</v>
      </c>
      <c r="D1404" s="9" t="n">
        <f aca="false">COUNTIF(pattern_user_labels!$B1404:$J1404, $B1404)</f>
        <v>2</v>
      </c>
      <c r="E1404" s="10" t="b">
        <f aca="false">$C1404-$D1404&lt;=1</f>
        <v>1</v>
      </c>
      <c r="F1404" s="10" t="b">
        <f aca="false">$C1404=$D1404</f>
        <v>0</v>
      </c>
      <c r="G1404" s="10" t="b">
        <f aca="false">D1404&gt;=3</f>
        <v>0</v>
      </c>
      <c r="H1404" s="10" t="b">
        <f aca="false">AND($E1404,OR($B1404="UNGRADABLE_QUALITY",$B1404="UNGRADABLE_CONDITION"))</f>
        <v>0</v>
      </c>
      <c r="I1404" s="10" t="str">
        <f aca="false">IF(AND($E1404,NOT($H1404)),$B1404, "")</f>
        <v>NORMAL</v>
      </c>
    </row>
    <row r="1405" customFormat="false" ht="15.75" hidden="false" customHeight="false" outlineLevel="0" collapsed="false">
      <c r="A1405" s="8" t="str">
        <f aca="false">pattern_user_labels!$A1405</f>
        <v>80bf7ab4-7b97-4c4d-8392-67a2f2a4d7cf</v>
      </c>
      <c r="B1405" s="8" t="str">
        <f aca="false" t="array" ref="B1405:B1405">INDEX(pattern_user_labels!B1405:J1405,MATCH(MAX(COUNTIF(pattern_user_labels!B1405:J1405,pattern_user_labels!B1405:J1405)),COUNTIF(pattern_user_labels!B1405:J1405,pattern_user_labels!B1405:J1405),0))</f>
        <v>LATE</v>
      </c>
      <c r="C1405" s="9" t="n">
        <f aca="false">pattern_user_labels!$R1405</f>
        <v>3</v>
      </c>
      <c r="D1405" s="9" t="n">
        <f aca="false">COUNTIF(pattern_user_labels!$B1405:$J1405, $B1405)</f>
        <v>2</v>
      </c>
      <c r="E1405" s="10" t="b">
        <f aca="false">$C1405-$D1405&lt;=1</f>
        <v>1</v>
      </c>
      <c r="F1405" s="10" t="b">
        <f aca="false">$C1405=$D1405</f>
        <v>0</v>
      </c>
      <c r="G1405" s="10" t="b">
        <f aca="false">D1405&gt;=3</f>
        <v>0</v>
      </c>
      <c r="H1405" s="10" t="b">
        <f aca="false">AND($E1405,OR($B1405="UNGRADABLE_QUALITY",$B1405="UNGRADABLE_CONDITION"))</f>
        <v>0</v>
      </c>
      <c r="I1405" s="10" t="str">
        <f aca="false">IF(AND($E1405,NOT($H1405)),$B1405, "")</f>
        <v>LATE</v>
      </c>
    </row>
    <row r="1406" customFormat="false" ht="15.75" hidden="false" customHeight="false" outlineLevel="0" collapsed="false">
      <c r="A1406" s="8" t="str">
        <f aca="false">pattern_user_labels!$A1406</f>
        <v>80d2f345-c271-43b7-9939-2b762606364c</v>
      </c>
      <c r="B1406" s="8" t="str">
        <f aca="false" t="array" ref="B1406:B1406">INDEX(pattern_user_labels!B1406:J1406,MATCH(MAX(COUNTIF(pattern_user_labels!B1406:J1406,pattern_user_labels!B1406:J1406)),COUNTIF(pattern_user_labels!B1406:J1406,pattern_user_labels!B1406:J1406),0))</f>
        <v>EARLY</v>
      </c>
      <c r="C1406" s="9" t="n">
        <f aca="false">pattern_user_labels!$R1406</f>
        <v>3</v>
      </c>
      <c r="D1406" s="9" t="n">
        <f aca="false">COUNTIF(pattern_user_labels!$B1406:$J1406, $B1406)</f>
        <v>3</v>
      </c>
      <c r="E1406" s="10" t="b">
        <f aca="false">$C1406-$D1406&lt;=1</f>
        <v>1</v>
      </c>
      <c r="F1406" s="10" t="b">
        <f aca="false">$C1406=$D1406</f>
        <v>1</v>
      </c>
      <c r="G1406" s="10" t="b">
        <f aca="false">D1406&gt;=3</f>
        <v>1</v>
      </c>
      <c r="H1406" s="10" t="b">
        <f aca="false">AND($E1406,OR($B1406="UNGRADABLE_QUALITY",$B1406="UNGRADABLE_CONDITION"))</f>
        <v>0</v>
      </c>
      <c r="I1406" s="10" t="str">
        <f aca="false">IF(AND($E1406,NOT($H1406)),$B1406, "")</f>
        <v>EARLY</v>
      </c>
    </row>
    <row r="1407" customFormat="false" ht="15.75" hidden="false" customHeight="false" outlineLevel="0" collapsed="false">
      <c r="A1407" s="8" t="str">
        <f aca="false">pattern_user_labels!$A1407</f>
        <v>80f3706a-93c3-4f75-922e-d4aa7dab57b4</v>
      </c>
      <c r="B1407" s="8" t="str">
        <f aca="false" t="array" ref="B1407:B1407">INDEX(pattern_user_labels!B1407:J1407,MATCH(MAX(COUNTIF(pattern_user_labels!B1407:J1407,pattern_user_labels!B1407:J1407)),COUNTIF(pattern_user_labels!B1407:J1407,pattern_user_labels!B1407:J1407),0))</f>
        <v>NORMAL</v>
      </c>
      <c r="C1407" s="9" t="n">
        <f aca="false">pattern_user_labels!$R1407</f>
        <v>3</v>
      </c>
      <c r="D1407" s="9" t="n">
        <f aca="false">COUNTIF(pattern_user_labels!$B1407:$J1407, $B1407)</f>
        <v>2</v>
      </c>
      <c r="E1407" s="10" t="b">
        <f aca="false">$C1407-$D1407&lt;=1</f>
        <v>1</v>
      </c>
      <c r="F1407" s="10" t="b">
        <f aca="false">$C1407=$D1407</f>
        <v>0</v>
      </c>
      <c r="G1407" s="10" t="b">
        <f aca="false">D1407&gt;=3</f>
        <v>0</v>
      </c>
      <c r="H1407" s="10" t="b">
        <f aca="false">AND($E1407,OR($B1407="UNGRADABLE_QUALITY",$B1407="UNGRADABLE_CONDITION"))</f>
        <v>0</v>
      </c>
      <c r="I1407" s="10" t="str">
        <f aca="false">IF(AND($E1407,NOT($H1407)),$B1407, "")</f>
        <v>NORMAL</v>
      </c>
    </row>
    <row r="1408" customFormat="false" ht="15.75" hidden="false" customHeight="false" outlineLevel="0" collapsed="false">
      <c r="A1408" s="8" t="str">
        <f aca="false">pattern_user_labels!$A1408</f>
        <v>8149e1fc-b087-4b5c-859c-815ba0ddcec4</v>
      </c>
      <c r="B1408" s="8" t="str">
        <f aca="false" t="array" ref="B1408:B1408">INDEX(pattern_user_labels!B1408:J1408,MATCH(MAX(COUNTIF(pattern_user_labels!B1408:J1408,pattern_user_labels!B1408:J1408)),COUNTIF(pattern_user_labels!B1408:J1408,pattern_user_labels!B1408:J1408),0))</f>
        <v>EARLY</v>
      </c>
      <c r="C1408" s="9" t="n">
        <f aca="false">pattern_user_labels!$R1408</f>
        <v>3</v>
      </c>
      <c r="D1408" s="9" t="n">
        <f aca="false">COUNTIF(pattern_user_labels!$B1408:$J1408, $B1408)</f>
        <v>3</v>
      </c>
      <c r="E1408" s="10" t="b">
        <f aca="false">$C1408-$D1408&lt;=1</f>
        <v>1</v>
      </c>
      <c r="F1408" s="10" t="b">
        <f aca="false">$C1408=$D1408</f>
        <v>1</v>
      </c>
      <c r="G1408" s="10" t="b">
        <f aca="false">D1408&gt;=3</f>
        <v>1</v>
      </c>
      <c r="H1408" s="10" t="b">
        <f aca="false">AND($E1408,OR($B1408="UNGRADABLE_QUALITY",$B1408="UNGRADABLE_CONDITION"))</f>
        <v>0</v>
      </c>
      <c r="I1408" s="10" t="str">
        <f aca="false">IF(AND($E1408,NOT($H1408)),$B1408, "")</f>
        <v>EARLY</v>
      </c>
    </row>
    <row r="1409" customFormat="false" ht="15.75" hidden="false" customHeight="false" outlineLevel="0" collapsed="false">
      <c r="A1409" s="8" t="str">
        <f aca="false">pattern_user_labels!$A1409</f>
        <v>81ccc53a-d48a-45ba-a3c1-6d210baf1ef4</v>
      </c>
      <c r="B1409" s="8" t="str">
        <f aca="false" t="array" ref="B1409:B1409">INDEX(pattern_user_labels!B1409:J1409,MATCH(MAX(COUNTIF(pattern_user_labels!B1409:J1409,pattern_user_labels!B1409:J1409)),COUNTIF(pattern_user_labels!B1409:J1409,pattern_user_labels!B1409:J1409),0))</f>
        <v>NORMAL</v>
      </c>
      <c r="C1409" s="9" t="n">
        <f aca="false">pattern_user_labels!$R1409</f>
        <v>3</v>
      </c>
      <c r="D1409" s="9" t="n">
        <f aca="false">COUNTIF(pattern_user_labels!$B1409:$J1409, $B1409)</f>
        <v>2</v>
      </c>
      <c r="E1409" s="10" t="b">
        <f aca="false">$C1409-$D1409&lt;=1</f>
        <v>1</v>
      </c>
      <c r="F1409" s="10" t="b">
        <f aca="false">$C1409=$D1409</f>
        <v>0</v>
      </c>
      <c r="G1409" s="10" t="b">
        <f aca="false">D1409&gt;=3</f>
        <v>0</v>
      </c>
      <c r="H1409" s="10" t="b">
        <f aca="false">AND($E1409,OR($B1409="UNGRADABLE_QUALITY",$B1409="UNGRADABLE_CONDITION"))</f>
        <v>0</v>
      </c>
      <c r="I1409" s="10" t="str">
        <f aca="false">IF(AND($E1409,NOT($H1409)),$B1409, "")</f>
        <v>NORMAL</v>
      </c>
    </row>
    <row r="1410" customFormat="false" ht="15.75" hidden="false" customHeight="false" outlineLevel="0" collapsed="false">
      <c r="A1410" s="8" t="str">
        <f aca="false">pattern_user_labels!$A1410</f>
        <v>8220bbb1-a452-46d4-8b41-232648981d13</v>
      </c>
      <c r="B1410" s="8" t="str">
        <f aca="false" t="array" ref="B1410:B1410">INDEX(pattern_user_labels!B1410:J1410,MATCH(MAX(COUNTIF(pattern_user_labels!B1410:J1410,pattern_user_labels!B1410:J1410)),COUNTIF(pattern_user_labels!B1410:J1410,pattern_user_labels!B1410:J1410),0))</f>
        <v>NORMAL</v>
      </c>
      <c r="C1410" s="9" t="n">
        <f aca="false">pattern_user_labels!$R1410</f>
        <v>3</v>
      </c>
      <c r="D1410" s="9" t="n">
        <f aca="false">COUNTIF(pattern_user_labels!$B1410:$J1410, $B1410)</f>
        <v>2</v>
      </c>
      <c r="E1410" s="10" t="b">
        <f aca="false">$C1410-$D1410&lt;=1</f>
        <v>1</v>
      </c>
      <c r="F1410" s="10" t="b">
        <f aca="false">$C1410=$D1410</f>
        <v>0</v>
      </c>
      <c r="G1410" s="10" t="b">
        <f aca="false">D1410&gt;=3</f>
        <v>0</v>
      </c>
      <c r="H1410" s="10" t="b">
        <f aca="false">AND($E1410,OR($B1410="UNGRADABLE_QUALITY",$B1410="UNGRADABLE_CONDITION"))</f>
        <v>0</v>
      </c>
      <c r="I1410" s="10" t="str">
        <f aca="false">IF(AND($E1410,NOT($H1410)),$B1410, "")</f>
        <v>NORMAL</v>
      </c>
    </row>
    <row r="1411" customFormat="false" ht="15.75" hidden="false" customHeight="false" outlineLevel="0" collapsed="false">
      <c r="A1411" s="8" t="str">
        <f aca="false">pattern_user_labels!$A1411</f>
        <v>82bcd848-641e-47f6-a450-381252afeae8</v>
      </c>
      <c r="B1411" s="8" t="str">
        <f aca="false" t="array" ref="B1411:B1411">INDEX(pattern_user_labels!B1411:J1411,MATCH(MAX(COUNTIF(pattern_user_labels!B1411:J1411,pattern_user_labels!B1411:J1411)),COUNTIF(pattern_user_labels!B1411:J1411,pattern_user_labels!B1411:J1411),0))</f>
        <v>LATE</v>
      </c>
      <c r="C1411" s="9" t="n">
        <f aca="false">pattern_user_labels!$R1411</f>
        <v>3</v>
      </c>
      <c r="D1411" s="9" t="n">
        <f aca="false">COUNTIF(pattern_user_labels!$B1411:$J1411, $B1411)</f>
        <v>2</v>
      </c>
      <c r="E1411" s="10" t="b">
        <f aca="false">$C1411-$D1411&lt;=1</f>
        <v>1</v>
      </c>
      <c r="F1411" s="10" t="b">
        <f aca="false">$C1411=$D1411</f>
        <v>0</v>
      </c>
      <c r="G1411" s="10" t="b">
        <f aca="false">D1411&gt;=3</f>
        <v>0</v>
      </c>
      <c r="H1411" s="10" t="b">
        <f aca="false">AND($E1411,OR($B1411="UNGRADABLE_QUALITY",$B1411="UNGRADABLE_CONDITION"))</f>
        <v>0</v>
      </c>
      <c r="I1411" s="10" t="str">
        <f aca="false">IF(AND($E1411,NOT($H1411)),$B1411, "")</f>
        <v>LATE</v>
      </c>
    </row>
    <row r="1412" customFormat="false" ht="15.75" hidden="false" customHeight="false" outlineLevel="0" collapsed="false">
      <c r="A1412" s="8" t="str">
        <f aca="false">pattern_user_labels!$A1412</f>
        <v>82ee5d38-b037-468c-8492-e4c6a88dcd52</v>
      </c>
      <c r="B1412" s="8" t="str">
        <f aca="false" t="array" ref="B1412:B1412">INDEX(pattern_user_labels!B1412:J1412,MATCH(MAX(COUNTIF(pattern_user_labels!B1412:J1412,pattern_user_labels!B1412:J1412)),COUNTIF(pattern_user_labels!B1412:J1412,pattern_user_labels!B1412:J1412),0))</f>
        <v>NORMAL</v>
      </c>
      <c r="C1412" s="9" t="n">
        <f aca="false">pattern_user_labels!$R1412</f>
        <v>3</v>
      </c>
      <c r="D1412" s="9" t="n">
        <f aca="false">COUNTIF(pattern_user_labels!$B1412:$J1412, $B1412)</f>
        <v>2</v>
      </c>
      <c r="E1412" s="10" t="b">
        <f aca="false">$C1412-$D1412&lt;=1</f>
        <v>1</v>
      </c>
      <c r="F1412" s="10" t="b">
        <f aca="false">$C1412=$D1412</f>
        <v>0</v>
      </c>
      <c r="G1412" s="10" t="b">
        <f aca="false">D1412&gt;=3</f>
        <v>0</v>
      </c>
      <c r="H1412" s="10" t="b">
        <f aca="false">AND($E1412,OR($B1412="UNGRADABLE_QUALITY",$B1412="UNGRADABLE_CONDITION"))</f>
        <v>0</v>
      </c>
      <c r="I1412" s="10" t="str">
        <f aca="false">IF(AND($E1412,NOT($H1412)),$B1412, "")</f>
        <v>NORMAL</v>
      </c>
    </row>
    <row r="1413" customFormat="false" ht="15.75" hidden="false" customHeight="false" outlineLevel="0" collapsed="false">
      <c r="A1413" s="8" t="str">
        <f aca="false">pattern_user_labels!$A1413</f>
        <v>832b0cd8-5b90-4903-8637-637888b8cdb7</v>
      </c>
      <c r="B1413" s="8" t="str">
        <f aca="false" t="array" ref="B1413:B1413">INDEX(pattern_user_labels!B1413:J1413,MATCH(MAX(COUNTIF(pattern_user_labels!B1413:J1413,pattern_user_labels!B1413:J1413)),COUNTIF(pattern_user_labels!B1413:J1413,pattern_user_labels!B1413:J1413),0))</f>
        <v>NON_SPECIFIC</v>
      </c>
      <c r="C1413" s="9" t="n">
        <f aca="false">pattern_user_labels!$R1413</f>
        <v>3</v>
      </c>
      <c r="D1413" s="9" t="n">
        <f aca="false">COUNTIF(pattern_user_labels!$B1413:$J1413, $B1413)</f>
        <v>3</v>
      </c>
      <c r="E1413" s="10" t="b">
        <f aca="false">$C1413-$D1413&lt;=1</f>
        <v>1</v>
      </c>
      <c r="F1413" s="10" t="b">
        <f aca="false">$C1413=$D1413</f>
        <v>1</v>
      </c>
      <c r="G1413" s="10" t="b">
        <f aca="false">D1413&gt;=3</f>
        <v>1</v>
      </c>
      <c r="H1413" s="10" t="b">
        <f aca="false">AND($E1413,OR($B1413="UNGRADABLE_QUALITY",$B1413="UNGRADABLE_CONDITION"))</f>
        <v>0</v>
      </c>
      <c r="I1413" s="10" t="str">
        <f aca="false">IF(AND($E1413,NOT($H1413)),$B1413, "")</f>
        <v>NON_SPECIFIC</v>
      </c>
    </row>
    <row r="1414" customFormat="false" ht="15.75" hidden="false" customHeight="false" outlineLevel="0" collapsed="false">
      <c r="A1414" s="8" t="str">
        <f aca="false">pattern_user_labels!$A1414</f>
        <v>8375f51b-d32b-4e8f-b9d3-4804292fa20a</v>
      </c>
      <c r="B1414" s="8" t="str">
        <f aca="false" t="array" ref="B1414:B1414">INDEX(pattern_user_labels!B1414:J1414,MATCH(MAX(COUNTIF(pattern_user_labels!B1414:J1414,pattern_user_labels!B1414:J1414)),COUNTIF(pattern_user_labels!B1414:J1414,pattern_user_labels!B1414:J1414),0))</f>
        <v>NORMAL</v>
      </c>
      <c r="C1414" s="9" t="n">
        <f aca="false">pattern_user_labels!$R1414</f>
        <v>3</v>
      </c>
      <c r="D1414" s="9" t="n">
        <f aca="false">COUNTIF(pattern_user_labels!$B1414:$J1414, $B1414)</f>
        <v>3</v>
      </c>
      <c r="E1414" s="10" t="b">
        <f aca="false">$C1414-$D1414&lt;=1</f>
        <v>1</v>
      </c>
      <c r="F1414" s="10" t="b">
        <f aca="false">$C1414=$D1414</f>
        <v>1</v>
      </c>
      <c r="G1414" s="10" t="b">
        <f aca="false">D1414&gt;=3</f>
        <v>1</v>
      </c>
      <c r="H1414" s="10" t="b">
        <f aca="false">AND($E1414,OR($B1414="UNGRADABLE_QUALITY",$B1414="UNGRADABLE_CONDITION"))</f>
        <v>0</v>
      </c>
      <c r="I1414" s="10" t="str">
        <f aca="false">IF(AND($E1414,NOT($H1414)),$B1414, "")</f>
        <v>NORMAL</v>
      </c>
    </row>
    <row r="1415" customFormat="false" ht="15.75" hidden="false" customHeight="false" outlineLevel="0" collapsed="false">
      <c r="A1415" s="8" t="str">
        <f aca="false">pattern_user_labels!$A1415</f>
        <v>83bc8770-9fa6-47b5-9aae-59631345de1a</v>
      </c>
      <c r="B1415" s="8" t="str">
        <f aca="false" t="array" ref="B1415:B1415">INDEX(pattern_user_labels!B1415:J1415,MATCH(MAX(COUNTIF(pattern_user_labels!B1415:J1415,pattern_user_labels!B1415:J1415)),COUNTIF(pattern_user_labels!B1415:J1415,pattern_user_labels!B1415:J1415),0))</f>
        <v>EARLY</v>
      </c>
      <c r="C1415" s="9" t="n">
        <f aca="false">pattern_user_labels!$R1415</f>
        <v>3</v>
      </c>
      <c r="D1415" s="9" t="n">
        <f aca="false">COUNTIF(pattern_user_labels!$B1415:$J1415, $B1415)</f>
        <v>1</v>
      </c>
      <c r="E1415" s="10" t="b">
        <f aca="false">$C1415-$D1415&lt;=1</f>
        <v>0</v>
      </c>
      <c r="F1415" s="10" t="b">
        <f aca="false">$C1415=$D1415</f>
        <v>0</v>
      </c>
      <c r="G1415" s="10" t="b">
        <f aca="false">D1415&gt;=3</f>
        <v>0</v>
      </c>
      <c r="H1415" s="10" t="b">
        <f aca="false">AND($E1415,OR($B1415="UNGRADABLE_QUALITY",$B1415="UNGRADABLE_CONDITION"))</f>
        <v>0</v>
      </c>
      <c r="I1415" s="10" t="str">
        <f aca="false">IF(AND($E1415,NOT($H1415)),$B1415, "")</f>
        <v/>
      </c>
    </row>
    <row r="1416" customFormat="false" ht="15.75" hidden="false" customHeight="false" outlineLevel="0" collapsed="false">
      <c r="A1416" s="8" t="str">
        <f aca="false">pattern_user_labels!$A1416</f>
        <v>83c624d3-5334-4bd5-9d1d-48097ccc0dd9</v>
      </c>
      <c r="B1416" s="8" t="str">
        <f aca="false" t="array" ref="B1416:B1416">INDEX(pattern_user_labels!B1416:J1416,MATCH(MAX(COUNTIF(pattern_user_labels!B1416:J1416,pattern_user_labels!B1416:J1416)),COUNTIF(pattern_user_labels!B1416:J1416,pattern_user_labels!B1416:J1416),0))</f>
        <v>NORMAL</v>
      </c>
      <c r="C1416" s="9" t="n">
        <f aca="false">pattern_user_labels!$R1416</f>
        <v>3</v>
      </c>
      <c r="D1416" s="9" t="n">
        <f aca="false">COUNTIF(pattern_user_labels!$B1416:$J1416, $B1416)</f>
        <v>1</v>
      </c>
      <c r="E1416" s="10" t="b">
        <f aca="false">$C1416-$D1416&lt;=1</f>
        <v>0</v>
      </c>
      <c r="F1416" s="10" t="b">
        <f aca="false">$C1416=$D1416</f>
        <v>0</v>
      </c>
      <c r="G1416" s="10" t="b">
        <f aca="false">D1416&gt;=3</f>
        <v>0</v>
      </c>
      <c r="H1416" s="10" t="b">
        <f aca="false">AND($E1416,OR($B1416="UNGRADABLE_QUALITY",$B1416="UNGRADABLE_CONDITION"))</f>
        <v>0</v>
      </c>
      <c r="I1416" s="10" t="str">
        <f aca="false">IF(AND($E1416,NOT($H1416)),$B1416, "")</f>
        <v/>
      </c>
    </row>
    <row r="1417" customFormat="false" ht="15.75" hidden="false" customHeight="false" outlineLevel="0" collapsed="false">
      <c r="A1417" s="8" t="str">
        <f aca="false">pattern_user_labels!$A1417</f>
        <v>8439d4bb-9d0f-4192-b112-db7c30489322</v>
      </c>
      <c r="B1417" s="8" t="str">
        <f aca="false" t="array" ref="B1417:B1417">INDEX(pattern_user_labels!B1417:J1417,MATCH(MAX(COUNTIF(pattern_user_labels!B1417:J1417,pattern_user_labels!B1417:J1417)),COUNTIF(pattern_user_labels!B1417:J1417,pattern_user_labels!B1417:J1417),0))</f>
        <v>NORMAL</v>
      </c>
      <c r="C1417" s="9" t="n">
        <f aca="false">pattern_user_labels!$R1417</f>
        <v>3</v>
      </c>
      <c r="D1417" s="9" t="n">
        <f aca="false">COUNTIF(pattern_user_labels!$B1417:$J1417, $B1417)</f>
        <v>2</v>
      </c>
      <c r="E1417" s="10" t="b">
        <f aca="false">$C1417-$D1417&lt;=1</f>
        <v>1</v>
      </c>
      <c r="F1417" s="10" t="b">
        <f aca="false">$C1417=$D1417</f>
        <v>0</v>
      </c>
      <c r="G1417" s="10" t="b">
        <f aca="false">D1417&gt;=3</f>
        <v>0</v>
      </c>
      <c r="H1417" s="10" t="b">
        <f aca="false">AND($E1417,OR($B1417="UNGRADABLE_QUALITY",$B1417="UNGRADABLE_CONDITION"))</f>
        <v>0</v>
      </c>
      <c r="I1417" s="10" t="str">
        <f aca="false">IF(AND($E1417,NOT($H1417)),$B1417, "")</f>
        <v>NORMAL</v>
      </c>
    </row>
    <row r="1418" customFormat="false" ht="15.75" hidden="false" customHeight="false" outlineLevel="0" collapsed="false">
      <c r="A1418" s="8" t="str">
        <f aca="false">pattern_user_labels!$A1418</f>
        <v>84b8a295-c218-4ee5-876e-f5acfd62047c</v>
      </c>
      <c r="B1418" s="8" t="str">
        <f aca="false" t="array" ref="B1418:B1418">INDEX(pattern_user_labels!B1418:J1418,MATCH(MAX(COUNTIF(pattern_user_labels!B1418:J1418,pattern_user_labels!B1418:J1418)),COUNTIF(pattern_user_labels!B1418:J1418,pattern_user_labels!B1418:J1418),0))</f>
        <v>NON_SPECIFIC</v>
      </c>
      <c r="C1418" s="9" t="n">
        <f aca="false">pattern_user_labels!$R1418</f>
        <v>3</v>
      </c>
      <c r="D1418" s="9" t="n">
        <f aca="false">COUNTIF(pattern_user_labels!$B1418:$J1418, $B1418)</f>
        <v>2</v>
      </c>
      <c r="E1418" s="10" t="b">
        <f aca="false">$C1418-$D1418&lt;=1</f>
        <v>1</v>
      </c>
      <c r="F1418" s="10" t="b">
        <f aca="false">$C1418=$D1418</f>
        <v>0</v>
      </c>
      <c r="G1418" s="10" t="b">
        <f aca="false">D1418&gt;=3</f>
        <v>0</v>
      </c>
      <c r="H1418" s="10" t="b">
        <f aca="false">AND($E1418,OR($B1418="UNGRADABLE_QUALITY",$B1418="UNGRADABLE_CONDITION"))</f>
        <v>0</v>
      </c>
      <c r="I1418" s="10" t="str">
        <f aca="false">IF(AND($E1418,NOT($H1418)),$B1418, "")</f>
        <v>NON_SPECIFIC</v>
      </c>
    </row>
    <row r="1419" customFormat="false" ht="15.75" hidden="false" customHeight="false" outlineLevel="0" collapsed="false">
      <c r="A1419" s="8" t="str">
        <f aca="false">pattern_user_labels!$A1419</f>
        <v>84bdd6f4-22bc-4531-9b59-65eafb923b78</v>
      </c>
      <c r="B1419" s="8" t="str">
        <f aca="false" t="array" ref="B1419:B1419">INDEX(pattern_user_labels!B1419:J1419,MATCH(MAX(COUNTIF(pattern_user_labels!B1419:J1419,pattern_user_labels!B1419:J1419)),COUNTIF(pattern_user_labels!B1419:J1419,pattern_user_labels!B1419:J1419),0))</f>
        <v>NON_SPECIFIC</v>
      </c>
      <c r="C1419" s="9" t="n">
        <f aca="false">pattern_user_labels!$R1419</f>
        <v>3</v>
      </c>
      <c r="D1419" s="9" t="n">
        <f aca="false">COUNTIF(pattern_user_labels!$B1419:$J1419, $B1419)</f>
        <v>3</v>
      </c>
      <c r="E1419" s="10" t="b">
        <f aca="false">$C1419-$D1419&lt;=1</f>
        <v>1</v>
      </c>
      <c r="F1419" s="10" t="b">
        <f aca="false">$C1419=$D1419</f>
        <v>1</v>
      </c>
      <c r="G1419" s="10" t="b">
        <f aca="false">D1419&gt;=3</f>
        <v>1</v>
      </c>
      <c r="H1419" s="10" t="b">
        <f aca="false">AND($E1419,OR($B1419="UNGRADABLE_QUALITY",$B1419="UNGRADABLE_CONDITION"))</f>
        <v>0</v>
      </c>
      <c r="I1419" s="10" t="str">
        <f aca="false">IF(AND($E1419,NOT($H1419)),$B1419, "")</f>
        <v>NON_SPECIFIC</v>
      </c>
    </row>
    <row r="1420" customFormat="false" ht="15.75" hidden="false" customHeight="false" outlineLevel="0" collapsed="false">
      <c r="A1420" s="8" t="str">
        <f aca="false">pattern_user_labels!$A1420</f>
        <v>854ad716-fa01-489e-b15a-a30faa04bd99</v>
      </c>
      <c r="B1420" s="8" t="str">
        <f aca="false" t="array" ref="B1420:B1420">INDEX(pattern_user_labels!B1420:J1420,MATCH(MAX(COUNTIF(pattern_user_labels!B1420:J1420,pattern_user_labels!B1420:J1420)),COUNTIF(pattern_user_labels!B1420:J1420,pattern_user_labels!B1420:J1420),0))</f>
        <v>NON_SPECIFIC</v>
      </c>
      <c r="C1420" s="9" t="n">
        <f aca="false">pattern_user_labels!$R1420</f>
        <v>3</v>
      </c>
      <c r="D1420" s="9" t="n">
        <f aca="false">COUNTIF(pattern_user_labels!$B1420:$J1420, $B1420)</f>
        <v>2</v>
      </c>
      <c r="E1420" s="10" t="b">
        <f aca="false">$C1420-$D1420&lt;=1</f>
        <v>1</v>
      </c>
      <c r="F1420" s="10" t="b">
        <f aca="false">$C1420=$D1420</f>
        <v>0</v>
      </c>
      <c r="G1420" s="10" t="b">
        <f aca="false">D1420&gt;=3</f>
        <v>0</v>
      </c>
      <c r="H1420" s="10" t="b">
        <f aca="false">AND($E1420,OR($B1420="UNGRADABLE_QUALITY",$B1420="UNGRADABLE_CONDITION"))</f>
        <v>0</v>
      </c>
      <c r="I1420" s="10" t="str">
        <f aca="false">IF(AND($E1420,NOT($H1420)),$B1420, "")</f>
        <v>NON_SPECIFIC</v>
      </c>
    </row>
    <row r="1421" customFormat="false" ht="15.75" hidden="false" customHeight="false" outlineLevel="0" collapsed="false">
      <c r="A1421" s="8" t="str">
        <f aca="false">pattern_user_labels!$A1421</f>
        <v>85c0737d-f3a2-44e6-beb2-ef6314dea07a</v>
      </c>
      <c r="B1421" s="8" t="str">
        <f aca="false" t="array" ref="B1421:B1421">INDEX(pattern_user_labels!B1421:J1421,MATCH(MAX(COUNTIF(pattern_user_labels!B1421:J1421,pattern_user_labels!B1421:J1421)),COUNTIF(pattern_user_labels!B1421:J1421,pattern_user_labels!B1421:J1421),0))</f>
        <v>NORMAL</v>
      </c>
      <c r="C1421" s="9" t="n">
        <f aca="false">pattern_user_labels!$R1421</f>
        <v>3</v>
      </c>
      <c r="D1421" s="9" t="n">
        <f aca="false">COUNTIF(pattern_user_labels!$B1421:$J1421, $B1421)</f>
        <v>3</v>
      </c>
      <c r="E1421" s="10" t="b">
        <f aca="false">$C1421-$D1421&lt;=1</f>
        <v>1</v>
      </c>
      <c r="F1421" s="10" t="b">
        <f aca="false">$C1421=$D1421</f>
        <v>1</v>
      </c>
      <c r="G1421" s="10" t="b">
        <f aca="false">D1421&gt;=3</f>
        <v>1</v>
      </c>
      <c r="H1421" s="10" t="b">
        <f aca="false">AND($E1421,OR($B1421="UNGRADABLE_QUALITY",$B1421="UNGRADABLE_CONDITION"))</f>
        <v>0</v>
      </c>
      <c r="I1421" s="10" t="str">
        <f aca="false">IF(AND($E1421,NOT($H1421)),$B1421, "")</f>
        <v>NORMAL</v>
      </c>
    </row>
    <row r="1422" customFormat="false" ht="15.75" hidden="false" customHeight="false" outlineLevel="0" collapsed="false">
      <c r="A1422" s="8" t="str">
        <f aca="false">pattern_user_labels!$A1422</f>
        <v>86048b1f-d42a-4efd-af08-1270581746d1</v>
      </c>
      <c r="B1422" s="8" t="str">
        <f aca="false" t="array" ref="B1422:B1422">INDEX(pattern_user_labels!B1422:J1422,MATCH(MAX(COUNTIF(pattern_user_labels!B1422:J1422,pattern_user_labels!B1422:J1422)),COUNTIF(pattern_user_labels!B1422:J1422,pattern_user_labels!B1422:J1422),0))</f>
        <v>NORMAL</v>
      </c>
      <c r="C1422" s="9" t="n">
        <f aca="false">pattern_user_labels!$R1422</f>
        <v>3</v>
      </c>
      <c r="D1422" s="9" t="n">
        <f aca="false">COUNTIF(pattern_user_labels!$B1422:$J1422, $B1422)</f>
        <v>1</v>
      </c>
      <c r="E1422" s="10" t="b">
        <f aca="false">$C1422-$D1422&lt;=1</f>
        <v>0</v>
      </c>
      <c r="F1422" s="10" t="b">
        <f aca="false">$C1422=$D1422</f>
        <v>0</v>
      </c>
      <c r="G1422" s="10" t="b">
        <f aca="false">D1422&gt;=3</f>
        <v>0</v>
      </c>
      <c r="H1422" s="10" t="b">
        <f aca="false">AND($E1422,OR($B1422="UNGRADABLE_QUALITY",$B1422="UNGRADABLE_CONDITION"))</f>
        <v>0</v>
      </c>
      <c r="I1422" s="10" t="str">
        <f aca="false">IF(AND($E1422,NOT($H1422)),$B1422, "")</f>
        <v/>
      </c>
    </row>
    <row r="1423" customFormat="false" ht="15.75" hidden="false" customHeight="false" outlineLevel="0" collapsed="false">
      <c r="A1423" s="8" t="str">
        <f aca="false">pattern_user_labels!$A1423</f>
        <v>864bd19f-ff71-4732-a5e2-7742ae6a2735</v>
      </c>
      <c r="B1423" s="8" t="str">
        <f aca="false" t="array" ref="B1423:B1423">INDEX(pattern_user_labels!B1423:J1423,MATCH(MAX(COUNTIF(pattern_user_labels!B1423:J1423,pattern_user_labels!B1423:J1423)),COUNTIF(pattern_user_labels!B1423:J1423,pattern_user_labels!B1423:J1423),0))</f>
        <v>NON_SPECIFIC</v>
      </c>
      <c r="C1423" s="9" t="n">
        <f aca="false">pattern_user_labels!$R1423</f>
        <v>3</v>
      </c>
      <c r="D1423" s="9" t="n">
        <f aca="false">COUNTIF(pattern_user_labels!$B1423:$J1423, $B1423)</f>
        <v>2</v>
      </c>
      <c r="E1423" s="10" t="b">
        <f aca="false">$C1423-$D1423&lt;=1</f>
        <v>1</v>
      </c>
      <c r="F1423" s="10" t="b">
        <f aca="false">$C1423=$D1423</f>
        <v>0</v>
      </c>
      <c r="G1423" s="10" t="b">
        <f aca="false">D1423&gt;=3</f>
        <v>0</v>
      </c>
      <c r="H1423" s="10" t="b">
        <f aca="false">AND($E1423,OR($B1423="UNGRADABLE_QUALITY",$B1423="UNGRADABLE_CONDITION"))</f>
        <v>0</v>
      </c>
      <c r="I1423" s="10" t="str">
        <f aca="false">IF(AND($E1423,NOT($H1423)),$B1423, "")</f>
        <v>NON_SPECIFIC</v>
      </c>
    </row>
    <row r="1424" customFormat="false" ht="15.75" hidden="false" customHeight="false" outlineLevel="0" collapsed="false">
      <c r="A1424" s="8" t="str">
        <f aca="false">pattern_user_labels!$A1424</f>
        <v>86520d87-39e0-4972-af57-ac376750e774</v>
      </c>
      <c r="B1424" s="8" t="str">
        <f aca="false" t="array" ref="B1424:B1424">INDEX(pattern_user_labels!B1424:J1424,MATCH(MAX(COUNTIF(pattern_user_labels!B1424:J1424,pattern_user_labels!B1424:J1424)),COUNTIF(pattern_user_labels!B1424:J1424,pattern_user_labels!B1424:J1424),0))</f>
        <v>EARLY</v>
      </c>
      <c r="C1424" s="9" t="n">
        <f aca="false">pattern_user_labels!$R1424</f>
        <v>3</v>
      </c>
      <c r="D1424" s="9" t="n">
        <f aca="false">COUNTIF(pattern_user_labels!$B1424:$J1424, $B1424)</f>
        <v>2</v>
      </c>
      <c r="E1424" s="10" t="b">
        <f aca="false">$C1424-$D1424&lt;=1</f>
        <v>1</v>
      </c>
      <c r="F1424" s="10" t="b">
        <f aca="false">$C1424=$D1424</f>
        <v>0</v>
      </c>
      <c r="G1424" s="10" t="b">
        <f aca="false">D1424&gt;=3</f>
        <v>0</v>
      </c>
      <c r="H1424" s="10" t="b">
        <f aca="false">AND($E1424,OR($B1424="UNGRADABLE_QUALITY",$B1424="UNGRADABLE_CONDITION"))</f>
        <v>0</v>
      </c>
      <c r="I1424" s="10" t="str">
        <f aca="false">IF(AND($E1424,NOT($H1424)),$B1424, "")</f>
        <v>EARLY</v>
      </c>
    </row>
    <row r="1425" customFormat="false" ht="15.75" hidden="false" customHeight="false" outlineLevel="0" collapsed="false">
      <c r="A1425" s="8" t="str">
        <f aca="false">pattern_user_labels!$A1425</f>
        <v>8691f97f-cc4c-48c4-a12e-0b943d99f6e2</v>
      </c>
      <c r="B1425" s="8" t="str">
        <f aca="false" t="array" ref="B1425:B1425">INDEX(pattern_user_labels!B1425:J1425,MATCH(MAX(COUNTIF(pattern_user_labels!B1425:J1425,pattern_user_labels!B1425:J1425)),COUNTIF(pattern_user_labels!B1425:J1425,pattern_user_labels!B1425:J1425),0))</f>
        <v>LATE</v>
      </c>
      <c r="C1425" s="9" t="n">
        <f aca="false">pattern_user_labels!$R1425</f>
        <v>3</v>
      </c>
      <c r="D1425" s="9" t="n">
        <f aca="false">COUNTIF(pattern_user_labels!$B1425:$J1425, $B1425)</f>
        <v>2</v>
      </c>
      <c r="E1425" s="10" t="b">
        <f aca="false">$C1425-$D1425&lt;=1</f>
        <v>1</v>
      </c>
      <c r="F1425" s="10" t="b">
        <f aca="false">$C1425=$D1425</f>
        <v>0</v>
      </c>
      <c r="G1425" s="10" t="b">
        <f aca="false">D1425&gt;=3</f>
        <v>0</v>
      </c>
      <c r="H1425" s="10" t="b">
        <f aca="false">AND($E1425,OR($B1425="UNGRADABLE_QUALITY",$B1425="UNGRADABLE_CONDITION"))</f>
        <v>0</v>
      </c>
      <c r="I1425" s="10" t="str">
        <f aca="false">IF(AND($E1425,NOT($H1425)),$B1425, "")</f>
        <v>LATE</v>
      </c>
    </row>
    <row r="1426" customFormat="false" ht="15.75" hidden="false" customHeight="false" outlineLevel="0" collapsed="false">
      <c r="A1426" s="8" t="str">
        <f aca="false">pattern_user_labels!$A1426</f>
        <v>86b09b88-6215-4951-9edb-43b237040ed8</v>
      </c>
      <c r="B1426" s="8" t="str">
        <f aca="false" t="array" ref="B1426:B1426">INDEX(pattern_user_labels!B1426:J1426,MATCH(MAX(COUNTIF(pattern_user_labels!B1426:J1426,pattern_user_labels!B1426:J1426)),COUNTIF(pattern_user_labels!B1426:J1426,pattern_user_labels!B1426:J1426),0))</f>
        <v>UNGRADABLE_QUALITY</v>
      </c>
      <c r="C1426" s="9" t="n">
        <f aca="false">pattern_user_labels!$R1426</f>
        <v>3</v>
      </c>
      <c r="D1426" s="9" t="n">
        <f aca="false">COUNTIF(pattern_user_labels!$B1426:$J1426, $B1426)</f>
        <v>2</v>
      </c>
      <c r="E1426" s="10" t="b">
        <f aca="false">$C1426-$D1426&lt;=1</f>
        <v>1</v>
      </c>
      <c r="F1426" s="10" t="b">
        <f aca="false">$C1426=$D1426</f>
        <v>0</v>
      </c>
      <c r="G1426" s="10" t="b">
        <f aca="false">D1426&gt;=3</f>
        <v>0</v>
      </c>
      <c r="H1426" s="10" t="b">
        <f aca="false">AND($E1426,OR($B1426="UNGRADABLE_QUALITY",$B1426="UNGRADABLE_CONDITION"))</f>
        <v>1</v>
      </c>
      <c r="I1426" s="10" t="str">
        <f aca="false">IF(AND($E1426,NOT($H1426)),$B1426, "")</f>
        <v/>
      </c>
    </row>
    <row r="1427" customFormat="false" ht="15.75" hidden="false" customHeight="false" outlineLevel="0" collapsed="false">
      <c r="A1427" s="8" t="str">
        <f aca="false">pattern_user_labels!$A1427</f>
        <v>876b1b29-1536-4b4a-8401-9d9d5752c199</v>
      </c>
      <c r="B1427" s="8" t="str">
        <f aca="false" t="array" ref="B1427:B1427">INDEX(pattern_user_labels!B1427:J1427,MATCH(MAX(COUNTIF(pattern_user_labels!B1427:J1427,pattern_user_labels!B1427:J1427)),COUNTIF(pattern_user_labels!B1427:J1427,pattern_user_labels!B1427:J1427),0))</f>
        <v>NON_SPECIFIC</v>
      </c>
      <c r="C1427" s="9" t="n">
        <f aca="false">pattern_user_labels!$R1427</f>
        <v>3</v>
      </c>
      <c r="D1427" s="9" t="n">
        <f aca="false">COUNTIF(pattern_user_labels!$B1427:$J1427, $B1427)</f>
        <v>2</v>
      </c>
      <c r="E1427" s="10" t="b">
        <f aca="false">$C1427-$D1427&lt;=1</f>
        <v>1</v>
      </c>
      <c r="F1427" s="10" t="b">
        <f aca="false">$C1427=$D1427</f>
        <v>0</v>
      </c>
      <c r="G1427" s="10" t="b">
        <f aca="false">D1427&gt;=3</f>
        <v>0</v>
      </c>
      <c r="H1427" s="10" t="b">
        <f aca="false">AND($E1427,OR($B1427="UNGRADABLE_QUALITY",$B1427="UNGRADABLE_CONDITION"))</f>
        <v>0</v>
      </c>
      <c r="I1427" s="10" t="str">
        <f aca="false">IF(AND($E1427,NOT($H1427)),$B1427, "")</f>
        <v>NON_SPECIFIC</v>
      </c>
    </row>
    <row r="1428" customFormat="false" ht="15.75" hidden="false" customHeight="false" outlineLevel="0" collapsed="false">
      <c r="A1428" s="8" t="str">
        <f aca="false">pattern_user_labels!$A1428</f>
        <v>878e9edc-919d-4493-8206-fa36cd40de02</v>
      </c>
      <c r="B1428" s="8" t="str">
        <f aca="false" t="array" ref="B1428:B1428">INDEX(pattern_user_labels!B1428:J1428,MATCH(MAX(COUNTIF(pattern_user_labels!B1428:J1428,pattern_user_labels!B1428:J1428)),COUNTIF(pattern_user_labels!B1428:J1428,pattern_user_labels!B1428:J1428),0))</f>
        <v>ACTIVE</v>
      </c>
      <c r="C1428" s="9" t="n">
        <f aca="false">pattern_user_labels!$R1428</f>
        <v>3</v>
      </c>
      <c r="D1428" s="9" t="n">
        <f aca="false">COUNTIF(pattern_user_labels!$B1428:$J1428, $B1428)</f>
        <v>3</v>
      </c>
      <c r="E1428" s="10" t="b">
        <f aca="false">$C1428-$D1428&lt;=1</f>
        <v>1</v>
      </c>
      <c r="F1428" s="10" t="b">
        <f aca="false">$C1428=$D1428</f>
        <v>1</v>
      </c>
      <c r="G1428" s="10" t="b">
        <f aca="false">D1428&gt;=3</f>
        <v>1</v>
      </c>
      <c r="H1428" s="10" t="b">
        <f aca="false">AND($E1428,OR($B1428="UNGRADABLE_QUALITY",$B1428="UNGRADABLE_CONDITION"))</f>
        <v>0</v>
      </c>
      <c r="I1428" s="10" t="str">
        <f aca="false">IF(AND($E1428,NOT($H1428)),$B1428, "")</f>
        <v>ACTIVE</v>
      </c>
    </row>
    <row r="1429" customFormat="false" ht="15.75" hidden="false" customHeight="false" outlineLevel="0" collapsed="false">
      <c r="A1429" s="8" t="str">
        <f aca="false">pattern_user_labels!$A1429</f>
        <v>882e9ab5-d5a1-407c-9375-35f0548f0bee</v>
      </c>
      <c r="B1429" s="8" t="str">
        <f aca="false" t="array" ref="B1429:B1429">INDEX(pattern_user_labels!B1429:J1429,MATCH(MAX(COUNTIF(pattern_user_labels!B1429:J1429,pattern_user_labels!B1429:J1429)),COUNTIF(pattern_user_labels!B1429:J1429,pattern_user_labels!B1429:J1429),0))</f>
        <v>EARLY</v>
      </c>
      <c r="C1429" s="9" t="n">
        <f aca="false">pattern_user_labels!$R1429</f>
        <v>3</v>
      </c>
      <c r="D1429" s="9" t="n">
        <f aca="false">COUNTIF(pattern_user_labels!$B1429:$J1429, $B1429)</f>
        <v>3</v>
      </c>
      <c r="E1429" s="10" t="b">
        <f aca="false">$C1429-$D1429&lt;=1</f>
        <v>1</v>
      </c>
      <c r="F1429" s="10" t="b">
        <f aca="false">$C1429=$D1429</f>
        <v>1</v>
      </c>
      <c r="G1429" s="10" t="b">
        <f aca="false">D1429&gt;=3</f>
        <v>1</v>
      </c>
      <c r="H1429" s="10" t="b">
        <f aca="false">AND($E1429,OR($B1429="UNGRADABLE_QUALITY",$B1429="UNGRADABLE_CONDITION"))</f>
        <v>0</v>
      </c>
      <c r="I1429" s="10" t="str">
        <f aca="false">IF(AND($E1429,NOT($H1429)),$B1429, "")</f>
        <v>EARLY</v>
      </c>
    </row>
    <row r="1430" customFormat="false" ht="15.75" hidden="false" customHeight="false" outlineLevel="0" collapsed="false">
      <c r="A1430" s="8" t="str">
        <f aca="false">pattern_user_labels!$A1430</f>
        <v>8906c907-a874-4b30-be11-1b992a73c490</v>
      </c>
      <c r="B1430" s="8" t="str">
        <f aca="false" t="array" ref="B1430:B1430">INDEX(pattern_user_labels!B1430:J1430,MATCH(MAX(COUNTIF(pattern_user_labels!B1430:J1430,pattern_user_labels!B1430:J1430)),COUNTIF(pattern_user_labels!B1430:J1430,pattern_user_labels!B1430:J1430),0))</f>
        <v>EARLY</v>
      </c>
      <c r="C1430" s="9" t="n">
        <f aca="false">pattern_user_labels!$R1430</f>
        <v>3</v>
      </c>
      <c r="D1430" s="9" t="n">
        <f aca="false">COUNTIF(pattern_user_labels!$B1430:$J1430, $B1430)</f>
        <v>1</v>
      </c>
      <c r="E1430" s="10" t="b">
        <f aca="false">$C1430-$D1430&lt;=1</f>
        <v>0</v>
      </c>
      <c r="F1430" s="10" t="b">
        <f aca="false">$C1430=$D1430</f>
        <v>0</v>
      </c>
      <c r="G1430" s="10" t="b">
        <f aca="false">D1430&gt;=3</f>
        <v>0</v>
      </c>
      <c r="H1430" s="10" t="b">
        <f aca="false">AND($E1430,OR($B1430="UNGRADABLE_QUALITY",$B1430="UNGRADABLE_CONDITION"))</f>
        <v>0</v>
      </c>
      <c r="I1430" s="10" t="str">
        <f aca="false">IF(AND($E1430,NOT($H1430)),$B1430, "")</f>
        <v/>
      </c>
    </row>
    <row r="1431" customFormat="false" ht="15.75" hidden="false" customHeight="false" outlineLevel="0" collapsed="false">
      <c r="A1431" s="8" t="str">
        <f aca="false">pattern_user_labels!$A1431</f>
        <v>895173e1-c771-4937-be97-1eaff0ac3754</v>
      </c>
      <c r="B1431" s="8" t="str">
        <f aca="false" t="array" ref="B1431:B1431">INDEX(pattern_user_labels!B1431:J1431,MATCH(MAX(COUNTIF(pattern_user_labels!B1431:J1431,pattern_user_labels!B1431:J1431)),COUNTIF(pattern_user_labels!B1431:J1431,pattern_user_labels!B1431:J1431),0))</f>
        <v>EARLY</v>
      </c>
      <c r="C1431" s="9" t="n">
        <f aca="false">pattern_user_labels!$R1431</f>
        <v>3</v>
      </c>
      <c r="D1431" s="9" t="n">
        <f aca="false">COUNTIF(pattern_user_labels!$B1431:$J1431, $B1431)</f>
        <v>2</v>
      </c>
      <c r="E1431" s="10" t="b">
        <f aca="false">$C1431-$D1431&lt;=1</f>
        <v>1</v>
      </c>
      <c r="F1431" s="10" t="b">
        <f aca="false">$C1431=$D1431</f>
        <v>0</v>
      </c>
      <c r="G1431" s="10" t="b">
        <f aca="false">D1431&gt;=3</f>
        <v>0</v>
      </c>
      <c r="H1431" s="10" t="b">
        <f aca="false">AND($E1431,OR($B1431="UNGRADABLE_QUALITY",$B1431="UNGRADABLE_CONDITION"))</f>
        <v>0</v>
      </c>
      <c r="I1431" s="10" t="str">
        <f aca="false">IF(AND($E1431,NOT($H1431)),$B1431, "")</f>
        <v>EARLY</v>
      </c>
    </row>
    <row r="1432" customFormat="false" ht="15.75" hidden="false" customHeight="false" outlineLevel="0" collapsed="false">
      <c r="A1432" s="8" t="str">
        <f aca="false">pattern_user_labels!$A1432</f>
        <v>89722b21-0aa8-401d-9741-05352b625749</v>
      </c>
      <c r="B1432" s="8" t="str">
        <f aca="false" t="array" ref="B1432:B1432">INDEX(pattern_user_labels!B1432:J1432,MATCH(MAX(COUNTIF(pattern_user_labels!B1432:J1432,pattern_user_labels!B1432:J1432)),COUNTIF(pattern_user_labels!B1432:J1432,pattern_user_labels!B1432:J1432),0))</f>
        <v>NON_SPECIFIC</v>
      </c>
      <c r="C1432" s="9" t="n">
        <f aca="false">pattern_user_labels!$R1432</f>
        <v>3</v>
      </c>
      <c r="D1432" s="9" t="n">
        <f aca="false">COUNTIF(pattern_user_labels!$B1432:$J1432, $B1432)</f>
        <v>3</v>
      </c>
      <c r="E1432" s="10" t="b">
        <f aca="false">$C1432-$D1432&lt;=1</f>
        <v>1</v>
      </c>
      <c r="F1432" s="10" t="b">
        <f aca="false">$C1432=$D1432</f>
        <v>1</v>
      </c>
      <c r="G1432" s="10" t="b">
        <f aca="false">D1432&gt;=3</f>
        <v>1</v>
      </c>
      <c r="H1432" s="10" t="b">
        <f aca="false">AND($E1432,OR($B1432="UNGRADABLE_QUALITY",$B1432="UNGRADABLE_CONDITION"))</f>
        <v>0</v>
      </c>
      <c r="I1432" s="10" t="str">
        <f aca="false">IF(AND($E1432,NOT($H1432)),$B1432, "")</f>
        <v>NON_SPECIFIC</v>
      </c>
    </row>
    <row r="1433" customFormat="false" ht="15.75" hidden="false" customHeight="false" outlineLevel="0" collapsed="false">
      <c r="A1433" s="8" t="str">
        <f aca="false">pattern_user_labels!$A1433</f>
        <v>89eeed2f-f971-4513-98de-1ef2ee5459f6</v>
      </c>
      <c r="B1433" s="8" t="str">
        <f aca="false" t="array" ref="B1433:B1433">INDEX(pattern_user_labels!B1433:J1433,MATCH(MAX(COUNTIF(pattern_user_labels!B1433:J1433,pattern_user_labels!B1433:J1433)),COUNTIF(pattern_user_labels!B1433:J1433,pattern_user_labels!B1433:J1433),0))</f>
        <v>NON_SPECIFIC</v>
      </c>
      <c r="C1433" s="9" t="n">
        <f aca="false">pattern_user_labels!$R1433</f>
        <v>3</v>
      </c>
      <c r="D1433" s="9" t="n">
        <f aca="false">COUNTIF(pattern_user_labels!$B1433:$J1433, $B1433)</f>
        <v>2</v>
      </c>
      <c r="E1433" s="10" t="b">
        <f aca="false">$C1433-$D1433&lt;=1</f>
        <v>1</v>
      </c>
      <c r="F1433" s="10" t="b">
        <f aca="false">$C1433=$D1433</f>
        <v>0</v>
      </c>
      <c r="G1433" s="10" t="b">
        <f aca="false">D1433&gt;=3</f>
        <v>0</v>
      </c>
      <c r="H1433" s="10" t="b">
        <f aca="false">AND($E1433,OR($B1433="UNGRADABLE_QUALITY",$B1433="UNGRADABLE_CONDITION"))</f>
        <v>0</v>
      </c>
      <c r="I1433" s="10" t="str">
        <f aca="false">IF(AND($E1433,NOT($H1433)),$B1433, "")</f>
        <v>NON_SPECIFIC</v>
      </c>
    </row>
    <row r="1434" customFormat="false" ht="15.75" hidden="false" customHeight="false" outlineLevel="0" collapsed="false">
      <c r="A1434" s="8" t="str">
        <f aca="false">pattern_user_labels!$A1434</f>
        <v>8ae9fe73-7933-4f83-816e-4c561b196665</v>
      </c>
      <c r="B1434" s="8" t="str">
        <f aca="false" t="array" ref="B1434:B1434">INDEX(pattern_user_labels!B1434:J1434,MATCH(MAX(COUNTIF(pattern_user_labels!B1434:J1434,pattern_user_labels!B1434:J1434)),COUNTIF(pattern_user_labels!B1434:J1434,pattern_user_labels!B1434:J1434),0))</f>
        <v>NORMAL</v>
      </c>
      <c r="C1434" s="9" t="n">
        <f aca="false">pattern_user_labels!$R1434</f>
        <v>3</v>
      </c>
      <c r="D1434" s="9" t="n">
        <f aca="false">COUNTIF(pattern_user_labels!$B1434:$J1434, $B1434)</f>
        <v>2</v>
      </c>
      <c r="E1434" s="10" t="b">
        <f aca="false">$C1434-$D1434&lt;=1</f>
        <v>1</v>
      </c>
      <c r="F1434" s="10" t="b">
        <f aca="false">$C1434=$D1434</f>
        <v>0</v>
      </c>
      <c r="G1434" s="10" t="b">
        <f aca="false">D1434&gt;=3</f>
        <v>0</v>
      </c>
      <c r="H1434" s="10" t="b">
        <f aca="false">AND($E1434,OR($B1434="UNGRADABLE_QUALITY",$B1434="UNGRADABLE_CONDITION"))</f>
        <v>0</v>
      </c>
      <c r="I1434" s="10" t="str">
        <f aca="false">IF(AND($E1434,NOT($H1434)),$B1434, "")</f>
        <v>NORMAL</v>
      </c>
    </row>
    <row r="1435" customFormat="false" ht="15.75" hidden="false" customHeight="false" outlineLevel="0" collapsed="false">
      <c r="A1435" s="8" t="str">
        <f aca="false">pattern_user_labels!$A1435</f>
        <v>8b6d0792-41f9-47ae-8db2-a92ef6358ab0</v>
      </c>
      <c r="B1435" s="8" t="str">
        <f aca="false" t="array" ref="B1435:B1435">INDEX(pattern_user_labels!B1435:J1435,MATCH(MAX(COUNTIF(pattern_user_labels!B1435:J1435,pattern_user_labels!B1435:J1435)),COUNTIF(pattern_user_labels!B1435:J1435,pattern_user_labels!B1435:J1435),0))</f>
        <v>NORMAL</v>
      </c>
      <c r="C1435" s="9" t="n">
        <f aca="false">pattern_user_labels!$R1435</f>
        <v>3</v>
      </c>
      <c r="D1435" s="9" t="n">
        <f aca="false">COUNTIF(pattern_user_labels!$B1435:$J1435, $B1435)</f>
        <v>2</v>
      </c>
      <c r="E1435" s="10" t="b">
        <f aca="false">$C1435-$D1435&lt;=1</f>
        <v>1</v>
      </c>
      <c r="F1435" s="10" t="b">
        <f aca="false">$C1435=$D1435</f>
        <v>0</v>
      </c>
      <c r="G1435" s="10" t="b">
        <f aca="false">D1435&gt;=3</f>
        <v>0</v>
      </c>
      <c r="H1435" s="10" t="b">
        <f aca="false">AND($E1435,OR($B1435="UNGRADABLE_QUALITY",$B1435="UNGRADABLE_CONDITION"))</f>
        <v>0</v>
      </c>
      <c r="I1435" s="10" t="str">
        <f aca="false">IF(AND($E1435,NOT($H1435)),$B1435, "")</f>
        <v>NORMAL</v>
      </c>
    </row>
    <row r="1436" customFormat="false" ht="15.75" hidden="false" customHeight="false" outlineLevel="0" collapsed="false">
      <c r="A1436" s="8" t="str">
        <f aca="false">pattern_user_labels!$A1436</f>
        <v>8b96b2ef-72d1-431a-9093-c698d087ed11</v>
      </c>
      <c r="B1436" s="8" t="str">
        <f aca="false" t="array" ref="B1436:B1436">INDEX(pattern_user_labels!B1436:J1436,MATCH(MAX(COUNTIF(pattern_user_labels!B1436:J1436,pattern_user_labels!B1436:J1436)),COUNTIF(pattern_user_labels!B1436:J1436,pattern_user_labels!B1436:J1436),0))</f>
        <v>NORMAL</v>
      </c>
      <c r="C1436" s="9" t="n">
        <f aca="false">pattern_user_labels!$R1436</f>
        <v>3</v>
      </c>
      <c r="D1436" s="9" t="n">
        <f aca="false">COUNTIF(pattern_user_labels!$B1436:$J1436, $B1436)</f>
        <v>2</v>
      </c>
      <c r="E1436" s="10" t="b">
        <f aca="false">$C1436-$D1436&lt;=1</f>
        <v>1</v>
      </c>
      <c r="F1436" s="10" t="b">
        <f aca="false">$C1436=$D1436</f>
        <v>0</v>
      </c>
      <c r="G1436" s="10" t="b">
        <f aca="false">D1436&gt;=3</f>
        <v>0</v>
      </c>
      <c r="H1436" s="10" t="b">
        <f aca="false">AND($E1436,OR($B1436="UNGRADABLE_QUALITY",$B1436="UNGRADABLE_CONDITION"))</f>
        <v>0</v>
      </c>
      <c r="I1436" s="10" t="str">
        <f aca="false">IF(AND($E1436,NOT($H1436)),$B1436, "")</f>
        <v>NORMAL</v>
      </c>
    </row>
    <row r="1437" customFormat="false" ht="15.75" hidden="false" customHeight="false" outlineLevel="0" collapsed="false">
      <c r="A1437" s="8" t="str">
        <f aca="false">pattern_user_labels!$A1437</f>
        <v>8bb483bf-491a-409c-8078-f3c87a315652</v>
      </c>
      <c r="B1437" s="8" t="str">
        <f aca="false" t="array" ref="B1437:B1437">INDEX(pattern_user_labels!B1437:J1437,MATCH(MAX(COUNTIF(pattern_user_labels!B1437:J1437,pattern_user_labels!B1437:J1437)),COUNTIF(pattern_user_labels!B1437:J1437,pattern_user_labels!B1437:J1437),0))</f>
        <v>NORMAL</v>
      </c>
      <c r="C1437" s="9" t="n">
        <f aca="false">pattern_user_labels!$R1437</f>
        <v>3</v>
      </c>
      <c r="D1437" s="9" t="n">
        <f aca="false">COUNTIF(pattern_user_labels!$B1437:$J1437, $B1437)</f>
        <v>2</v>
      </c>
      <c r="E1437" s="10" t="b">
        <f aca="false">$C1437-$D1437&lt;=1</f>
        <v>1</v>
      </c>
      <c r="F1437" s="10" t="b">
        <f aca="false">$C1437=$D1437</f>
        <v>0</v>
      </c>
      <c r="G1437" s="10" t="b">
        <f aca="false">D1437&gt;=3</f>
        <v>0</v>
      </c>
      <c r="H1437" s="10" t="b">
        <f aca="false">AND($E1437,OR($B1437="UNGRADABLE_QUALITY",$B1437="UNGRADABLE_CONDITION"))</f>
        <v>0</v>
      </c>
      <c r="I1437" s="10" t="str">
        <f aca="false">IF(AND($E1437,NOT($H1437)),$B1437, "")</f>
        <v>NORMAL</v>
      </c>
    </row>
    <row r="1438" customFormat="false" ht="15.75" hidden="false" customHeight="false" outlineLevel="0" collapsed="false">
      <c r="A1438" s="8" t="str">
        <f aca="false">pattern_user_labels!$A1438</f>
        <v>8c141d19-1c84-44da-bb1c-bc86cf72503b</v>
      </c>
      <c r="B1438" s="8" t="str">
        <f aca="false" t="array" ref="B1438:B1438">INDEX(pattern_user_labels!B1438:J1438,MATCH(MAX(COUNTIF(pattern_user_labels!B1438:J1438,pattern_user_labels!B1438:J1438)),COUNTIF(pattern_user_labels!B1438:J1438,pattern_user_labels!B1438:J1438),0))</f>
        <v>ACTIVE</v>
      </c>
      <c r="C1438" s="9" t="n">
        <f aca="false">pattern_user_labels!$R1438</f>
        <v>3</v>
      </c>
      <c r="D1438" s="9" t="n">
        <f aca="false">COUNTIF(pattern_user_labels!$B1438:$J1438, $B1438)</f>
        <v>2</v>
      </c>
      <c r="E1438" s="10" t="b">
        <f aca="false">$C1438-$D1438&lt;=1</f>
        <v>1</v>
      </c>
      <c r="F1438" s="10" t="b">
        <f aca="false">$C1438=$D1438</f>
        <v>0</v>
      </c>
      <c r="G1438" s="10" t="b">
        <f aca="false">D1438&gt;=3</f>
        <v>0</v>
      </c>
      <c r="H1438" s="10" t="b">
        <f aca="false">AND($E1438,OR($B1438="UNGRADABLE_QUALITY",$B1438="UNGRADABLE_CONDITION"))</f>
        <v>0</v>
      </c>
      <c r="I1438" s="10" t="str">
        <f aca="false">IF(AND($E1438,NOT($H1438)),$B1438, "")</f>
        <v>ACTIVE</v>
      </c>
    </row>
    <row r="1439" customFormat="false" ht="15.75" hidden="false" customHeight="false" outlineLevel="0" collapsed="false">
      <c r="A1439" s="8" t="str">
        <f aca="false">pattern_user_labels!$A1439</f>
        <v>8c20f73b-35ca-4db2-9b29-b9b5755daaf2</v>
      </c>
      <c r="B1439" s="8" t="str">
        <f aca="false" t="array" ref="B1439:B1439">INDEX(pattern_user_labels!B1439:J1439,MATCH(MAX(COUNTIF(pattern_user_labels!B1439:J1439,pattern_user_labels!B1439:J1439)),COUNTIF(pattern_user_labels!B1439:J1439,pattern_user_labels!B1439:J1439),0))</f>
        <v>EARLY</v>
      </c>
      <c r="C1439" s="9" t="n">
        <f aca="false">pattern_user_labels!$R1439</f>
        <v>3</v>
      </c>
      <c r="D1439" s="9" t="n">
        <f aca="false">COUNTIF(pattern_user_labels!$B1439:$J1439, $B1439)</f>
        <v>1</v>
      </c>
      <c r="E1439" s="10" t="b">
        <f aca="false">$C1439-$D1439&lt;=1</f>
        <v>0</v>
      </c>
      <c r="F1439" s="10" t="b">
        <f aca="false">$C1439=$D1439</f>
        <v>0</v>
      </c>
      <c r="G1439" s="10" t="b">
        <f aca="false">D1439&gt;=3</f>
        <v>0</v>
      </c>
      <c r="H1439" s="10" t="b">
        <f aca="false">AND($E1439,OR($B1439="UNGRADABLE_QUALITY",$B1439="UNGRADABLE_CONDITION"))</f>
        <v>0</v>
      </c>
      <c r="I1439" s="10" t="str">
        <f aca="false">IF(AND($E1439,NOT($H1439)),$B1439, "")</f>
        <v/>
      </c>
    </row>
    <row r="1440" customFormat="false" ht="15.75" hidden="false" customHeight="false" outlineLevel="0" collapsed="false">
      <c r="A1440" s="8" t="str">
        <f aca="false">pattern_user_labels!$A1440</f>
        <v>8c3eb800-32b0-4618-a668-3d0958bda3aa</v>
      </c>
      <c r="B1440" s="8" t="str">
        <f aca="false" t="array" ref="B1440:B1440">INDEX(pattern_user_labels!B1440:J1440,MATCH(MAX(COUNTIF(pattern_user_labels!B1440:J1440,pattern_user_labels!B1440:J1440)),COUNTIF(pattern_user_labels!B1440:J1440,pattern_user_labels!B1440:J1440),0))</f>
        <v>NON_SPECIFIC</v>
      </c>
      <c r="C1440" s="9" t="n">
        <f aca="false">pattern_user_labels!$R1440</f>
        <v>3</v>
      </c>
      <c r="D1440" s="9" t="n">
        <f aca="false">COUNTIF(pattern_user_labels!$B1440:$J1440, $B1440)</f>
        <v>2</v>
      </c>
      <c r="E1440" s="10" t="b">
        <f aca="false">$C1440-$D1440&lt;=1</f>
        <v>1</v>
      </c>
      <c r="F1440" s="10" t="b">
        <f aca="false">$C1440=$D1440</f>
        <v>0</v>
      </c>
      <c r="G1440" s="10" t="b">
        <f aca="false">D1440&gt;=3</f>
        <v>0</v>
      </c>
      <c r="H1440" s="10" t="b">
        <f aca="false">AND($E1440,OR($B1440="UNGRADABLE_QUALITY",$B1440="UNGRADABLE_CONDITION"))</f>
        <v>0</v>
      </c>
      <c r="I1440" s="10" t="str">
        <f aca="false">IF(AND($E1440,NOT($H1440)),$B1440, "")</f>
        <v>NON_SPECIFIC</v>
      </c>
    </row>
    <row r="1441" customFormat="false" ht="15.75" hidden="false" customHeight="false" outlineLevel="0" collapsed="false">
      <c r="A1441" s="8" t="str">
        <f aca="false">pattern_user_labels!$A1441</f>
        <v>8c452a63-1d7f-4c69-8ecf-baada365de01</v>
      </c>
      <c r="B1441" s="8" t="str">
        <f aca="false" t="array" ref="B1441:B1441">INDEX(pattern_user_labels!B1441:J1441,MATCH(MAX(COUNTIF(pattern_user_labels!B1441:J1441,pattern_user_labels!B1441:J1441)),COUNTIF(pattern_user_labels!B1441:J1441,pattern_user_labels!B1441:J1441),0))</f>
        <v>NON_SPECIFIC</v>
      </c>
      <c r="C1441" s="9" t="n">
        <f aca="false">pattern_user_labels!$R1441</f>
        <v>3</v>
      </c>
      <c r="D1441" s="9" t="n">
        <f aca="false">COUNTIF(pattern_user_labels!$B1441:$J1441, $B1441)</f>
        <v>2</v>
      </c>
      <c r="E1441" s="10" t="b">
        <f aca="false">$C1441-$D1441&lt;=1</f>
        <v>1</v>
      </c>
      <c r="F1441" s="10" t="b">
        <f aca="false">$C1441=$D1441</f>
        <v>0</v>
      </c>
      <c r="G1441" s="10" t="b">
        <f aca="false">D1441&gt;=3</f>
        <v>0</v>
      </c>
      <c r="H1441" s="10" t="b">
        <f aca="false">AND($E1441,OR($B1441="UNGRADABLE_QUALITY",$B1441="UNGRADABLE_CONDITION"))</f>
        <v>0</v>
      </c>
      <c r="I1441" s="10" t="str">
        <f aca="false">IF(AND($E1441,NOT($H1441)),$B1441, "")</f>
        <v>NON_SPECIFIC</v>
      </c>
    </row>
    <row r="1442" customFormat="false" ht="15.75" hidden="false" customHeight="false" outlineLevel="0" collapsed="false">
      <c r="A1442" s="8" t="str">
        <f aca="false">pattern_user_labels!$A1442</f>
        <v>8d5b5110-5c96-457a-b519-bbf437b255a3</v>
      </c>
      <c r="B1442" s="8" t="str">
        <f aca="false" t="array" ref="B1442:B1442">INDEX(pattern_user_labels!B1442:J1442,MATCH(MAX(COUNTIF(pattern_user_labels!B1442:J1442,pattern_user_labels!B1442:J1442)),COUNTIF(pattern_user_labels!B1442:J1442,pattern_user_labels!B1442:J1442),0))</f>
        <v>NORMAL</v>
      </c>
      <c r="C1442" s="9" t="n">
        <f aca="false">pattern_user_labels!$R1442</f>
        <v>3</v>
      </c>
      <c r="D1442" s="9" t="n">
        <f aca="false">COUNTIF(pattern_user_labels!$B1442:$J1442, $B1442)</f>
        <v>2</v>
      </c>
      <c r="E1442" s="10" t="b">
        <f aca="false">$C1442-$D1442&lt;=1</f>
        <v>1</v>
      </c>
      <c r="F1442" s="10" t="b">
        <f aca="false">$C1442=$D1442</f>
        <v>0</v>
      </c>
      <c r="G1442" s="10" t="b">
        <f aca="false">D1442&gt;=3</f>
        <v>0</v>
      </c>
      <c r="H1442" s="10" t="b">
        <f aca="false">AND($E1442,OR($B1442="UNGRADABLE_QUALITY",$B1442="UNGRADABLE_CONDITION"))</f>
        <v>0</v>
      </c>
      <c r="I1442" s="10" t="str">
        <f aca="false">IF(AND($E1442,NOT($H1442)),$B1442, "")</f>
        <v>NORMAL</v>
      </c>
    </row>
    <row r="1443" customFormat="false" ht="15.75" hidden="false" customHeight="false" outlineLevel="0" collapsed="false">
      <c r="A1443" s="8" t="str">
        <f aca="false">pattern_user_labels!$A1443</f>
        <v>8d7147a6-c155-4185-846f-fb8c00976bd7</v>
      </c>
      <c r="B1443" s="8" t="str">
        <f aca="false" t="array" ref="B1443:B1443">INDEX(pattern_user_labels!B1443:J1443,MATCH(MAX(COUNTIF(pattern_user_labels!B1443:J1443,pattern_user_labels!B1443:J1443)),COUNTIF(pattern_user_labels!B1443:J1443,pattern_user_labels!B1443:J1443),0))</f>
        <v>NON_SPECIFIC</v>
      </c>
      <c r="C1443" s="9" t="n">
        <f aca="false">pattern_user_labels!$R1443</f>
        <v>3</v>
      </c>
      <c r="D1443" s="9" t="n">
        <f aca="false">COUNTIF(pattern_user_labels!$B1443:$J1443, $B1443)</f>
        <v>3</v>
      </c>
      <c r="E1443" s="10" t="b">
        <f aca="false">$C1443-$D1443&lt;=1</f>
        <v>1</v>
      </c>
      <c r="F1443" s="10" t="b">
        <f aca="false">$C1443=$D1443</f>
        <v>1</v>
      </c>
      <c r="G1443" s="10" t="b">
        <f aca="false">D1443&gt;=3</f>
        <v>1</v>
      </c>
      <c r="H1443" s="10" t="b">
        <f aca="false">AND($E1443,OR($B1443="UNGRADABLE_QUALITY",$B1443="UNGRADABLE_CONDITION"))</f>
        <v>0</v>
      </c>
      <c r="I1443" s="10" t="str">
        <f aca="false">IF(AND($E1443,NOT($H1443)),$B1443, "")</f>
        <v>NON_SPECIFIC</v>
      </c>
    </row>
    <row r="1444" customFormat="false" ht="15.75" hidden="false" customHeight="false" outlineLevel="0" collapsed="false">
      <c r="A1444" s="8" t="str">
        <f aca="false">pattern_user_labels!$A1444</f>
        <v>8da78bf9-d68e-40b0-940d-f35c3fce0a0f</v>
      </c>
      <c r="B1444" s="8" t="str">
        <f aca="false" t="array" ref="B1444:B1444">INDEX(pattern_user_labels!B1444:J1444,MATCH(MAX(COUNTIF(pattern_user_labels!B1444:J1444,pattern_user_labels!B1444:J1444)),COUNTIF(pattern_user_labels!B1444:J1444,pattern_user_labels!B1444:J1444),0))</f>
        <v>ACTIVE</v>
      </c>
      <c r="C1444" s="9" t="n">
        <f aca="false">pattern_user_labels!$R1444</f>
        <v>3</v>
      </c>
      <c r="D1444" s="9" t="n">
        <f aca="false">COUNTIF(pattern_user_labels!$B1444:$J1444, $B1444)</f>
        <v>3</v>
      </c>
      <c r="E1444" s="10" t="b">
        <f aca="false">$C1444-$D1444&lt;=1</f>
        <v>1</v>
      </c>
      <c r="F1444" s="10" t="b">
        <f aca="false">$C1444=$D1444</f>
        <v>1</v>
      </c>
      <c r="G1444" s="10" t="b">
        <f aca="false">D1444&gt;=3</f>
        <v>1</v>
      </c>
      <c r="H1444" s="10" t="b">
        <f aca="false">AND($E1444,OR($B1444="UNGRADABLE_QUALITY",$B1444="UNGRADABLE_CONDITION"))</f>
        <v>0</v>
      </c>
      <c r="I1444" s="10" t="str">
        <f aca="false">IF(AND($E1444,NOT($H1444)),$B1444, "")</f>
        <v>ACTIVE</v>
      </c>
    </row>
    <row r="1445" customFormat="false" ht="15.75" hidden="false" customHeight="false" outlineLevel="0" collapsed="false">
      <c r="A1445" s="8" t="str">
        <f aca="false">pattern_user_labels!$A1445</f>
        <v>8db50b15-25f5-470f-bf3e-d3b2a6352ecd</v>
      </c>
      <c r="B1445" s="8" t="str">
        <f aca="false" t="array" ref="B1445:B1445">INDEX(pattern_user_labels!B1445:J1445,MATCH(MAX(COUNTIF(pattern_user_labels!B1445:J1445,pattern_user_labels!B1445:J1445)),COUNTIF(pattern_user_labels!B1445:J1445,pattern_user_labels!B1445:J1445),0))</f>
        <v>ACTIVE</v>
      </c>
      <c r="C1445" s="9" t="n">
        <f aca="false">pattern_user_labels!$R1445</f>
        <v>3</v>
      </c>
      <c r="D1445" s="9" t="n">
        <f aca="false">COUNTIF(pattern_user_labels!$B1445:$J1445, $B1445)</f>
        <v>3</v>
      </c>
      <c r="E1445" s="10" t="b">
        <f aca="false">$C1445-$D1445&lt;=1</f>
        <v>1</v>
      </c>
      <c r="F1445" s="10" t="b">
        <f aca="false">$C1445=$D1445</f>
        <v>1</v>
      </c>
      <c r="G1445" s="10" t="b">
        <f aca="false">D1445&gt;=3</f>
        <v>1</v>
      </c>
      <c r="H1445" s="10" t="b">
        <f aca="false">AND($E1445,OR($B1445="UNGRADABLE_QUALITY",$B1445="UNGRADABLE_CONDITION"))</f>
        <v>0</v>
      </c>
      <c r="I1445" s="10" t="str">
        <f aca="false">IF(AND($E1445,NOT($H1445)),$B1445, "")</f>
        <v>ACTIVE</v>
      </c>
    </row>
    <row r="1446" customFormat="false" ht="15.75" hidden="false" customHeight="false" outlineLevel="0" collapsed="false">
      <c r="A1446" s="8" t="str">
        <f aca="false">pattern_user_labels!$A1446</f>
        <v>8e7195b4-93dd-4a33-8edf-ccd21dd12c2d</v>
      </c>
      <c r="B1446" s="8" t="str">
        <f aca="false" t="array" ref="B1446:B1446">INDEX(pattern_user_labels!B1446:J1446,MATCH(MAX(COUNTIF(pattern_user_labels!B1446:J1446,pattern_user_labels!B1446:J1446)),COUNTIF(pattern_user_labels!B1446:J1446,pattern_user_labels!B1446:J1446),0))</f>
        <v>NORMAL</v>
      </c>
      <c r="C1446" s="9" t="n">
        <f aca="false">pattern_user_labels!$R1446</f>
        <v>3</v>
      </c>
      <c r="D1446" s="9" t="n">
        <f aca="false">COUNTIF(pattern_user_labels!$B1446:$J1446, $B1446)</f>
        <v>2</v>
      </c>
      <c r="E1446" s="10" t="b">
        <f aca="false">$C1446-$D1446&lt;=1</f>
        <v>1</v>
      </c>
      <c r="F1446" s="10" t="b">
        <f aca="false">$C1446=$D1446</f>
        <v>0</v>
      </c>
      <c r="G1446" s="10" t="b">
        <f aca="false">D1446&gt;=3</f>
        <v>0</v>
      </c>
      <c r="H1446" s="10" t="b">
        <f aca="false">AND($E1446,OR($B1446="UNGRADABLE_QUALITY",$B1446="UNGRADABLE_CONDITION"))</f>
        <v>0</v>
      </c>
      <c r="I1446" s="10" t="str">
        <f aca="false">IF(AND($E1446,NOT($H1446)),$B1446, "")</f>
        <v>NORMAL</v>
      </c>
    </row>
    <row r="1447" customFormat="false" ht="15.75" hidden="false" customHeight="false" outlineLevel="0" collapsed="false">
      <c r="A1447" s="8" t="str">
        <f aca="false">pattern_user_labels!$A1447</f>
        <v>8e7a1bb5-7735-4bfb-ac39-d5ddc4cf9488</v>
      </c>
      <c r="B1447" s="8" t="str">
        <f aca="false" t="array" ref="B1447:B1447">INDEX(pattern_user_labels!B1447:J1447,MATCH(MAX(COUNTIF(pattern_user_labels!B1447:J1447,pattern_user_labels!B1447:J1447)),COUNTIF(pattern_user_labels!B1447:J1447,pattern_user_labels!B1447:J1447),0))</f>
        <v>EARLY</v>
      </c>
      <c r="C1447" s="9" t="n">
        <f aca="false">pattern_user_labels!$R1447</f>
        <v>3</v>
      </c>
      <c r="D1447" s="9" t="n">
        <f aca="false">COUNTIF(pattern_user_labels!$B1447:$J1447, $B1447)</f>
        <v>2</v>
      </c>
      <c r="E1447" s="10" t="b">
        <f aca="false">$C1447-$D1447&lt;=1</f>
        <v>1</v>
      </c>
      <c r="F1447" s="10" t="b">
        <f aca="false">$C1447=$D1447</f>
        <v>0</v>
      </c>
      <c r="G1447" s="10" t="b">
        <f aca="false">D1447&gt;=3</f>
        <v>0</v>
      </c>
      <c r="H1447" s="10" t="b">
        <f aca="false">AND($E1447,OR($B1447="UNGRADABLE_QUALITY",$B1447="UNGRADABLE_CONDITION"))</f>
        <v>0</v>
      </c>
      <c r="I1447" s="10" t="str">
        <f aca="false">IF(AND($E1447,NOT($H1447)),$B1447, "")</f>
        <v>EARLY</v>
      </c>
    </row>
    <row r="1448" customFormat="false" ht="15.75" hidden="false" customHeight="false" outlineLevel="0" collapsed="false">
      <c r="A1448" s="8" t="str">
        <f aca="false">pattern_user_labels!$A1448</f>
        <v>8f334a5b-36da-468e-a3e5-afbb5de411ca</v>
      </c>
      <c r="B1448" s="8" t="str">
        <f aca="false" t="array" ref="B1448:B1448">INDEX(pattern_user_labels!B1448:J1448,MATCH(MAX(COUNTIF(pattern_user_labels!B1448:J1448,pattern_user_labels!B1448:J1448)),COUNTIF(pattern_user_labels!B1448:J1448,pattern_user_labels!B1448:J1448),0))</f>
        <v>NORMAL</v>
      </c>
      <c r="C1448" s="9" t="n">
        <f aca="false">pattern_user_labels!$R1448</f>
        <v>3</v>
      </c>
      <c r="D1448" s="9" t="n">
        <f aca="false">COUNTIF(pattern_user_labels!$B1448:$J1448, $B1448)</f>
        <v>2</v>
      </c>
      <c r="E1448" s="10" t="b">
        <f aca="false">$C1448-$D1448&lt;=1</f>
        <v>1</v>
      </c>
      <c r="F1448" s="10" t="b">
        <f aca="false">$C1448=$D1448</f>
        <v>0</v>
      </c>
      <c r="G1448" s="10" t="b">
        <f aca="false">D1448&gt;=3</f>
        <v>0</v>
      </c>
      <c r="H1448" s="10" t="b">
        <f aca="false">AND($E1448,OR($B1448="UNGRADABLE_QUALITY",$B1448="UNGRADABLE_CONDITION"))</f>
        <v>0</v>
      </c>
      <c r="I1448" s="10" t="str">
        <f aca="false">IF(AND($E1448,NOT($H1448)),$B1448, "")</f>
        <v>NORMAL</v>
      </c>
    </row>
    <row r="1449" customFormat="false" ht="15.75" hidden="false" customHeight="false" outlineLevel="0" collapsed="false">
      <c r="A1449" s="8" t="str">
        <f aca="false">pattern_user_labels!$A1449</f>
        <v>8f43766f-5caf-4691-b36f-fdc89546b68c</v>
      </c>
      <c r="B1449" s="8" t="str">
        <f aca="false" t="array" ref="B1449:B1449">INDEX(pattern_user_labels!B1449:J1449,MATCH(MAX(COUNTIF(pattern_user_labels!B1449:J1449,pattern_user_labels!B1449:J1449)),COUNTIF(pattern_user_labels!B1449:J1449,pattern_user_labels!B1449:J1449),0))</f>
        <v>NON_SPECIFIC</v>
      </c>
      <c r="C1449" s="9" t="n">
        <f aca="false">pattern_user_labels!$R1449</f>
        <v>3</v>
      </c>
      <c r="D1449" s="9" t="n">
        <f aca="false">COUNTIF(pattern_user_labels!$B1449:$J1449, $B1449)</f>
        <v>2</v>
      </c>
      <c r="E1449" s="10" t="b">
        <f aca="false">$C1449-$D1449&lt;=1</f>
        <v>1</v>
      </c>
      <c r="F1449" s="10" t="b">
        <f aca="false">$C1449=$D1449</f>
        <v>0</v>
      </c>
      <c r="G1449" s="10" t="b">
        <f aca="false">D1449&gt;=3</f>
        <v>0</v>
      </c>
      <c r="H1449" s="10" t="b">
        <f aca="false">AND($E1449,OR($B1449="UNGRADABLE_QUALITY",$B1449="UNGRADABLE_CONDITION"))</f>
        <v>0</v>
      </c>
      <c r="I1449" s="10" t="str">
        <f aca="false">IF(AND($E1449,NOT($H1449)),$B1449, "")</f>
        <v>NON_SPECIFIC</v>
      </c>
    </row>
    <row r="1450" customFormat="false" ht="15.75" hidden="false" customHeight="false" outlineLevel="0" collapsed="false">
      <c r="A1450" s="8" t="str">
        <f aca="false">pattern_user_labels!$A1450</f>
        <v>8f514f89-becc-4b0e-8b75-e90caa403987</v>
      </c>
      <c r="B1450" s="8" t="str">
        <f aca="false" t="array" ref="B1450:B1450">INDEX(pattern_user_labels!B1450:J1450,MATCH(MAX(COUNTIF(pattern_user_labels!B1450:J1450,pattern_user_labels!B1450:J1450)),COUNTIF(pattern_user_labels!B1450:J1450,pattern_user_labels!B1450:J1450),0))</f>
        <v>NORMAL</v>
      </c>
      <c r="C1450" s="9" t="n">
        <f aca="false">pattern_user_labels!$R1450</f>
        <v>3</v>
      </c>
      <c r="D1450" s="9" t="n">
        <f aca="false">COUNTIF(pattern_user_labels!$B1450:$J1450, $B1450)</f>
        <v>3</v>
      </c>
      <c r="E1450" s="10" t="b">
        <f aca="false">$C1450-$D1450&lt;=1</f>
        <v>1</v>
      </c>
      <c r="F1450" s="10" t="b">
        <f aca="false">$C1450=$D1450</f>
        <v>1</v>
      </c>
      <c r="G1450" s="10" t="b">
        <f aca="false">D1450&gt;=3</f>
        <v>1</v>
      </c>
      <c r="H1450" s="10" t="b">
        <f aca="false">AND($E1450,OR($B1450="UNGRADABLE_QUALITY",$B1450="UNGRADABLE_CONDITION"))</f>
        <v>0</v>
      </c>
      <c r="I1450" s="10" t="str">
        <f aca="false">IF(AND($E1450,NOT($H1450)),$B1450, "")</f>
        <v>NORMAL</v>
      </c>
    </row>
    <row r="1451" customFormat="false" ht="15.75" hidden="false" customHeight="false" outlineLevel="0" collapsed="false">
      <c r="A1451" s="8" t="str">
        <f aca="false">pattern_user_labels!$A1451</f>
        <v>8fd25c48-0244-4c8d-911a-93f527f5175d</v>
      </c>
      <c r="B1451" s="8" t="str">
        <f aca="false" t="array" ref="B1451:B1451">INDEX(pattern_user_labels!B1451:J1451,MATCH(MAX(COUNTIF(pattern_user_labels!B1451:J1451,pattern_user_labels!B1451:J1451)),COUNTIF(pattern_user_labels!B1451:J1451,pattern_user_labels!B1451:J1451),0))</f>
        <v>NON_SPECIFIC</v>
      </c>
      <c r="C1451" s="9" t="n">
        <f aca="false">pattern_user_labels!$R1451</f>
        <v>3</v>
      </c>
      <c r="D1451" s="9" t="n">
        <f aca="false">COUNTIF(pattern_user_labels!$B1451:$J1451, $B1451)</f>
        <v>3</v>
      </c>
      <c r="E1451" s="10" t="b">
        <f aca="false">$C1451-$D1451&lt;=1</f>
        <v>1</v>
      </c>
      <c r="F1451" s="10" t="b">
        <f aca="false">$C1451=$D1451</f>
        <v>1</v>
      </c>
      <c r="G1451" s="10" t="b">
        <f aca="false">D1451&gt;=3</f>
        <v>1</v>
      </c>
      <c r="H1451" s="10" t="b">
        <f aca="false">AND($E1451,OR($B1451="UNGRADABLE_QUALITY",$B1451="UNGRADABLE_CONDITION"))</f>
        <v>0</v>
      </c>
      <c r="I1451" s="10" t="str">
        <f aca="false">IF(AND($E1451,NOT($H1451)),$B1451, "")</f>
        <v>NON_SPECIFIC</v>
      </c>
    </row>
    <row r="1452" customFormat="false" ht="15.75" hidden="false" customHeight="false" outlineLevel="0" collapsed="false">
      <c r="A1452" s="8" t="str">
        <f aca="false">pattern_user_labels!$A1452</f>
        <v>9034113c-12ad-47d3-831d-683470a9478e</v>
      </c>
      <c r="B1452" s="8" t="str">
        <f aca="false" t="array" ref="B1452:B1452">INDEX(pattern_user_labels!B1452:J1452,MATCH(MAX(COUNTIF(pattern_user_labels!B1452:J1452,pattern_user_labels!B1452:J1452)),COUNTIF(pattern_user_labels!B1452:J1452,pattern_user_labels!B1452:J1452),0))</f>
        <v>EARLY</v>
      </c>
      <c r="C1452" s="9" t="n">
        <f aca="false">pattern_user_labels!$R1452</f>
        <v>3</v>
      </c>
      <c r="D1452" s="9" t="n">
        <f aca="false">COUNTIF(pattern_user_labels!$B1452:$J1452, $B1452)</f>
        <v>2</v>
      </c>
      <c r="E1452" s="10" t="b">
        <f aca="false">$C1452-$D1452&lt;=1</f>
        <v>1</v>
      </c>
      <c r="F1452" s="10" t="b">
        <f aca="false">$C1452=$D1452</f>
        <v>0</v>
      </c>
      <c r="G1452" s="10" t="b">
        <f aca="false">D1452&gt;=3</f>
        <v>0</v>
      </c>
      <c r="H1452" s="10" t="b">
        <f aca="false">AND($E1452,OR($B1452="UNGRADABLE_QUALITY",$B1452="UNGRADABLE_CONDITION"))</f>
        <v>0</v>
      </c>
      <c r="I1452" s="10" t="str">
        <f aca="false">IF(AND($E1452,NOT($H1452)),$B1452, "")</f>
        <v>EARLY</v>
      </c>
    </row>
    <row r="1453" customFormat="false" ht="15.75" hidden="false" customHeight="false" outlineLevel="0" collapsed="false">
      <c r="A1453" s="8" t="str">
        <f aca="false">pattern_user_labels!$A1453</f>
        <v>90e41efc-e367-419e-b076-d4e75aba2cdd</v>
      </c>
      <c r="B1453" s="8" t="str">
        <f aca="false" t="array" ref="B1453:B1453">INDEX(pattern_user_labels!B1453:J1453,MATCH(MAX(COUNTIF(pattern_user_labels!B1453:J1453,pattern_user_labels!B1453:J1453)),COUNTIF(pattern_user_labels!B1453:J1453,pattern_user_labels!B1453:J1453),0))</f>
        <v>NON_SPECIFIC</v>
      </c>
      <c r="C1453" s="9" t="n">
        <f aca="false">pattern_user_labels!$R1453</f>
        <v>3</v>
      </c>
      <c r="D1453" s="9" t="n">
        <f aca="false">COUNTIF(pattern_user_labels!$B1453:$J1453, $B1453)</f>
        <v>1</v>
      </c>
      <c r="E1453" s="10" t="b">
        <f aca="false">$C1453-$D1453&lt;=1</f>
        <v>0</v>
      </c>
      <c r="F1453" s="10" t="b">
        <f aca="false">$C1453=$D1453</f>
        <v>0</v>
      </c>
      <c r="G1453" s="10" t="b">
        <f aca="false">D1453&gt;=3</f>
        <v>0</v>
      </c>
      <c r="H1453" s="10" t="b">
        <f aca="false">AND($E1453,OR($B1453="UNGRADABLE_QUALITY",$B1453="UNGRADABLE_CONDITION"))</f>
        <v>0</v>
      </c>
      <c r="I1453" s="10" t="str">
        <f aca="false">IF(AND($E1453,NOT($H1453)),$B1453, "")</f>
        <v/>
      </c>
    </row>
    <row r="1454" customFormat="false" ht="15.75" hidden="false" customHeight="false" outlineLevel="0" collapsed="false">
      <c r="A1454" s="8" t="str">
        <f aca="false">pattern_user_labels!$A1454</f>
        <v>9102c8ca-f190-4d96-80d5-0a0fa9eb711a</v>
      </c>
      <c r="B1454" s="8" t="str">
        <f aca="false" t="array" ref="B1454:B1454">INDEX(pattern_user_labels!B1454:J1454,MATCH(MAX(COUNTIF(pattern_user_labels!B1454:J1454,pattern_user_labels!B1454:J1454)),COUNTIF(pattern_user_labels!B1454:J1454,pattern_user_labels!B1454:J1454),0))</f>
        <v>NON_SPECIFIC</v>
      </c>
      <c r="C1454" s="9" t="n">
        <f aca="false">pattern_user_labels!$R1454</f>
        <v>3</v>
      </c>
      <c r="D1454" s="9" t="n">
        <f aca="false">COUNTIF(pattern_user_labels!$B1454:$J1454, $B1454)</f>
        <v>2</v>
      </c>
      <c r="E1454" s="10" t="b">
        <f aca="false">$C1454-$D1454&lt;=1</f>
        <v>1</v>
      </c>
      <c r="F1454" s="10" t="b">
        <f aca="false">$C1454=$D1454</f>
        <v>0</v>
      </c>
      <c r="G1454" s="10" t="b">
        <f aca="false">D1454&gt;=3</f>
        <v>0</v>
      </c>
      <c r="H1454" s="10" t="b">
        <f aca="false">AND($E1454,OR($B1454="UNGRADABLE_QUALITY",$B1454="UNGRADABLE_CONDITION"))</f>
        <v>0</v>
      </c>
      <c r="I1454" s="10" t="str">
        <f aca="false">IF(AND($E1454,NOT($H1454)),$B1454, "")</f>
        <v>NON_SPECIFIC</v>
      </c>
    </row>
    <row r="1455" customFormat="false" ht="15.75" hidden="false" customHeight="false" outlineLevel="0" collapsed="false">
      <c r="A1455" s="8" t="str">
        <f aca="false">pattern_user_labels!$A1455</f>
        <v>91f19c28-8299-45e8-8f6f-e153707bb1bd</v>
      </c>
      <c r="B1455" s="8" t="str">
        <f aca="false" t="array" ref="B1455:B1455">INDEX(pattern_user_labels!B1455:J1455,MATCH(MAX(COUNTIF(pattern_user_labels!B1455:J1455,pattern_user_labels!B1455:J1455)),COUNTIF(pattern_user_labels!B1455:J1455,pattern_user_labels!B1455:J1455),0))</f>
        <v>NON_SPECIFIC</v>
      </c>
      <c r="C1455" s="9" t="n">
        <f aca="false">pattern_user_labels!$R1455</f>
        <v>3</v>
      </c>
      <c r="D1455" s="9" t="n">
        <f aca="false">COUNTIF(pattern_user_labels!$B1455:$J1455, $B1455)</f>
        <v>3</v>
      </c>
      <c r="E1455" s="10" t="b">
        <f aca="false">$C1455-$D1455&lt;=1</f>
        <v>1</v>
      </c>
      <c r="F1455" s="10" t="b">
        <f aca="false">$C1455=$D1455</f>
        <v>1</v>
      </c>
      <c r="G1455" s="10" t="b">
        <f aca="false">D1455&gt;=3</f>
        <v>1</v>
      </c>
      <c r="H1455" s="10" t="b">
        <f aca="false">AND($E1455,OR($B1455="UNGRADABLE_QUALITY",$B1455="UNGRADABLE_CONDITION"))</f>
        <v>0</v>
      </c>
      <c r="I1455" s="10" t="str">
        <f aca="false">IF(AND($E1455,NOT($H1455)),$B1455, "")</f>
        <v>NON_SPECIFIC</v>
      </c>
    </row>
    <row r="1456" customFormat="false" ht="15.75" hidden="false" customHeight="false" outlineLevel="0" collapsed="false">
      <c r="A1456" s="8" t="str">
        <f aca="false">pattern_user_labels!$A1456</f>
        <v>91fbf663-5063-4d6a-b01d-1d9297688089</v>
      </c>
      <c r="B1456" s="8" t="str">
        <f aca="false" t="array" ref="B1456:B1456">INDEX(pattern_user_labels!B1456:J1456,MATCH(MAX(COUNTIF(pattern_user_labels!B1456:J1456,pattern_user_labels!B1456:J1456)),COUNTIF(pattern_user_labels!B1456:J1456,pattern_user_labels!B1456:J1456),0))</f>
        <v>NON_SPECIFIC</v>
      </c>
      <c r="C1456" s="9" t="n">
        <f aca="false">pattern_user_labels!$R1456</f>
        <v>3</v>
      </c>
      <c r="D1456" s="9" t="n">
        <f aca="false">COUNTIF(pattern_user_labels!$B1456:$J1456, $B1456)</f>
        <v>2</v>
      </c>
      <c r="E1456" s="10" t="b">
        <f aca="false">$C1456-$D1456&lt;=1</f>
        <v>1</v>
      </c>
      <c r="F1456" s="10" t="b">
        <f aca="false">$C1456=$D1456</f>
        <v>0</v>
      </c>
      <c r="G1456" s="10" t="b">
        <f aca="false">D1456&gt;=3</f>
        <v>0</v>
      </c>
      <c r="H1456" s="10" t="b">
        <f aca="false">AND($E1456,OR($B1456="UNGRADABLE_QUALITY",$B1456="UNGRADABLE_CONDITION"))</f>
        <v>0</v>
      </c>
      <c r="I1456" s="10" t="str">
        <f aca="false">IF(AND($E1456,NOT($H1456)),$B1456, "")</f>
        <v>NON_SPECIFIC</v>
      </c>
    </row>
    <row r="1457" customFormat="false" ht="15.75" hidden="false" customHeight="false" outlineLevel="0" collapsed="false">
      <c r="A1457" s="8" t="str">
        <f aca="false">pattern_user_labels!$A1457</f>
        <v>9208e108-578b-4b49-97cd-d4d9a63972b9</v>
      </c>
      <c r="B1457" s="8" t="str">
        <f aca="false" t="array" ref="B1457:B1457">INDEX(pattern_user_labels!B1457:J1457,MATCH(MAX(COUNTIF(pattern_user_labels!B1457:J1457,pattern_user_labels!B1457:J1457)),COUNTIF(pattern_user_labels!B1457:J1457,pattern_user_labels!B1457:J1457),0))</f>
        <v>NON_SPECIFIC</v>
      </c>
      <c r="C1457" s="9" t="n">
        <f aca="false">pattern_user_labels!$R1457</f>
        <v>3</v>
      </c>
      <c r="D1457" s="9" t="n">
        <f aca="false">COUNTIF(pattern_user_labels!$B1457:$J1457, $B1457)</f>
        <v>3</v>
      </c>
      <c r="E1457" s="10" t="b">
        <f aca="false">$C1457-$D1457&lt;=1</f>
        <v>1</v>
      </c>
      <c r="F1457" s="10" t="b">
        <f aca="false">$C1457=$D1457</f>
        <v>1</v>
      </c>
      <c r="G1457" s="10" t="b">
        <f aca="false">D1457&gt;=3</f>
        <v>1</v>
      </c>
      <c r="H1457" s="10" t="b">
        <f aca="false">AND($E1457,OR($B1457="UNGRADABLE_QUALITY",$B1457="UNGRADABLE_CONDITION"))</f>
        <v>0</v>
      </c>
      <c r="I1457" s="10" t="str">
        <f aca="false">IF(AND($E1457,NOT($H1457)),$B1457, "")</f>
        <v>NON_SPECIFIC</v>
      </c>
    </row>
    <row r="1458" customFormat="false" ht="15.75" hidden="false" customHeight="false" outlineLevel="0" collapsed="false">
      <c r="A1458" s="8" t="str">
        <f aca="false">pattern_user_labels!$A1458</f>
        <v>922aa92e-33cc-4465-98d2-a27c7c7bf3de</v>
      </c>
      <c r="B1458" s="8" t="str">
        <f aca="false" t="array" ref="B1458:B1458">INDEX(pattern_user_labels!B1458:J1458,MATCH(MAX(COUNTIF(pattern_user_labels!B1458:J1458,pattern_user_labels!B1458:J1458)),COUNTIF(pattern_user_labels!B1458:J1458,pattern_user_labels!B1458:J1458),0))</f>
        <v>NON_SPECIFIC</v>
      </c>
      <c r="C1458" s="9" t="n">
        <f aca="false">pattern_user_labels!$R1458</f>
        <v>3</v>
      </c>
      <c r="D1458" s="9" t="n">
        <f aca="false">COUNTIF(pattern_user_labels!$B1458:$J1458, $B1458)</f>
        <v>3</v>
      </c>
      <c r="E1458" s="10" t="b">
        <f aca="false">$C1458-$D1458&lt;=1</f>
        <v>1</v>
      </c>
      <c r="F1458" s="10" t="b">
        <f aca="false">$C1458=$D1458</f>
        <v>1</v>
      </c>
      <c r="G1458" s="10" t="b">
        <f aca="false">D1458&gt;=3</f>
        <v>1</v>
      </c>
      <c r="H1458" s="10" t="b">
        <f aca="false">AND($E1458,OR($B1458="UNGRADABLE_QUALITY",$B1458="UNGRADABLE_CONDITION"))</f>
        <v>0</v>
      </c>
      <c r="I1458" s="10" t="str">
        <f aca="false">IF(AND($E1458,NOT($H1458)),$B1458, "")</f>
        <v>NON_SPECIFIC</v>
      </c>
    </row>
    <row r="1459" customFormat="false" ht="15.75" hidden="false" customHeight="false" outlineLevel="0" collapsed="false">
      <c r="A1459" s="8" t="str">
        <f aca="false">pattern_user_labels!$A1459</f>
        <v>92e29159-f7cd-4ced-b6c8-e716d6dc9892</v>
      </c>
      <c r="B1459" s="8" t="str">
        <f aca="false" t="array" ref="B1459:B1459">INDEX(pattern_user_labels!B1459:J1459,MATCH(MAX(COUNTIF(pattern_user_labels!B1459:J1459,pattern_user_labels!B1459:J1459)),COUNTIF(pattern_user_labels!B1459:J1459,pattern_user_labels!B1459:J1459),0))</f>
        <v>ACTIVE</v>
      </c>
      <c r="C1459" s="9" t="n">
        <f aca="false">pattern_user_labels!$R1459</f>
        <v>3</v>
      </c>
      <c r="D1459" s="9" t="n">
        <f aca="false">COUNTIF(pattern_user_labels!$B1459:$J1459, $B1459)</f>
        <v>2</v>
      </c>
      <c r="E1459" s="10" t="b">
        <f aca="false">$C1459-$D1459&lt;=1</f>
        <v>1</v>
      </c>
      <c r="F1459" s="10" t="b">
        <f aca="false">$C1459=$D1459</f>
        <v>0</v>
      </c>
      <c r="G1459" s="10" t="b">
        <f aca="false">D1459&gt;=3</f>
        <v>0</v>
      </c>
      <c r="H1459" s="10" t="b">
        <f aca="false">AND($E1459,OR($B1459="UNGRADABLE_QUALITY",$B1459="UNGRADABLE_CONDITION"))</f>
        <v>0</v>
      </c>
      <c r="I1459" s="10" t="str">
        <f aca="false">IF(AND($E1459,NOT($H1459)),$B1459, "")</f>
        <v>ACTIVE</v>
      </c>
    </row>
    <row r="1460" customFormat="false" ht="15.75" hidden="false" customHeight="false" outlineLevel="0" collapsed="false">
      <c r="A1460" s="8" t="str">
        <f aca="false">pattern_user_labels!$A1460</f>
        <v>932c0fef-a425-40e8-baeb-6f540d591f4b</v>
      </c>
      <c r="B1460" s="8" t="str">
        <f aca="false" t="array" ref="B1460:B1460">INDEX(pattern_user_labels!B1460:J1460,MATCH(MAX(COUNTIF(pattern_user_labels!B1460:J1460,pattern_user_labels!B1460:J1460)),COUNTIF(pattern_user_labels!B1460:J1460,pattern_user_labels!B1460:J1460),0))</f>
        <v>NON_SPECIFIC</v>
      </c>
      <c r="C1460" s="9" t="n">
        <f aca="false">pattern_user_labels!$R1460</f>
        <v>3</v>
      </c>
      <c r="D1460" s="9" t="n">
        <f aca="false">COUNTIF(pattern_user_labels!$B1460:$J1460, $B1460)</f>
        <v>3</v>
      </c>
      <c r="E1460" s="10" t="b">
        <f aca="false">$C1460-$D1460&lt;=1</f>
        <v>1</v>
      </c>
      <c r="F1460" s="10" t="b">
        <f aca="false">$C1460=$D1460</f>
        <v>1</v>
      </c>
      <c r="G1460" s="10" t="b">
        <f aca="false">D1460&gt;=3</f>
        <v>1</v>
      </c>
      <c r="H1460" s="10" t="b">
        <f aca="false">AND($E1460,OR($B1460="UNGRADABLE_QUALITY",$B1460="UNGRADABLE_CONDITION"))</f>
        <v>0</v>
      </c>
      <c r="I1460" s="10" t="str">
        <f aca="false">IF(AND($E1460,NOT($H1460)),$B1460, "")</f>
        <v>NON_SPECIFIC</v>
      </c>
    </row>
    <row r="1461" customFormat="false" ht="15.75" hidden="false" customHeight="false" outlineLevel="0" collapsed="false">
      <c r="A1461" s="8" t="str">
        <f aca="false">pattern_user_labels!$A1461</f>
        <v>936b8e08-c95a-4a5f-a036-f5b716dfab74</v>
      </c>
      <c r="B1461" s="8" t="str">
        <f aca="false" t="array" ref="B1461:B1461">INDEX(pattern_user_labels!B1461:J1461,MATCH(MAX(COUNTIF(pattern_user_labels!B1461:J1461,pattern_user_labels!B1461:J1461)),COUNTIF(pattern_user_labels!B1461:J1461,pattern_user_labels!B1461:J1461),0))</f>
        <v>NORMAL</v>
      </c>
      <c r="C1461" s="9" t="n">
        <f aca="false">pattern_user_labels!$R1461</f>
        <v>3</v>
      </c>
      <c r="D1461" s="9" t="n">
        <f aca="false">COUNTIF(pattern_user_labels!$B1461:$J1461, $B1461)</f>
        <v>2</v>
      </c>
      <c r="E1461" s="10" t="b">
        <f aca="false">$C1461-$D1461&lt;=1</f>
        <v>1</v>
      </c>
      <c r="F1461" s="10" t="b">
        <f aca="false">$C1461=$D1461</f>
        <v>0</v>
      </c>
      <c r="G1461" s="10" t="b">
        <f aca="false">D1461&gt;=3</f>
        <v>0</v>
      </c>
      <c r="H1461" s="10" t="b">
        <f aca="false">AND($E1461,OR($B1461="UNGRADABLE_QUALITY",$B1461="UNGRADABLE_CONDITION"))</f>
        <v>0</v>
      </c>
      <c r="I1461" s="10" t="str">
        <f aca="false">IF(AND($E1461,NOT($H1461)),$B1461, "")</f>
        <v>NORMAL</v>
      </c>
    </row>
    <row r="1462" customFormat="false" ht="15.75" hidden="false" customHeight="false" outlineLevel="0" collapsed="false">
      <c r="A1462" s="8" t="str">
        <f aca="false">pattern_user_labels!$A1462</f>
        <v>9388e9dc-1e97-473b-87a8-4b52f7d162cb</v>
      </c>
      <c r="B1462" s="8" t="str">
        <f aca="false" t="array" ref="B1462:B1462">INDEX(pattern_user_labels!B1462:J1462,MATCH(MAX(COUNTIF(pattern_user_labels!B1462:J1462,pattern_user_labels!B1462:J1462)),COUNTIF(pattern_user_labels!B1462:J1462,pattern_user_labels!B1462:J1462),0))</f>
        <v>NORMAL</v>
      </c>
      <c r="C1462" s="9" t="n">
        <f aca="false">pattern_user_labels!$R1462</f>
        <v>3</v>
      </c>
      <c r="D1462" s="9" t="n">
        <f aca="false">COUNTIF(pattern_user_labels!$B1462:$J1462, $B1462)</f>
        <v>2</v>
      </c>
      <c r="E1462" s="10" t="b">
        <f aca="false">$C1462-$D1462&lt;=1</f>
        <v>1</v>
      </c>
      <c r="F1462" s="10" t="b">
        <f aca="false">$C1462=$D1462</f>
        <v>0</v>
      </c>
      <c r="G1462" s="10" t="b">
        <f aca="false">D1462&gt;=3</f>
        <v>0</v>
      </c>
      <c r="H1462" s="10" t="b">
        <f aca="false">AND($E1462,OR($B1462="UNGRADABLE_QUALITY",$B1462="UNGRADABLE_CONDITION"))</f>
        <v>0</v>
      </c>
      <c r="I1462" s="10" t="str">
        <f aca="false">IF(AND($E1462,NOT($H1462)),$B1462, "")</f>
        <v>NORMAL</v>
      </c>
    </row>
    <row r="1463" customFormat="false" ht="15.75" hidden="false" customHeight="false" outlineLevel="0" collapsed="false">
      <c r="A1463" s="8" t="str">
        <f aca="false">pattern_user_labels!$A1463</f>
        <v>93c64674-fc44-4f70-b1f5-29e0b84467f0</v>
      </c>
      <c r="B1463" s="8" t="str">
        <f aca="false" t="array" ref="B1463:B1463">INDEX(pattern_user_labels!B1463:J1463,MATCH(MAX(COUNTIF(pattern_user_labels!B1463:J1463,pattern_user_labels!B1463:J1463)),COUNTIF(pattern_user_labels!B1463:J1463,pattern_user_labels!B1463:J1463),0))</f>
        <v>ACTIVE</v>
      </c>
      <c r="C1463" s="9" t="n">
        <f aca="false">pattern_user_labels!$R1463</f>
        <v>3</v>
      </c>
      <c r="D1463" s="9" t="n">
        <f aca="false">COUNTIF(pattern_user_labels!$B1463:$J1463, $B1463)</f>
        <v>3</v>
      </c>
      <c r="E1463" s="10" t="b">
        <f aca="false">$C1463-$D1463&lt;=1</f>
        <v>1</v>
      </c>
      <c r="F1463" s="10" t="b">
        <f aca="false">$C1463=$D1463</f>
        <v>1</v>
      </c>
      <c r="G1463" s="10" t="b">
        <f aca="false">D1463&gt;=3</f>
        <v>1</v>
      </c>
      <c r="H1463" s="10" t="b">
        <f aca="false">AND($E1463,OR($B1463="UNGRADABLE_QUALITY",$B1463="UNGRADABLE_CONDITION"))</f>
        <v>0</v>
      </c>
      <c r="I1463" s="10" t="str">
        <f aca="false">IF(AND($E1463,NOT($H1463)),$B1463, "")</f>
        <v>ACTIVE</v>
      </c>
    </row>
    <row r="1464" customFormat="false" ht="15.75" hidden="false" customHeight="false" outlineLevel="0" collapsed="false">
      <c r="A1464" s="8" t="str">
        <f aca="false">pattern_user_labels!$A1464</f>
        <v>93f0e079-1713-4903-b7e0-91c5137829bf</v>
      </c>
      <c r="B1464" s="8" t="str">
        <f aca="false" t="array" ref="B1464:B1464">INDEX(pattern_user_labels!B1464:J1464,MATCH(MAX(COUNTIF(pattern_user_labels!B1464:J1464,pattern_user_labels!B1464:J1464)),COUNTIF(pattern_user_labels!B1464:J1464,pattern_user_labels!B1464:J1464),0))</f>
        <v>NORMAL</v>
      </c>
      <c r="C1464" s="9" t="n">
        <f aca="false">pattern_user_labels!$R1464</f>
        <v>3</v>
      </c>
      <c r="D1464" s="9" t="n">
        <f aca="false">COUNTIF(pattern_user_labels!$B1464:$J1464, $B1464)</f>
        <v>3</v>
      </c>
      <c r="E1464" s="10" t="b">
        <f aca="false">$C1464-$D1464&lt;=1</f>
        <v>1</v>
      </c>
      <c r="F1464" s="10" t="b">
        <f aca="false">$C1464=$D1464</f>
        <v>1</v>
      </c>
      <c r="G1464" s="10" t="b">
        <f aca="false">D1464&gt;=3</f>
        <v>1</v>
      </c>
      <c r="H1464" s="10" t="b">
        <f aca="false">AND($E1464,OR($B1464="UNGRADABLE_QUALITY",$B1464="UNGRADABLE_CONDITION"))</f>
        <v>0</v>
      </c>
      <c r="I1464" s="10" t="str">
        <f aca="false">IF(AND($E1464,NOT($H1464)),$B1464, "")</f>
        <v>NORMAL</v>
      </c>
    </row>
    <row r="1465" customFormat="false" ht="15.75" hidden="false" customHeight="false" outlineLevel="0" collapsed="false">
      <c r="A1465" s="8" t="str">
        <f aca="false">pattern_user_labels!$A1465</f>
        <v>948969f3-d686-437f-9990-b2823e0c2549</v>
      </c>
      <c r="B1465" s="8" t="str">
        <f aca="false" t="array" ref="B1465:B1465">INDEX(pattern_user_labels!B1465:J1465,MATCH(MAX(COUNTIF(pattern_user_labels!B1465:J1465,pattern_user_labels!B1465:J1465)),COUNTIF(pattern_user_labels!B1465:J1465,pattern_user_labels!B1465:J1465),0))</f>
        <v>EARLY</v>
      </c>
      <c r="C1465" s="9" t="n">
        <f aca="false">pattern_user_labels!$R1465</f>
        <v>3</v>
      </c>
      <c r="D1465" s="9" t="n">
        <f aca="false">COUNTIF(pattern_user_labels!$B1465:$J1465, $B1465)</f>
        <v>2</v>
      </c>
      <c r="E1465" s="10" t="b">
        <f aca="false">$C1465-$D1465&lt;=1</f>
        <v>1</v>
      </c>
      <c r="F1465" s="10" t="b">
        <f aca="false">$C1465=$D1465</f>
        <v>0</v>
      </c>
      <c r="G1465" s="10" t="b">
        <f aca="false">D1465&gt;=3</f>
        <v>0</v>
      </c>
      <c r="H1465" s="10" t="b">
        <f aca="false">AND($E1465,OR($B1465="UNGRADABLE_QUALITY",$B1465="UNGRADABLE_CONDITION"))</f>
        <v>0</v>
      </c>
      <c r="I1465" s="10" t="str">
        <f aca="false">IF(AND($E1465,NOT($H1465)),$B1465, "")</f>
        <v>EARLY</v>
      </c>
    </row>
    <row r="1466" customFormat="false" ht="15.75" hidden="false" customHeight="false" outlineLevel="0" collapsed="false">
      <c r="A1466" s="8" t="str">
        <f aca="false">pattern_user_labels!$A1466</f>
        <v>94b99483-5487-4919-beaa-ef128cd264e1</v>
      </c>
      <c r="B1466" s="8" t="str">
        <f aca="false" t="array" ref="B1466:B1466">INDEX(pattern_user_labels!B1466:J1466,MATCH(MAX(COUNTIF(pattern_user_labels!B1466:J1466,pattern_user_labels!B1466:J1466)),COUNTIF(pattern_user_labels!B1466:J1466,pattern_user_labels!B1466:J1466),0))</f>
        <v>EARLY</v>
      </c>
      <c r="C1466" s="9" t="n">
        <f aca="false">pattern_user_labels!$R1466</f>
        <v>3</v>
      </c>
      <c r="D1466" s="9" t="n">
        <f aca="false">COUNTIF(pattern_user_labels!$B1466:$J1466, $B1466)</f>
        <v>3</v>
      </c>
      <c r="E1466" s="10" t="b">
        <f aca="false">$C1466-$D1466&lt;=1</f>
        <v>1</v>
      </c>
      <c r="F1466" s="10" t="b">
        <f aca="false">$C1466=$D1466</f>
        <v>1</v>
      </c>
      <c r="G1466" s="10" t="b">
        <f aca="false">D1466&gt;=3</f>
        <v>1</v>
      </c>
      <c r="H1466" s="10" t="b">
        <f aca="false">AND($E1466,OR($B1466="UNGRADABLE_QUALITY",$B1466="UNGRADABLE_CONDITION"))</f>
        <v>0</v>
      </c>
      <c r="I1466" s="10" t="str">
        <f aca="false">IF(AND($E1466,NOT($H1466)),$B1466, "")</f>
        <v>EARLY</v>
      </c>
    </row>
    <row r="1467" customFormat="false" ht="15.75" hidden="false" customHeight="false" outlineLevel="0" collapsed="false">
      <c r="A1467" s="8" t="str">
        <f aca="false">pattern_user_labels!$A1467</f>
        <v>9501a73f-1970-4ef5-8b17-f65868f74f99</v>
      </c>
      <c r="B1467" s="8" t="str">
        <f aca="false" t="array" ref="B1467:B1467">INDEX(pattern_user_labels!B1467:J1467,MATCH(MAX(COUNTIF(pattern_user_labels!B1467:J1467,pattern_user_labels!B1467:J1467)),COUNTIF(pattern_user_labels!B1467:J1467,pattern_user_labels!B1467:J1467),0))</f>
        <v>EARLY</v>
      </c>
      <c r="C1467" s="9" t="n">
        <f aca="false">pattern_user_labels!$R1467</f>
        <v>3</v>
      </c>
      <c r="D1467" s="9" t="n">
        <f aca="false">COUNTIF(pattern_user_labels!$B1467:$J1467, $B1467)</f>
        <v>3</v>
      </c>
      <c r="E1467" s="10" t="b">
        <f aca="false">$C1467-$D1467&lt;=1</f>
        <v>1</v>
      </c>
      <c r="F1467" s="10" t="b">
        <f aca="false">$C1467=$D1467</f>
        <v>1</v>
      </c>
      <c r="G1467" s="10" t="b">
        <f aca="false">D1467&gt;=3</f>
        <v>1</v>
      </c>
      <c r="H1467" s="10" t="b">
        <f aca="false">AND($E1467,OR($B1467="UNGRADABLE_QUALITY",$B1467="UNGRADABLE_CONDITION"))</f>
        <v>0</v>
      </c>
      <c r="I1467" s="10" t="str">
        <f aca="false">IF(AND($E1467,NOT($H1467)),$B1467, "")</f>
        <v>EARLY</v>
      </c>
    </row>
    <row r="1468" customFormat="false" ht="15.75" hidden="false" customHeight="false" outlineLevel="0" collapsed="false">
      <c r="A1468" s="8" t="str">
        <f aca="false">pattern_user_labels!$A1468</f>
        <v>95305404-5ce4-4cf6-85ca-ca0f9f9e9f2b</v>
      </c>
      <c r="B1468" s="8" t="str">
        <f aca="false" t="array" ref="B1468:B1468">INDEX(pattern_user_labels!B1468:J1468,MATCH(MAX(COUNTIF(pattern_user_labels!B1468:J1468,pattern_user_labels!B1468:J1468)),COUNTIF(pattern_user_labels!B1468:J1468,pattern_user_labels!B1468:J1468),0))</f>
        <v>NORMAL</v>
      </c>
      <c r="C1468" s="9" t="n">
        <f aca="false">pattern_user_labels!$R1468</f>
        <v>3</v>
      </c>
      <c r="D1468" s="9" t="n">
        <f aca="false">COUNTIF(pattern_user_labels!$B1468:$J1468, $B1468)</f>
        <v>3</v>
      </c>
      <c r="E1468" s="10" t="b">
        <f aca="false">$C1468-$D1468&lt;=1</f>
        <v>1</v>
      </c>
      <c r="F1468" s="10" t="b">
        <f aca="false">$C1468=$D1468</f>
        <v>1</v>
      </c>
      <c r="G1468" s="10" t="b">
        <f aca="false">D1468&gt;=3</f>
        <v>1</v>
      </c>
      <c r="H1468" s="10" t="b">
        <f aca="false">AND($E1468,OR($B1468="UNGRADABLE_QUALITY",$B1468="UNGRADABLE_CONDITION"))</f>
        <v>0</v>
      </c>
      <c r="I1468" s="10" t="str">
        <f aca="false">IF(AND($E1468,NOT($H1468)),$B1468, "")</f>
        <v>NORMAL</v>
      </c>
    </row>
    <row r="1469" customFormat="false" ht="15.75" hidden="false" customHeight="false" outlineLevel="0" collapsed="false">
      <c r="A1469" s="8" t="str">
        <f aca="false">pattern_user_labels!$A1469</f>
        <v>95ab0861-a842-4792-9fe4-651a70daf3bb</v>
      </c>
      <c r="B1469" s="8" t="str">
        <f aca="false" t="array" ref="B1469:B1469">INDEX(pattern_user_labels!B1469:J1469,MATCH(MAX(COUNTIF(pattern_user_labels!B1469:J1469,pattern_user_labels!B1469:J1469)),COUNTIF(pattern_user_labels!B1469:J1469,pattern_user_labels!B1469:J1469),0))</f>
        <v>EARLY</v>
      </c>
      <c r="C1469" s="9" t="n">
        <f aca="false">pattern_user_labels!$R1469</f>
        <v>3</v>
      </c>
      <c r="D1469" s="9" t="n">
        <f aca="false">COUNTIF(pattern_user_labels!$B1469:$J1469, $B1469)</f>
        <v>3</v>
      </c>
      <c r="E1469" s="10" t="b">
        <f aca="false">$C1469-$D1469&lt;=1</f>
        <v>1</v>
      </c>
      <c r="F1469" s="10" t="b">
        <f aca="false">$C1469=$D1469</f>
        <v>1</v>
      </c>
      <c r="G1469" s="10" t="b">
        <f aca="false">D1469&gt;=3</f>
        <v>1</v>
      </c>
      <c r="H1469" s="10" t="b">
        <f aca="false">AND($E1469,OR($B1469="UNGRADABLE_QUALITY",$B1469="UNGRADABLE_CONDITION"))</f>
        <v>0</v>
      </c>
      <c r="I1469" s="10" t="str">
        <f aca="false">IF(AND($E1469,NOT($H1469)),$B1469, "")</f>
        <v>EARLY</v>
      </c>
    </row>
    <row r="1470" customFormat="false" ht="15.75" hidden="false" customHeight="false" outlineLevel="0" collapsed="false">
      <c r="A1470" s="8" t="str">
        <f aca="false">pattern_user_labels!$A1470</f>
        <v>9617b1e5-46e8-47be-8178-6c7d1a604031</v>
      </c>
      <c r="B1470" s="8" t="str">
        <f aca="false" t="array" ref="B1470:B1470">INDEX(pattern_user_labels!B1470:J1470,MATCH(MAX(COUNTIF(pattern_user_labels!B1470:J1470,pattern_user_labels!B1470:J1470)),COUNTIF(pattern_user_labels!B1470:J1470,pattern_user_labels!B1470:J1470),0))</f>
        <v>NORMAL</v>
      </c>
      <c r="C1470" s="9" t="n">
        <f aca="false">pattern_user_labels!$R1470</f>
        <v>3</v>
      </c>
      <c r="D1470" s="9" t="n">
        <f aca="false">COUNTIF(pattern_user_labels!$B1470:$J1470, $B1470)</f>
        <v>2</v>
      </c>
      <c r="E1470" s="10" t="b">
        <f aca="false">$C1470-$D1470&lt;=1</f>
        <v>1</v>
      </c>
      <c r="F1470" s="10" t="b">
        <f aca="false">$C1470=$D1470</f>
        <v>0</v>
      </c>
      <c r="G1470" s="10" t="b">
        <f aca="false">D1470&gt;=3</f>
        <v>0</v>
      </c>
      <c r="H1470" s="10" t="b">
        <f aca="false">AND($E1470,OR($B1470="UNGRADABLE_QUALITY",$B1470="UNGRADABLE_CONDITION"))</f>
        <v>0</v>
      </c>
      <c r="I1470" s="10" t="str">
        <f aca="false">IF(AND($E1470,NOT($H1470)),$B1470, "")</f>
        <v>NORMAL</v>
      </c>
    </row>
    <row r="1471" customFormat="false" ht="15.75" hidden="false" customHeight="false" outlineLevel="0" collapsed="false">
      <c r="A1471" s="8" t="str">
        <f aca="false">pattern_user_labels!$A1471</f>
        <v>9621891e-2753-4aaf-b738-b8a047cab189</v>
      </c>
      <c r="B1471" s="8" t="str">
        <f aca="false" t="array" ref="B1471:B1471">INDEX(pattern_user_labels!B1471:J1471,MATCH(MAX(COUNTIF(pattern_user_labels!B1471:J1471,pattern_user_labels!B1471:J1471)),COUNTIF(pattern_user_labels!B1471:J1471,pattern_user_labels!B1471:J1471),0))</f>
        <v>NORMAL</v>
      </c>
      <c r="C1471" s="9" t="n">
        <f aca="false">pattern_user_labels!$R1471</f>
        <v>3</v>
      </c>
      <c r="D1471" s="9" t="n">
        <f aca="false">COUNTIF(pattern_user_labels!$B1471:$J1471, $B1471)</f>
        <v>2</v>
      </c>
      <c r="E1471" s="10" t="b">
        <f aca="false">$C1471-$D1471&lt;=1</f>
        <v>1</v>
      </c>
      <c r="F1471" s="10" t="b">
        <f aca="false">$C1471=$D1471</f>
        <v>0</v>
      </c>
      <c r="G1471" s="10" t="b">
        <f aca="false">D1471&gt;=3</f>
        <v>0</v>
      </c>
      <c r="H1471" s="10" t="b">
        <f aca="false">AND($E1471,OR($B1471="UNGRADABLE_QUALITY",$B1471="UNGRADABLE_CONDITION"))</f>
        <v>0</v>
      </c>
      <c r="I1471" s="10" t="str">
        <f aca="false">IF(AND($E1471,NOT($H1471)),$B1471, "")</f>
        <v>NORMAL</v>
      </c>
    </row>
    <row r="1472" customFormat="false" ht="15.75" hidden="false" customHeight="false" outlineLevel="0" collapsed="false">
      <c r="A1472" s="8" t="str">
        <f aca="false">pattern_user_labels!$A1472</f>
        <v>962a0ec4-5fcc-443d-862e-6e480e3b9df1</v>
      </c>
      <c r="B1472" s="8" t="str">
        <f aca="false" t="array" ref="B1472:B1472">INDEX(pattern_user_labels!B1472:J1472,MATCH(MAX(COUNTIF(pattern_user_labels!B1472:J1472,pattern_user_labels!B1472:J1472)),COUNTIF(pattern_user_labels!B1472:J1472,pattern_user_labels!B1472:J1472),0))</f>
        <v>EARLY</v>
      </c>
      <c r="C1472" s="9" t="n">
        <f aca="false">pattern_user_labels!$R1472</f>
        <v>3</v>
      </c>
      <c r="D1472" s="9" t="n">
        <f aca="false">COUNTIF(pattern_user_labels!$B1472:$J1472, $B1472)</f>
        <v>3</v>
      </c>
      <c r="E1472" s="10" t="b">
        <f aca="false">$C1472-$D1472&lt;=1</f>
        <v>1</v>
      </c>
      <c r="F1472" s="10" t="b">
        <f aca="false">$C1472=$D1472</f>
        <v>1</v>
      </c>
      <c r="G1472" s="10" t="b">
        <f aca="false">D1472&gt;=3</f>
        <v>1</v>
      </c>
      <c r="H1472" s="10" t="b">
        <f aca="false">AND($E1472,OR($B1472="UNGRADABLE_QUALITY",$B1472="UNGRADABLE_CONDITION"))</f>
        <v>0</v>
      </c>
      <c r="I1472" s="10" t="str">
        <f aca="false">IF(AND($E1472,NOT($H1472)),$B1472, "")</f>
        <v>EARLY</v>
      </c>
    </row>
    <row r="1473" customFormat="false" ht="15.75" hidden="false" customHeight="false" outlineLevel="0" collapsed="false">
      <c r="A1473" s="8" t="str">
        <f aca="false">pattern_user_labels!$A1473</f>
        <v>962d9054-5690-44b5-8a8a-001994ca162e</v>
      </c>
      <c r="B1473" s="8" t="str">
        <f aca="false" t="array" ref="B1473:B1473">INDEX(pattern_user_labels!B1473:J1473,MATCH(MAX(COUNTIF(pattern_user_labels!B1473:J1473,pattern_user_labels!B1473:J1473)),COUNTIF(pattern_user_labels!B1473:J1473,pattern_user_labels!B1473:J1473),0))</f>
        <v>NORMAL</v>
      </c>
      <c r="C1473" s="9" t="n">
        <f aca="false">pattern_user_labels!$R1473</f>
        <v>3</v>
      </c>
      <c r="D1473" s="9" t="n">
        <f aca="false">COUNTIF(pattern_user_labels!$B1473:$J1473, $B1473)</f>
        <v>2</v>
      </c>
      <c r="E1473" s="10" t="b">
        <f aca="false">$C1473-$D1473&lt;=1</f>
        <v>1</v>
      </c>
      <c r="F1473" s="10" t="b">
        <f aca="false">$C1473=$D1473</f>
        <v>0</v>
      </c>
      <c r="G1473" s="10" t="b">
        <f aca="false">D1473&gt;=3</f>
        <v>0</v>
      </c>
      <c r="H1473" s="10" t="b">
        <f aca="false">AND($E1473,OR($B1473="UNGRADABLE_QUALITY",$B1473="UNGRADABLE_CONDITION"))</f>
        <v>0</v>
      </c>
      <c r="I1473" s="10" t="str">
        <f aca="false">IF(AND($E1473,NOT($H1473)),$B1473, "")</f>
        <v>NORMAL</v>
      </c>
    </row>
    <row r="1474" customFormat="false" ht="15.75" hidden="false" customHeight="false" outlineLevel="0" collapsed="false">
      <c r="A1474" s="8" t="str">
        <f aca="false">pattern_user_labels!$A1474</f>
        <v>967444a2-2b18-4232-bf3c-c7fbc42145dd</v>
      </c>
      <c r="B1474" s="8" t="str">
        <f aca="false" t="array" ref="B1474:B1474">INDEX(pattern_user_labels!B1474:J1474,MATCH(MAX(COUNTIF(pattern_user_labels!B1474:J1474,pattern_user_labels!B1474:J1474)),COUNTIF(pattern_user_labels!B1474:J1474,pattern_user_labels!B1474:J1474),0))</f>
        <v>NORMAL</v>
      </c>
      <c r="C1474" s="9" t="n">
        <f aca="false">pattern_user_labels!$R1474</f>
        <v>3</v>
      </c>
      <c r="D1474" s="9" t="n">
        <f aca="false">COUNTIF(pattern_user_labels!$B1474:$J1474, $B1474)</f>
        <v>2</v>
      </c>
      <c r="E1474" s="10" t="b">
        <f aca="false">$C1474-$D1474&lt;=1</f>
        <v>1</v>
      </c>
      <c r="F1474" s="10" t="b">
        <f aca="false">$C1474=$D1474</f>
        <v>0</v>
      </c>
      <c r="G1474" s="10" t="b">
        <f aca="false">D1474&gt;=3</f>
        <v>0</v>
      </c>
      <c r="H1474" s="10" t="b">
        <f aca="false">AND($E1474,OR($B1474="UNGRADABLE_QUALITY",$B1474="UNGRADABLE_CONDITION"))</f>
        <v>0</v>
      </c>
      <c r="I1474" s="10" t="str">
        <f aca="false">IF(AND($E1474,NOT($H1474)),$B1474, "")</f>
        <v>NORMAL</v>
      </c>
    </row>
    <row r="1475" customFormat="false" ht="15.75" hidden="false" customHeight="false" outlineLevel="0" collapsed="false">
      <c r="A1475" s="8" t="str">
        <f aca="false">pattern_user_labels!$A1475</f>
        <v>96955499-c7a5-4efb-9a6f-504309dc7e8e</v>
      </c>
      <c r="B1475" s="8" t="str">
        <f aca="false" t="array" ref="B1475:B1475">INDEX(pattern_user_labels!B1475:J1475,MATCH(MAX(COUNTIF(pattern_user_labels!B1475:J1475,pattern_user_labels!B1475:J1475)),COUNTIF(pattern_user_labels!B1475:J1475,pattern_user_labels!B1475:J1475),0))</f>
        <v>ACTIVE</v>
      </c>
      <c r="C1475" s="9" t="n">
        <f aca="false">pattern_user_labels!$R1475</f>
        <v>3</v>
      </c>
      <c r="D1475" s="9" t="n">
        <f aca="false">COUNTIF(pattern_user_labels!$B1475:$J1475, $B1475)</f>
        <v>2</v>
      </c>
      <c r="E1475" s="10" t="b">
        <f aca="false">$C1475-$D1475&lt;=1</f>
        <v>1</v>
      </c>
      <c r="F1475" s="10" t="b">
        <f aca="false">$C1475=$D1475</f>
        <v>0</v>
      </c>
      <c r="G1475" s="10" t="b">
        <f aca="false">D1475&gt;=3</f>
        <v>0</v>
      </c>
      <c r="H1475" s="10" t="b">
        <f aca="false">AND($E1475,OR($B1475="UNGRADABLE_QUALITY",$B1475="UNGRADABLE_CONDITION"))</f>
        <v>0</v>
      </c>
      <c r="I1475" s="10" t="str">
        <f aca="false">IF(AND($E1475,NOT($H1475)),$B1475, "")</f>
        <v>ACTIVE</v>
      </c>
    </row>
    <row r="1476" customFormat="false" ht="15.75" hidden="false" customHeight="false" outlineLevel="0" collapsed="false">
      <c r="A1476" s="8" t="str">
        <f aca="false">pattern_user_labels!$A1476</f>
        <v>9766a2e9-1730-406e-a852-e74d78bb8f3b</v>
      </c>
      <c r="B1476" s="8" t="str">
        <f aca="false" t="array" ref="B1476:B1476">INDEX(pattern_user_labels!B1476:J1476,MATCH(MAX(COUNTIF(pattern_user_labels!B1476:J1476,pattern_user_labels!B1476:J1476)),COUNTIF(pattern_user_labels!B1476:J1476,pattern_user_labels!B1476:J1476),0))</f>
        <v>NORMAL</v>
      </c>
      <c r="C1476" s="9" t="n">
        <f aca="false">pattern_user_labels!$R1476</f>
        <v>3</v>
      </c>
      <c r="D1476" s="9" t="n">
        <f aca="false">COUNTIF(pattern_user_labels!$B1476:$J1476, $B1476)</f>
        <v>1</v>
      </c>
      <c r="E1476" s="10" t="b">
        <f aca="false">$C1476-$D1476&lt;=1</f>
        <v>0</v>
      </c>
      <c r="F1476" s="10" t="b">
        <f aca="false">$C1476=$D1476</f>
        <v>0</v>
      </c>
      <c r="G1476" s="10" t="b">
        <f aca="false">D1476&gt;=3</f>
        <v>0</v>
      </c>
      <c r="H1476" s="10" t="b">
        <f aca="false">AND($E1476,OR($B1476="UNGRADABLE_QUALITY",$B1476="UNGRADABLE_CONDITION"))</f>
        <v>0</v>
      </c>
      <c r="I1476" s="10" t="str">
        <f aca="false">IF(AND($E1476,NOT($H1476)),$B1476, "")</f>
        <v/>
      </c>
    </row>
    <row r="1477" customFormat="false" ht="15.75" hidden="false" customHeight="false" outlineLevel="0" collapsed="false">
      <c r="A1477" s="8" t="str">
        <f aca="false">pattern_user_labels!$A1477</f>
        <v>97a02a00-8b7a-4a1e-9140-d440be6c893d</v>
      </c>
      <c r="B1477" s="8" t="str">
        <f aca="false" t="array" ref="B1477:B1477">INDEX(pattern_user_labels!B1477:J1477,MATCH(MAX(COUNTIF(pattern_user_labels!B1477:J1477,pattern_user_labels!B1477:J1477)),COUNTIF(pattern_user_labels!B1477:J1477,pattern_user_labels!B1477:J1477),0))</f>
        <v>NORMAL</v>
      </c>
      <c r="C1477" s="9" t="n">
        <f aca="false">pattern_user_labels!$R1477</f>
        <v>3</v>
      </c>
      <c r="D1477" s="9" t="n">
        <f aca="false">COUNTIF(pattern_user_labels!$B1477:$J1477, $B1477)</f>
        <v>3</v>
      </c>
      <c r="E1477" s="10" t="b">
        <f aca="false">$C1477-$D1477&lt;=1</f>
        <v>1</v>
      </c>
      <c r="F1477" s="10" t="b">
        <f aca="false">$C1477=$D1477</f>
        <v>1</v>
      </c>
      <c r="G1477" s="10" t="b">
        <f aca="false">D1477&gt;=3</f>
        <v>1</v>
      </c>
      <c r="H1477" s="10" t="b">
        <f aca="false">AND($E1477,OR($B1477="UNGRADABLE_QUALITY",$B1477="UNGRADABLE_CONDITION"))</f>
        <v>0</v>
      </c>
      <c r="I1477" s="10" t="str">
        <f aca="false">IF(AND($E1477,NOT($H1477)),$B1477, "")</f>
        <v>NORMAL</v>
      </c>
    </row>
    <row r="1478" customFormat="false" ht="15.75" hidden="false" customHeight="false" outlineLevel="0" collapsed="false">
      <c r="A1478" s="8" t="str">
        <f aca="false">pattern_user_labels!$A1478</f>
        <v>97df5924-7991-4678-b204-43508467e44a</v>
      </c>
      <c r="B1478" s="8" t="str">
        <f aca="false" t="array" ref="B1478:B1478">INDEX(pattern_user_labels!B1478:J1478,MATCH(MAX(COUNTIF(pattern_user_labels!B1478:J1478,pattern_user_labels!B1478:J1478)),COUNTIF(pattern_user_labels!B1478:J1478,pattern_user_labels!B1478:J1478),0))</f>
        <v>NON_SPECIFIC</v>
      </c>
      <c r="C1478" s="9" t="n">
        <f aca="false">pattern_user_labels!$R1478</f>
        <v>3</v>
      </c>
      <c r="D1478" s="9" t="n">
        <f aca="false">COUNTIF(pattern_user_labels!$B1478:$J1478, $B1478)</f>
        <v>2</v>
      </c>
      <c r="E1478" s="10" t="b">
        <f aca="false">$C1478-$D1478&lt;=1</f>
        <v>1</v>
      </c>
      <c r="F1478" s="10" t="b">
        <f aca="false">$C1478=$D1478</f>
        <v>0</v>
      </c>
      <c r="G1478" s="10" t="b">
        <f aca="false">D1478&gt;=3</f>
        <v>0</v>
      </c>
      <c r="H1478" s="10" t="b">
        <f aca="false">AND($E1478,OR($B1478="UNGRADABLE_QUALITY",$B1478="UNGRADABLE_CONDITION"))</f>
        <v>0</v>
      </c>
      <c r="I1478" s="10" t="str">
        <f aca="false">IF(AND($E1478,NOT($H1478)),$B1478, "")</f>
        <v>NON_SPECIFIC</v>
      </c>
    </row>
    <row r="1479" customFormat="false" ht="15.75" hidden="false" customHeight="false" outlineLevel="0" collapsed="false">
      <c r="A1479" s="8" t="str">
        <f aca="false">pattern_user_labels!$A1479</f>
        <v>984143f4-022c-4a85-9f9a-861c00747d0c</v>
      </c>
      <c r="B1479" s="8" t="str">
        <f aca="false" t="array" ref="B1479:B1479">INDEX(pattern_user_labels!B1479:J1479,MATCH(MAX(COUNTIF(pattern_user_labels!B1479:J1479,pattern_user_labels!B1479:J1479)),COUNTIF(pattern_user_labels!B1479:J1479,pattern_user_labels!B1479:J1479),0))</f>
        <v>NORMAL</v>
      </c>
      <c r="C1479" s="9" t="n">
        <f aca="false">pattern_user_labels!$R1479</f>
        <v>3</v>
      </c>
      <c r="D1479" s="9" t="n">
        <f aca="false">COUNTIF(pattern_user_labels!$B1479:$J1479, $B1479)</f>
        <v>1</v>
      </c>
      <c r="E1479" s="10" t="b">
        <f aca="false">$C1479-$D1479&lt;=1</f>
        <v>0</v>
      </c>
      <c r="F1479" s="10" t="b">
        <f aca="false">$C1479=$D1479</f>
        <v>0</v>
      </c>
      <c r="G1479" s="10" t="b">
        <f aca="false">D1479&gt;=3</f>
        <v>0</v>
      </c>
      <c r="H1479" s="10" t="b">
        <f aca="false">AND($E1479,OR($B1479="UNGRADABLE_QUALITY",$B1479="UNGRADABLE_CONDITION"))</f>
        <v>0</v>
      </c>
      <c r="I1479" s="10" t="str">
        <f aca="false">IF(AND($E1479,NOT($H1479)),$B1479, "")</f>
        <v/>
      </c>
    </row>
    <row r="1480" customFormat="false" ht="15.75" hidden="false" customHeight="false" outlineLevel="0" collapsed="false">
      <c r="A1480" s="8" t="str">
        <f aca="false">pattern_user_labels!$A1480</f>
        <v>990b145b-3a88-4913-a18b-faae5a55ea5f</v>
      </c>
      <c r="B1480" s="8" t="str">
        <f aca="false" t="array" ref="B1480:B1480">INDEX(pattern_user_labels!B1480:J1480,MATCH(MAX(COUNTIF(pattern_user_labels!B1480:J1480,pattern_user_labels!B1480:J1480)),COUNTIF(pattern_user_labels!B1480:J1480,pattern_user_labels!B1480:J1480),0))</f>
        <v>NORMAL</v>
      </c>
      <c r="C1480" s="9" t="n">
        <f aca="false">pattern_user_labels!$R1480</f>
        <v>3</v>
      </c>
      <c r="D1480" s="9" t="n">
        <f aca="false">COUNTIF(pattern_user_labels!$B1480:$J1480, $B1480)</f>
        <v>3</v>
      </c>
      <c r="E1480" s="10" t="b">
        <f aca="false">$C1480-$D1480&lt;=1</f>
        <v>1</v>
      </c>
      <c r="F1480" s="10" t="b">
        <f aca="false">$C1480=$D1480</f>
        <v>1</v>
      </c>
      <c r="G1480" s="10" t="b">
        <f aca="false">D1480&gt;=3</f>
        <v>1</v>
      </c>
      <c r="H1480" s="10" t="b">
        <f aca="false">AND($E1480,OR($B1480="UNGRADABLE_QUALITY",$B1480="UNGRADABLE_CONDITION"))</f>
        <v>0</v>
      </c>
      <c r="I1480" s="10" t="str">
        <f aca="false">IF(AND($E1480,NOT($H1480)),$B1480, "")</f>
        <v>NORMAL</v>
      </c>
    </row>
    <row r="1481" customFormat="false" ht="15.75" hidden="false" customHeight="false" outlineLevel="0" collapsed="false">
      <c r="A1481" s="8" t="str">
        <f aca="false">pattern_user_labels!$A1481</f>
        <v>996eca8b-767b-46eb-977d-c2d63f34ac1e</v>
      </c>
      <c r="B1481" s="8" t="str">
        <f aca="false" t="array" ref="B1481:B1481">INDEX(pattern_user_labels!B1481:J1481,MATCH(MAX(COUNTIF(pattern_user_labels!B1481:J1481,pattern_user_labels!B1481:J1481)),COUNTIF(pattern_user_labels!B1481:J1481,pattern_user_labels!B1481:J1481),0))</f>
        <v>NORMAL</v>
      </c>
      <c r="C1481" s="9" t="n">
        <f aca="false">pattern_user_labels!$R1481</f>
        <v>3</v>
      </c>
      <c r="D1481" s="9" t="n">
        <f aca="false">COUNTIF(pattern_user_labels!$B1481:$J1481, $B1481)</f>
        <v>2</v>
      </c>
      <c r="E1481" s="10" t="b">
        <f aca="false">$C1481-$D1481&lt;=1</f>
        <v>1</v>
      </c>
      <c r="F1481" s="10" t="b">
        <f aca="false">$C1481=$D1481</f>
        <v>0</v>
      </c>
      <c r="G1481" s="10" t="b">
        <f aca="false">D1481&gt;=3</f>
        <v>0</v>
      </c>
      <c r="H1481" s="10" t="b">
        <f aca="false">AND($E1481,OR($B1481="UNGRADABLE_QUALITY",$B1481="UNGRADABLE_CONDITION"))</f>
        <v>0</v>
      </c>
      <c r="I1481" s="10" t="str">
        <f aca="false">IF(AND($E1481,NOT($H1481)),$B1481, "")</f>
        <v>NORMAL</v>
      </c>
    </row>
    <row r="1482" customFormat="false" ht="15.75" hidden="false" customHeight="false" outlineLevel="0" collapsed="false">
      <c r="A1482" s="8" t="str">
        <f aca="false">pattern_user_labels!$A1482</f>
        <v>9a6c18f8-ffbd-4e21-bdca-654a791f5f2f</v>
      </c>
      <c r="B1482" s="8" t="str">
        <f aca="false" t="array" ref="B1482:B1482">INDEX(pattern_user_labels!B1482:J1482,MATCH(MAX(COUNTIF(pattern_user_labels!B1482:J1482,pattern_user_labels!B1482:J1482)),COUNTIF(pattern_user_labels!B1482:J1482,pattern_user_labels!B1482:J1482),0))</f>
        <v>NON_SPECIFIC</v>
      </c>
      <c r="C1482" s="9" t="n">
        <f aca="false">pattern_user_labels!$R1482</f>
        <v>3</v>
      </c>
      <c r="D1482" s="9" t="n">
        <f aca="false">COUNTIF(pattern_user_labels!$B1482:$J1482, $B1482)</f>
        <v>2</v>
      </c>
      <c r="E1482" s="10" t="b">
        <f aca="false">$C1482-$D1482&lt;=1</f>
        <v>1</v>
      </c>
      <c r="F1482" s="10" t="b">
        <f aca="false">$C1482=$D1482</f>
        <v>0</v>
      </c>
      <c r="G1482" s="10" t="b">
        <f aca="false">D1482&gt;=3</f>
        <v>0</v>
      </c>
      <c r="H1482" s="10" t="b">
        <f aca="false">AND($E1482,OR($B1482="UNGRADABLE_QUALITY",$B1482="UNGRADABLE_CONDITION"))</f>
        <v>0</v>
      </c>
      <c r="I1482" s="10" t="str">
        <f aca="false">IF(AND($E1482,NOT($H1482)),$B1482, "")</f>
        <v>NON_SPECIFIC</v>
      </c>
    </row>
    <row r="1483" customFormat="false" ht="15.75" hidden="false" customHeight="false" outlineLevel="0" collapsed="false">
      <c r="A1483" s="8" t="str">
        <f aca="false">pattern_user_labels!$A1483</f>
        <v>9a8e819b-819e-41e3-9e8f-7b124788efa9</v>
      </c>
      <c r="B1483" s="8" t="str">
        <f aca="false" t="array" ref="B1483:B1483">INDEX(pattern_user_labels!B1483:J1483,MATCH(MAX(COUNTIF(pattern_user_labels!B1483:J1483,pattern_user_labels!B1483:J1483)),COUNTIF(pattern_user_labels!B1483:J1483,pattern_user_labels!B1483:J1483),0))</f>
        <v>NON_SPECIFIC</v>
      </c>
      <c r="C1483" s="9" t="n">
        <f aca="false">pattern_user_labels!$R1483</f>
        <v>3</v>
      </c>
      <c r="D1483" s="9" t="n">
        <f aca="false">COUNTIF(pattern_user_labels!$B1483:$J1483, $B1483)</f>
        <v>2</v>
      </c>
      <c r="E1483" s="10" t="b">
        <f aca="false">$C1483-$D1483&lt;=1</f>
        <v>1</v>
      </c>
      <c r="F1483" s="10" t="b">
        <f aca="false">$C1483=$D1483</f>
        <v>0</v>
      </c>
      <c r="G1483" s="10" t="b">
        <f aca="false">D1483&gt;=3</f>
        <v>0</v>
      </c>
      <c r="H1483" s="10" t="b">
        <f aca="false">AND($E1483,OR($B1483="UNGRADABLE_QUALITY",$B1483="UNGRADABLE_CONDITION"))</f>
        <v>0</v>
      </c>
      <c r="I1483" s="10" t="str">
        <f aca="false">IF(AND($E1483,NOT($H1483)),$B1483, "")</f>
        <v>NON_SPECIFIC</v>
      </c>
    </row>
    <row r="1484" customFormat="false" ht="15.75" hidden="false" customHeight="false" outlineLevel="0" collapsed="false">
      <c r="A1484" s="8" t="str">
        <f aca="false">pattern_user_labels!$A1484</f>
        <v>9aa7ba4a-f585-414a-a82d-5990ce7f1cb7</v>
      </c>
      <c r="B1484" s="8" t="str">
        <f aca="false" t="array" ref="B1484:B1484">INDEX(pattern_user_labels!B1484:J1484,MATCH(MAX(COUNTIF(pattern_user_labels!B1484:J1484,pattern_user_labels!B1484:J1484)),COUNTIF(pattern_user_labels!B1484:J1484,pattern_user_labels!B1484:J1484),0))</f>
        <v>NORMAL</v>
      </c>
      <c r="C1484" s="9" t="n">
        <f aca="false">pattern_user_labels!$R1484</f>
        <v>3</v>
      </c>
      <c r="D1484" s="9" t="n">
        <f aca="false">COUNTIF(pattern_user_labels!$B1484:$J1484, $B1484)</f>
        <v>2</v>
      </c>
      <c r="E1484" s="10" t="b">
        <f aca="false">$C1484-$D1484&lt;=1</f>
        <v>1</v>
      </c>
      <c r="F1484" s="10" t="b">
        <f aca="false">$C1484=$D1484</f>
        <v>0</v>
      </c>
      <c r="G1484" s="10" t="b">
        <f aca="false">D1484&gt;=3</f>
        <v>0</v>
      </c>
      <c r="H1484" s="10" t="b">
        <f aca="false">AND($E1484,OR($B1484="UNGRADABLE_QUALITY",$B1484="UNGRADABLE_CONDITION"))</f>
        <v>0</v>
      </c>
      <c r="I1484" s="10" t="str">
        <f aca="false">IF(AND($E1484,NOT($H1484)),$B1484, "")</f>
        <v>NORMAL</v>
      </c>
    </row>
    <row r="1485" customFormat="false" ht="15.75" hidden="false" customHeight="false" outlineLevel="0" collapsed="false">
      <c r="A1485" s="8" t="str">
        <f aca="false">pattern_user_labels!$A1485</f>
        <v>9ace1933-0f73-4b34-8aaf-aa27b280d56e</v>
      </c>
      <c r="B1485" s="8" t="str">
        <f aca="false" t="array" ref="B1485:B1485">INDEX(pattern_user_labels!B1485:J1485,MATCH(MAX(COUNTIF(pattern_user_labels!B1485:J1485,pattern_user_labels!B1485:J1485)),COUNTIF(pattern_user_labels!B1485:J1485,pattern_user_labels!B1485:J1485),0))</f>
        <v>NORMAL</v>
      </c>
      <c r="C1485" s="9" t="n">
        <f aca="false">pattern_user_labels!$R1485</f>
        <v>3</v>
      </c>
      <c r="D1485" s="9" t="n">
        <f aca="false">COUNTIF(pattern_user_labels!$B1485:$J1485, $B1485)</f>
        <v>2</v>
      </c>
      <c r="E1485" s="10" t="b">
        <f aca="false">$C1485-$D1485&lt;=1</f>
        <v>1</v>
      </c>
      <c r="F1485" s="10" t="b">
        <f aca="false">$C1485=$D1485</f>
        <v>0</v>
      </c>
      <c r="G1485" s="10" t="b">
        <f aca="false">D1485&gt;=3</f>
        <v>0</v>
      </c>
      <c r="H1485" s="10" t="b">
        <f aca="false">AND($E1485,OR($B1485="UNGRADABLE_QUALITY",$B1485="UNGRADABLE_CONDITION"))</f>
        <v>0</v>
      </c>
      <c r="I1485" s="10" t="str">
        <f aca="false">IF(AND($E1485,NOT($H1485)),$B1485, "")</f>
        <v>NORMAL</v>
      </c>
    </row>
    <row r="1486" customFormat="false" ht="15.75" hidden="false" customHeight="false" outlineLevel="0" collapsed="false">
      <c r="A1486" s="8" t="str">
        <f aca="false">pattern_user_labels!$A1486</f>
        <v>9af086cf-7522-4ab1-962e-7ebcb3f7417f</v>
      </c>
      <c r="B1486" s="8" t="str">
        <f aca="false" t="array" ref="B1486:B1486">INDEX(pattern_user_labels!B1486:J1486,MATCH(MAX(COUNTIF(pattern_user_labels!B1486:J1486,pattern_user_labels!B1486:J1486)),COUNTIF(pattern_user_labels!B1486:J1486,pattern_user_labels!B1486:J1486),0))</f>
        <v>EARLY</v>
      </c>
      <c r="C1486" s="9" t="n">
        <f aca="false">pattern_user_labels!$R1486</f>
        <v>3</v>
      </c>
      <c r="D1486" s="9" t="n">
        <f aca="false">COUNTIF(pattern_user_labels!$B1486:$J1486, $B1486)</f>
        <v>2</v>
      </c>
      <c r="E1486" s="10" t="b">
        <f aca="false">$C1486-$D1486&lt;=1</f>
        <v>1</v>
      </c>
      <c r="F1486" s="10" t="b">
        <f aca="false">$C1486=$D1486</f>
        <v>0</v>
      </c>
      <c r="G1486" s="10" t="b">
        <f aca="false">D1486&gt;=3</f>
        <v>0</v>
      </c>
      <c r="H1486" s="10" t="b">
        <f aca="false">AND($E1486,OR($B1486="UNGRADABLE_QUALITY",$B1486="UNGRADABLE_CONDITION"))</f>
        <v>0</v>
      </c>
      <c r="I1486" s="10" t="str">
        <f aca="false">IF(AND($E1486,NOT($H1486)),$B1486, "")</f>
        <v>EARLY</v>
      </c>
    </row>
    <row r="1487" customFormat="false" ht="15.75" hidden="false" customHeight="false" outlineLevel="0" collapsed="false">
      <c r="A1487" s="8" t="str">
        <f aca="false">pattern_user_labels!$A1487</f>
        <v>9b71a223-ca9c-4f6c-87d4-a1602864ef99</v>
      </c>
      <c r="B1487" s="8" t="str">
        <f aca="false" t="array" ref="B1487:B1487">INDEX(pattern_user_labels!B1487:J1487,MATCH(MAX(COUNTIF(pattern_user_labels!B1487:J1487,pattern_user_labels!B1487:J1487)),COUNTIF(pattern_user_labels!B1487:J1487,pattern_user_labels!B1487:J1487),0))</f>
        <v>NORMAL</v>
      </c>
      <c r="C1487" s="9" t="n">
        <f aca="false">pattern_user_labels!$R1487</f>
        <v>3</v>
      </c>
      <c r="D1487" s="9" t="n">
        <f aca="false">COUNTIF(pattern_user_labels!$B1487:$J1487, $B1487)</f>
        <v>2</v>
      </c>
      <c r="E1487" s="10" t="b">
        <f aca="false">$C1487-$D1487&lt;=1</f>
        <v>1</v>
      </c>
      <c r="F1487" s="10" t="b">
        <f aca="false">$C1487=$D1487</f>
        <v>0</v>
      </c>
      <c r="G1487" s="10" t="b">
        <f aca="false">D1487&gt;=3</f>
        <v>0</v>
      </c>
      <c r="H1487" s="10" t="b">
        <f aca="false">AND($E1487,OR($B1487="UNGRADABLE_QUALITY",$B1487="UNGRADABLE_CONDITION"))</f>
        <v>0</v>
      </c>
      <c r="I1487" s="10" t="str">
        <f aca="false">IF(AND($E1487,NOT($H1487)),$B1487, "")</f>
        <v>NORMAL</v>
      </c>
    </row>
    <row r="1488" customFormat="false" ht="15.75" hidden="false" customHeight="false" outlineLevel="0" collapsed="false">
      <c r="A1488" s="8" t="str">
        <f aca="false">pattern_user_labels!$A1488</f>
        <v>9bf0a058-30f6-4086-ad08-3e28b7e006fe</v>
      </c>
      <c r="B1488" s="8" t="str">
        <f aca="false" t="array" ref="B1488:B1488">INDEX(pattern_user_labels!B1488:J1488,MATCH(MAX(COUNTIF(pattern_user_labels!B1488:J1488,pattern_user_labels!B1488:J1488)),COUNTIF(pattern_user_labels!B1488:J1488,pattern_user_labels!B1488:J1488),0))</f>
        <v>UNGRADABLE_QUALITY</v>
      </c>
      <c r="C1488" s="9" t="n">
        <f aca="false">pattern_user_labels!$R1488</f>
        <v>3</v>
      </c>
      <c r="D1488" s="9" t="n">
        <f aca="false">COUNTIF(pattern_user_labels!$B1488:$J1488, $B1488)</f>
        <v>2</v>
      </c>
      <c r="E1488" s="10" t="b">
        <f aca="false">$C1488-$D1488&lt;=1</f>
        <v>1</v>
      </c>
      <c r="F1488" s="10" t="b">
        <f aca="false">$C1488=$D1488</f>
        <v>0</v>
      </c>
      <c r="G1488" s="10" t="b">
        <f aca="false">D1488&gt;=3</f>
        <v>0</v>
      </c>
      <c r="H1488" s="10" t="b">
        <f aca="false">AND($E1488,OR($B1488="UNGRADABLE_QUALITY",$B1488="UNGRADABLE_CONDITION"))</f>
        <v>1</v>
      </c>
      <c r="I1488" s="10" t="str">
        <f aca="false">IF(AND($E1488,NOT($H1488)),$B1488, "")</f>
        <v/>
      </c>
    </row>
    <row r="1489" customFormat="false" ht="15.75" hidden="false" customHeight="false" outlineLevel="0" collapsed="false">
      <c r="A1489" s="8" t="str">
        <f aca="false">pattern_user_labels!$A1489</f>
        <v>9c46734c-6795-4153-a13c-9ba46387f7fd</v>
      </c>
      <c r="B1489" s="8" t="str">
        <f aca="false" t="array" ref="B1489:B1489">INDEX(pattern_user_labels!B1489:J1489,MATCH(MAX(COUNTIF(pattern_user_labels!B1489:J1489,pattern_user_labels!B1489:J1489)),COUNTIF(pattern_user_labels!B1489:J1489,pattern_user_labels!B1489:J1489),0))</f>
        <v>ACTIVE</v>
      </c>
      <c r="C1489" s="9" t="n">
        <f aca="false">pattern_user_labels!$R1489</f>
        <v>3</v>
      </c>
      <c r="D1489" s="9" t="n">
        <f aca="false">COUNTIF(pattern_user_labels!$B1489:$J1489, $B1489)</f>
        <v>3</v>
      </c>
      <c r="E1489" s="10" t="b">
        <f aca="false">$C1489-$D1489&lt;=1</f>
        <v>1</v>
      </c>
      <c r="F1489" s="10" t="b">
        <f aca="false">$C1489=$D1489</f>
        <v>1</v>
      </c>
      <c r="G1489" s="10" t="b">
        <f aca="false">D1489&gt;=3</f>
        <v>1</v>
      </c>
      <c r="H1489" s="10" t="b">
        <f aca="false">AND($E1489,OR($B1489="UNGRADABLE_QUALITY",$B1489="UNGRADABLE_CONDITION"))</f>
        <v>0</v>
      </c>
      <c r="I1489" s="10" t="str">
        <f aca="false">IF(AND($E1489,NOT($H1489)),$B1489, "")</f>
        <v>ACTIVE</v>
      </c>
    </row>
    <row r="1490" customFormat="false" ht="15.75" hidden="false" customHeight="false" outlineLevel="0" collapsed="false">
      <c r="A1490" s="8" t="str">
        <f aca="false">pattern_user_labels!$A1490</f>
        <v>9ca82049-3095-4c97-a5df-31c921d122b0</v>
      </c>
      <c r="B1490" s="8" t="str">
        <f aca="false" t="array" ref="B1490:B1490">INDEX(pattern_user_labels!B1490:J1490,MATCH(MAX(COUNTIF(pattern_user_labels!B1490:J1490,pattern_user_labels!B1490:J1490)),COUNTIF(pattern_user_labels!B1490:J1490,pattern_user_labels!B1490:J1490),0))</f>
        <v>NORMAL</v>
      </c>
      <c r="C1490" s="9" t="n">
        <f aca="false">pattern_user_labels!$R1490</f>
        <v>3</v>
      </c>
      <c r="D1490" s="9" t="n">
        <f aca="false">COUNTIF(pattern_user_labels!$B1490:$J1490, $B1490)</f>
        <v>2</v>
      </c>
      <c r="E1490" s="10" t="b">
        <f aca="false">$C1490-$D1490&lt;=1</f>
        <v>1</v>
      </c>
      <c r="F1490" s="10" t="b">
        <f aca="false">$C1490=$D1490</f>
        <v>0</v>
      </c>
      <c r="G1490" s="10" t="b">
        <f aca="false">D1490&gt;=3</f>
        <v>0</v>
      </c>
      <c r="H1490" s="10" t="b">
        <f aca="false">AND($E1490,OR($B1490="UNGRADABLE_QUALITY",$B1490="UNGRADABLE_CONDITION"))</f>
        <v>0</v>
      </c>
      <c r="I1490" s="10" t="str">
        <f aca="false">IF(AND($E1490,NOT($H1490)),$B1490, "")</f>
        <v>NORMAL</v>
      </c>
    </row>
    <row r="1491" customFormat="false" ht="15.75" hidden="false" customHeight="false" outlineLevel="0" collapsed="false">
      <c r="A1491" s="8" t="str">
        <f aca="false">pattern_user_labels!$A1491</f>
        <v>9cf1765d-b557-41cb-8531-7be4835e77a8</v>
      </c>
      <c r="B1491" s="8" t="str">
        <f aca="false" t="array" ref="B1491:B1491">INDEX(pattern_user_labels!B1491:J1491,MATCH(MAX(COUNTIF(pattern_user_labels!B1491:J1491,pattern_user_labels!B1491:J1491)),COUNTIF(pattern_user_labels!B1491:J1491,pattern_user_labels!B1491:J1491),0))</f>
        <v>NON_SPECIFIC</v>
      </c>
      <c r="C1491" s="9" t="n">
        <f aca="false">pattern_user_labels!$R1491</f>
        <v>3</v>
      </c>
      <c r="D1491" s="9" t="n">
        <f aca="false">COUNTIF(pattern_user_labels!$B1491:$J1491, $B1491)</f>
        <v>3</v>
      </c>
      <c r="E1491" s="10" t="b">
        <f aca="false">$C1491-$D1491&lt;=1</f>
        <v>1</v>
      </c>
      <c r="F1491" s="10" t="b">
        <f aca="false">$C1491=$D1491</f>
        <v>1</v>
      </c>
      <c r="G1491" s="10" t="b">
        <f aca="false">D1491&gt;=3</f>
        <v>1</v>
      </c>
      <c r="H1491" s="10" t="b">
        <f aca="false">AND($E1491,OR($B1491="UNGRADABLE_QUALITY",$B1491="UNGRADABLE_CONDITION"))</f>
        <v>0</v>
      </c>
      <c r="I1491" s="10" t="str">
        <f aca="false">IF(AND($E1491,NOT($H1491)),$B1491, "")</f>
        <v>NON_SPECIFIC</v>
      </c>
    </row>
    <row r="1492" customFormat="false" ht="15.75" hidden="false" customHeight="false" outlineLevel="0" collapsed="false">
      <c r="A1492" s="8" t="str">
        <f aca="false">pattern_user_labels!$A1492</f>
        <v>9d046da2-2f37-4547-8b7b-30b5c77a52a6</v>
      </c>
      <c r="B1492" s="8" t="str">
        <f aca="false" t="array" ref="B1492:B1492">INDEX(pattern_user_labels!B1492:J1492,MATCH(MAX(COUNTIF(pattern_user_labels!B1492:J1492,pattern_user_labels!B1492:J1492)),COUNTIF(pattern_user_labels!B1492:J1492,pattern_user_labels!B1492:J1492),0))</f>
        <v>NON_SPECIFIC</v>
      </c>
      <c r="C1492" s="9" t="n">
        <f aca="false">pattern_user_labels!$R1492</f>
        <v>3</v>
      </c>
      <c r="D1492" s="9" t="n">
        <f aca="false">COUNTIF(pattern_user_labels!$B1492:$J1492, $B1492)</f>
        <v>3</v>
      </c>
      <c r="E1492" s="10" t="b">
        <f aca="false">$C1492-$D1492&lt;=1</f>
        <v>1</v>
      </c>
      <c r="F1492" s="10" t="b">
        <f aca="false">$C1492=$D1492</f>
        <v>1</v>
      </c>
      <c r="G1492" s="10" t="b">
        <f aca="false">D1492&gt;=3</f>
        <v>1</v>
      </c>
      <c r="H1492" s="10" t="b">
        <f aca="false">AND($E1492,OR($B1492="UNGRADABLE_QUALITY",$B1492="UNGRADABLE_CONDITION"))</f>
        <v>0</v>
      </c>
      <c r="I1492" s="10" t="str">
        <f aca="false">IF(AND($E1492,NOT($H1492)),$B1492, "")</f>
        <v>NON_SPECIFIC</v>
      </c>
    </row>
    <row r="1493" customFormat="false" ht="15.75" hidden="false" customHeight="false" outlineLevel="0" collapsed="false">
      <c r="A1493" s="8" t="str">
        <f aca="false">pattern_user_labels!$A1493</f>
        <v>9d73cec8-9c55-4fd6-8b8a-ecc20725a493</v>
      </c>
      <c r="B1493" s="8" t="str">
        <f aca="false" t="array" ref="B1493:B1493">INDEX(pattern_user_labels!B1493:J1493,MATCH(MAX(COUNTIF(pattern_user_labels!B1493:J1493,pattern_user_labels!B1493:J1493)),COUNTIF(pattern_user_labels!B1493:J1493,pattern_user_labels!B1493:J1493),0))</f>
        <v>NON_SPECIFIC</v>
      </c>
      <c r="C1493" s="9" t="n">
        <f aca="false">pattern_user_labels!$R1493</f>
        <v>3</v>
      </c>
      <c r="D1493" s="9" t="n">
        <f aca="false">COUNTIF(pattern_user_labels!$B1493:$J1493, $B1493)</f>
        <v>2</v>
      </c>
      <c r="E1493" s="10" t="b">
        <f aca="false">$C1493-$D1493&lt;=1</f>
        <v>1</v>
      </c>
      <c r="F1493" s="10" t="b">
        <f aca="false">$C1493=$D1493</f>
        <v>0</v>
      </c>
      <c r="G1493" s="10" t="b">
        <f aca="false">D1493&gt;=3</f>
        <v>0</v>
      </c>
      <c r="H1493" s="10" t="b">
        <f aca="false">AND($E1493,OR($B1493="UNGRADABLE_QUALITY",$B1493="UNGRADABLE_CONDITION"))</f>
        <v>0</v>
      </c>
      <c r="I1493" s="10" t="str">
        <f aca="false">IF(AND($E1493,NOT($H1493)),$B1493, "")</f>
        <v>NON_SPECIFIC</v>
      </c>
    </row>
    <row r="1494" customFormat="false" ht="15.75" hidden="false" customHeight="false" outlineLevel="0" collapsed="false">
      <c r="A1494" s="8" t="str">
        <f aca="false">pattern_user_labels!$A1494</f>
        <v>9d78596f-c89c-401b-aa78-fd70f28d3f0b</v>
      </c>
      <c r="B1494" s="8" t="str">
        <f aca="false" t="array" ref="B1494:B1494">INDEX(pattern_user_labels!B1494:J1494,MATCH(MAX(COUNTIF(pattern_user_labels!B1494:J1494,pattern_user_labels!B1494:J1494)),COUNTIF(pattern_user_labels!B1494:J1494,pattern_user_labels!B1494:J1494),0))</f>
        <v>NON_SPECIFIC</v>
      </c>
      <c r="C1494" s="9" t="n">
        <f aca="false">pattern_user_labels!$R1494</f>
        <v>3</v>
      </c>
      <c r="D1494" s="9" t="n">
        <f aca="false">COUNTIF(pattern_user_labels!$B1494:$J1494, $B1494)</f>
        <v>2</v>
      </c>
      <c r="E1494" s="10" t="b">
        <f aca="false">$C1494-$D1494&lt;=1</f>
        <v>1</v>
      </c>
      <c r="F1494" s="10" t="b">
        <f aca="false">$C1494=$D1494</f>
        <v>0</v>
      </c>
      <c r="G1494" s="10" t="b">
        <f aca="false">D1494&gt;=3</f>
        <v>0</v>
      </c>
      <c r="H1494" s="10" t="b">
        <f aca="false">AND($E1494,OR($B1494="UNGRADABLE_QUALITY",$B1494="UNGRADABLE_CONDITION"))</f>
        <v>0</v>
      </c>
      <c r="I1494" s="10" t="str">
        <f aca="false">IF(AND($E1494,NOT($H1494)),$B1494, "")</f>
        <v>NON_SPECIFIC</v>
      </c>
    </row>
    <row r="1495" customFormat="false" ht="15.75" hidden="false" customHeight="false" outlineLevel="0" collapsed="false">
      <c r="A1495" s="8" t="str">
        <f aca="false">pattern_user_labels!$A1495</f>
        <v>9da2b41f-f3a9-4899-a7c8-a91f558dd74b</v>
      </c>
      <c r="B1495" s="8" t="str">
        <f aca="false" t="array" ref="B1495:B1495">INDEX(pattern_user_labels!B1495:J1495,MATCH(MAX(COUNTIF(pattern_user_labels!B1495:J1495,pattern_user_labels!B1495:J1495)),COUNTIF(pattern_user_labels!B1495:J1495,pattern_user_labels!B1495:J1495),0))</f>
        <v>NON_SPECIFIC</v>
      </c>
      <c r="C1495" s="9" t="n">
        <f aca="false">pattern_user_labels!$R1495</f>
        <v>3</v>
      </c>
      <c r="D1495" s="9" t="n">
        <f aca="false">COUNTIF(pattern_user_labels!$B1495:$J1495, $B1495)</f>
        <v>2</v>
      </c>
      <c r="E1495" s="10" t="b">
        <f aca="false">$C1495-$D1495&lt;=1</f>
        <v>1</v>
      </c>
      <c r="F1495" s="10" t="b">
        <f aca="false">$C1495=$D1495</f>
        <v>0</v>
      </c>
      <c r="G1495" s="10" t="b">
        <f aca="false">D1495&gt;=3</f>
        <v>0</v>
      </c>
      <c r="H1495" s="10" t="b">
        <f aca="false">AND($E1495,OR($B1495="UNGRADABLE_QUALITY",$B1495="UNGRADABLE_CONDITION"))</f>
        <v>0</v>
      </c>
      <c r="I1495" s="10" t="str">
        <f aca="false">IF(AND($E1495,NOT($H1495)),$B1495, "")</f>
        <v>NON_SPECIFIC</v>
      </c>
    </row>
    <row r="1496" customFormat="false" ht="15.75" hidden="false" customHeight="false" outlineLevel="0" collapsed="false">
      <c r="A1496" s="8" t="str">
        <f aca="false">pattern_user_labels!$A1496</f>
        <v>9e543107-5355-42fd-a0bc-f63361698a6b</v>
      </c>
      <c r="B1496" s="8" t="str">
        <f aca="false" t="array" ref="B1496:B1496">INDEX(pattern_user_labels!B1496:J1496,MATCH(MAX(COUNTIF(pattern_user_labels!B1496:J1496,pattern_user_labels!B1496:J1496)),COUNTIF(pattern_user_labels!B1496:J1496,pattern_user_labels!B1496:J1496),0))</f>
        <v>LATE</v>
      </c>
      <c r="C1496" s="9" t="n">
        <f aca="false">pattern_user_labels!$R1496</f>
        <v>3</v>
      </c>
      <c r="D1496" s="9" t="n">
        <f aca="false">COUNTIF(pattern_user_labels!$B1496:$J1496, $B1496)</f>
        <v>2</v>
      </c>
      <c r="E1496" s="10" t="b">
        <f aca="false">$C1496-$D1496&lt;=1</f>
        <v>1</v>
      </c>
      <c r="F1496" s="10" t="b">
        <f aca="false">$C1496=$D1496</f>
        <v>0</v>
      </c>
      <c r="G1496" s="10" t="b">
        <f aca="false">D1496&gt;=3</f>
        <v>0</v>
      </c>
      <c r="H1496" s="10" t="b">
        <f aca="false">AND($E1496,OR($B1496="UNGRADABLE_QUALITY",$B1496="UNGRADABLE_CONDITION"))</f>
        <v>0</v>
      </c>
      <c r="I1496" s="10" t="str">
        <f aca="false">IF(AND($E1496,NOT($H1496)),$B1496, "")</f>
        <v>LATE</v>
      </c>
    </row>
    <row r="1497" customFormat="false" ht="15.75" hidden="false" customHeight="false" outlineLevel="0" collapsed="false">
      <c r="A1497" s="8" t="str">
        <f aca="false">pattern_user_labels!$A1497</f>
        <v>9e760f4e-a99d-43c2-b706-2e451ce67be7</v>
      </c>
      <c r="B1497" s="8" t="str">
        <f aca="false" t="array" ref="B1497:B1497">INDEX(pattern_user_labels!B1497:J1497,MATCH(MAX(COUNTIF(pattern_user_labels!B1497:J1497,pattern_user_labels!B1497:J1497)),COUNTIF(pattern_user_labels!B1497:J1497,pattern_user_labels!B1497:J1497),0))</f>
        <v>EARLY</v>
      </c>
      <c r="C1497" s="9" t="n">
        <f aca="false">pattern_user_labels!$R1497</f>
        <v>3</v>
      </c>
      <c r="D1497" s="9" t="n">
        <f aca="false">COUNTIF(pattern_user_labels!$B1497:$J1497, $B1497)</f>
        <v>1</v>
      </c>
      <c r="E1497" s="10" t="b">
        <f aca="false">$C1497-$D1497&lt;=1</f>
        <v>0</v>
      </c>
      <c r="F1497" s="10" t="b">
        <f aca="false">$C1497=$D1497</f>
        <v>0</v>
      </c>
      <c r="G1497" s="10" t="b">
        <f aca="false">D1497&gt;=3</f>
        <v>0</v>
      </c>
      <c r="H1497" s="10" t="b">
        <f aca="false">AND($E1497,OR($B1497="UNGRADABLE_QUALITY",$B1497="UNGRADABLE_CONDITION"))</f>
        <v>0</v>
      </c>
      <c r="I1497" s="10" t="str">
        <f aca="false">IF(AND($E1497,NOT($H1497)),$B1497, "")</f>
        <v/>
      </c>
    </row>
    <row r="1498" customFormat="false" ht="15.75" hidden="false" customHeight="false" outlineLevel="0" collapsed="false">
      <c r="A1498" s="8" t="str">
        <f aca="false">pattern_user_labels!$A1498</f>
        <v>9edd60ee-f1ab-4ed4-b929-17c27faef29b</v>
      </c>
      <c r="B1498" s="8" t="str">
        <f aca="false" t="array" ref="B1498:B1498">INDEX(pattern_user_labels!B1498:J1498,MATCH(MAX(COUNTIF(pattern_user_labels!B1498:J1498,pattern_user_labels!B1498:J1498)),COUNTIF(pattern_user_labels!B1498:J1498,pattern_user_labels!B1498:J1498),0))</f>
        <v>ACTIVE</v>
      </c>
      <c r="C1498" s="9" t="n">
        <f aca="false">pattern_user_labels!$R1498</f>
        <v>3</v>
      </c>
      <c r="D1498" s="9" t="n">
        <f aca="false">COUNTIF(pattern_user_labels!$B1498:$J1498, $B1498)</f>
        <v>3</v>
      </c>
      <c r="E1498" s="10" t="b">
        <f aca="false">$C1498-$D1498&lt;=1</f>
        <v>1</v>
      </c>
      <c r="F1498" s="10" t="b">
        <f aca="false">$C1498=$D1498</f>
        <v>1</v>
      </c>
      <c r="G1498" s="10" t="b">
        <f aca="false">D1498&gt;=3</f>
        <v>1</v>
      </c>
      <c r="H1498" s="10" t="b">
        <f aca="false">AND($E1498,OR($B1498="UNGRADABLE_QUALITY",$B1498="UNGRADABLE_CONDITION"))</f>
        <v>0</v>
      </c>
      <c r="I1498" s="10" t="str">
        <f aca="false">IF(AND($E1498,NOT($H1498)),$B1498, "")</f>
        <v>ACTIVE</v>
      </c>
    </row>
    <row r="1499" customFormat="false" ht="15.75" hidden="false" customHeight="false" outlineLevel="0" collapsed="false">
      <c r="A1499" s="8" t="str">
        <f aca="false">pattern_user_labels!$A1499</f>
        <v>9f024d32-1da3-4ba1-ba4a-62bdeea8ce79</v>
      </c>
      <c r="B1499" s="8" t="str">
        <f aca="false" t="array" ref="B1499:B1499">INDEX(pattern_user_labels!B1499:J1499,MATCH(MAX(COUNTIF(pattern_user_labels!B1499:J1499,pattern_user_labels!B1499:J1499)),COUNTIF(pattern_user_labels!B1499:J1499,pattern_user_labels!B1499:J1499),0))</f>
        <v>NORMAL</v>
      </c>
      <c r="C1499" s="9" t="n">
        <f aca="false">pattern_user_labels!$R1499</f>
        <v>3</v>
      </c>
      <c r="D1499" s="9" t="n">
        <f aca="false">COUNTIF(pattern_user_labels!$B1499:$J1499, $B1499)</f>
        <v>3</v>
      </c>
      <c r="E1499" s="10" t="b">
        <f aca="false">$C1499-$D1499&lt;=1</f>
        <v>1</v>
      </c>
      <c r="F1499" s="10" t="b">
        <f aca="false">$C1499=$D1499</f>
        <v>1</v>
      </c>
      <c r="G1499" s="10" t="b">
        <f aca="false">D1499&gt;=3</f>
        <v>1</v>
      </c>
      <c r="H1499" s="10" t="b">
        <f aca="false">AND($E1499,OR($B1499="UNGRADABLE_QUALITY",$B1499="UNGRADABLE_CONDITION"))</f>
        <v>0</v>
      </c>
      <c r="I1499" s="10" t="str">
        <f aca="false">IF(AND($E1499,NOT($H1499)),$B1499, "")</f>
        <v>NORMAL</v>
      </c>
    </row>
    <row r="1500" customFormat="false" ht="15.75" hidden="false" customHeight="false" outlineLevel="0" collapsed="false">
      <c r="A1500" s="8" t="str">
        <f aca="false">pattern_user_labels!$A1500</f>
        <v>9f0392b2-33e6-43f5-b627-9c5518e111e0</v>
      </c>
      <c r="B1500" s="8" t="str">
        <f aca="false" t="array" ref="B1500:B1500">INDEX(pattern_user_labels!B1500:J1500,MATCH(MAX(COUNTIF(pattern_user_labels!B1500:J1500,pattern_user_labels!B1500:J1500)),COUNTIF(pattern_user_labels!B1500:J1500,pattern_user_labels!B1500:J1500),0))</f>
        <v>NORMAL</v>
      </c>
      <c r="C1500" s="9" t="n">
        <f aca="false">pattern_user_labels!$R1500</f>
        <v>3</v>
      </c>
      <c r="D1500" s="9" t="n">
        <f aca="false">COUNTIF(pattern_user_labels!$B1500:$J1500, $B1500)</f>
        <v>2</v>
      </c>
      <c r="E1500" s="10" t="b">
        <f aca="false">$C1500-$D1500&lt;=1</f>
        <v>1</v>
      </c>
      <c r="F1500" s="10" t="b">
        <f aca="false">$C1500=$D1500</f>
        <v>0</v>
      </c>
      <c r="G1500" s="10" t="b">
        <f aca="false">D1500&gt;=3</f>
        <v>0</v>
      </c>
      <c r="H1500" s="10" t="b">
        <f aca="false">AND($E1500,OR($B1500="UNGRADABLE_QUALITY",$B1500="UNGRADABLE_CONDITION"))</f>
        <v>0</v>
      </c>
      <c r="I1500" s="10" t="str">
        <f aca="false">IF(AND($E1500,NOT($H1500)),$B1500, "")</f>
        <v>NORMAL</v>
      </c>
    </row>
    <row r="1501" customFormat="false" ht="15.75" hidden="false" customHeight="false" outlineLevel="0" collapsed="false">
      <c r="A1501" s="8" t="str">
        <f aca="false">pattern_user_labels!$A1501</f>
        <v>9f118675-f2b4-47f0-9c68-3258ea768b46</v>
      </c>
      <c r="B1501" s="8" t="str">
        <f aca="false" t="array" ref="B1501:B1501">INDEX(pattern_user_labels!B1501:J1501,MATCH(MAX(COUNTIF(pattern_user_labels!B1501:J1501,pattern_user_labels!B1501:J1501)),COUNTIF(pattern_user_labels!B1501:J1501,pattern_user_labels!B1501:J1501),0))</f>
        <v>NON_SPECIFIC</v>
      </c>
      <c r="C1501" s="9" t="n">
        <f aca="false">pattern_user_labels!$R1501</f>
        <v>3</v>
      </c>
      <c r="D1501" s="9" t="n">
        <f aca="false">COUNTIF(pattern_user_labels!$B1501:$J1501, $B1501)</f>
        <v>2</v>
      </c>
      <c r="E1501" s="10" t="b">
        <f aca="false">$C1501-$D1501&lt;=1</f>
        <v>1</v>
      </c>
      <c r="F1501" s="10" t="b">
        <f aca="false">$C1501=$D1501</f>
        <v>0</v>
      </c>
      <c r="G1501" s="10" t="b">
        <f aca="false">D1501&gt;=3</f>
        <v>0</v>
      </c>
      <c r="H1501" s="10" t="b">
        <f aca="false">AND($E1501,OR($B1501="UNGRADABLE_QUALITY",$B1501="UNGRADABLE_CONDITION"))</f>
        <v>0</v>
      </c>
      <c r="I1501" s="10" t="str">
        <f aca="false">IF(AND($E1501,NOT($H1501)),$B1501, "")</f>
        <v>NON_SPECIFIC</v>
      </c>
    </row>
    <row r="1502" customFormat="false" ht="15.75" hidden="false" customHeight="false" outlineLevel="0" collapsed="false">
      <c r="A1502" s="8" t="str">
        <f aca="false">pattern_user_labels!$A1502</f>
        <v>9f759d64-561d-42e2-8586-0406a4cabb4a</v>
      </c>
      <c r="B1502" s="8" t="str">
        <f aca="false" t="array" ref="B1502:B1502">INDEX(pattern_user_labels!B1502:J1502,MATCH(MAX(COUNTIF(pattern_user_labels!B1502:J1502,pattern_user_labels!B1502:J1502)),COUNTIF(pattern_user_labels!B1502:J1502,pattern_user_labels!B1502:J1502),0))</f>
        <v>EARLY</v>
      </c>
      <c r="C1502" s="9" t="n">
        <f aca="false">pattern_user_labels!$R1502</f>
        <v>3</v>
      </c>
      <c r="D1502" s="9" t="n">
        <f aca="false">COUNTIF(pattern_user_labels!$B1502:$J1502, $B1502)</f>
        <v>2</v>
      </c>
      <c r="E1502" s="10" t="b">
        <f aca="false">$C1502-$D1502&lt;=1</f>
        <v>1</v>
      </c>
      <c r="F1502" s="10" t="b">
        <f aca="false">$C1502=$D1502</f>
        <v>0</v>
      </c>
      <c r="G1502" s="10" t="b">
        <f aca="false">D1502&gt;=3</f>
        <v>0</v>
      </c>
      <c r="H1502" s="10" t="b">
        <f aca="false">AND($E1502,OR($B1502="UNGRADABLE_QUALITY",$B1502="UNGRADABLE_CONDITION"))</f>
        <v>0</v>
      </c>
      <c r="I1502" s="10" t="str">
        <f aca="false">IF(AND($E1502,NOT($H1502)),$B1502, "")</f>
        <v>EARLY</v>
      </c>
    </row>
    <row r="1503" customFormat="false" ht="15.75" hidden="false" customHeight="false" outlineLevel="0" collapsed="false">
      <c r="A1503" s="8" t="str">
        <f aca="false">pattern_user_labels!$A1503</f>
        <v>9fa308ae-a0f2-4434-bf7b-d6da95ecfb45</v>
      </c>
      <c r="B1503" s="8" t="str">
        <f aca="false" t="array" ref="B1503:B1503">INDEX(pattern_user_labels!B1503:J1503,MATCH(MAX(COUNTIF(pattern_user_labels!B1503:J1503,pattern_user_labels!B1503:J1503)),COUNTIF(pattern_user_labels!B1503:J1503,pattern_user_labels!B1503:J1503),0))</f>
        <v>NON_SPECIFIC</v>
      </c>
      <c r="C1503" s="9" t="n">
        <f aca="false">pattern_user_labels!$R1503</f>
        <v>3</v>
      </c>
      <c r="D1503" s="9" t="n">
        <f aca="false">COUNTIF(pattern_user_labels!$B1503:$J1503, $B1503)</f>
        <v>2</v>
      </c>
      <c r="E1503" s="10" t="b">
        <f aca="false">$C1503-$D1503&lt;=1</f>
        <v>1</v>
      </c>
      <c r="F1503" s="10" t="b">
        <f aca="false">$C1503=$D1503</f>
        <v>0</v>
      </c>
      <c r="G1503" s="10" t="b">
        <f aca="false">D1503&gt;=3</f>
        <v>0</v>
      </c>
      <c r="H1503" s="10" t="b">
        <f aca="false">AND($E1503,OR($B1503="UNGRADABLE_QUALITY",$B1503="UNGRADABLE_CONDITION"))</f>
        <v>0</v>
      </c>
      <c r="I1503" s="10" t="str">
        <f aca="false">IF(AND($E1503,NOT($H1503)),$B1503, "")</f>
        <v>NON_SPECIFIC</v>
      </c>
    </row>
    <row r="1504" customFormat="false" ht="15.75" hidden="false" customHeight="false" outlineLevel="0" collapsed="false">
      <c r="A1504" s="8" t="str">
        <f aca="false">pattern_user_labels!$A1504</f>
        <v>9fd1cd3c-3a72-44ef-92f9-beca542a14bc</v>
      </c>
      <c r="B1504" s="8" t="str">
        <f aca="false" t="array" ref="B1504:B1504">INDEX(pattern_user_labels!B1504:J1504,MATCH(MAX(COUNTIF(pattern_user_labels!B1504:J1504,pattern_user_labels!B1504:J1504)),COUNTIF(pattern_user_labels!B1504:J1504,pattern_user_labels!B1504:J1504),0))</f>
        <v>NON_SPECIFIC</v>
      </c>
      <c r="C1504" s="9" t="n">
        <f aca="false">pattern_user_labels!$R1504</f>
        <v>3</v>
      </c>
      <c r="D1504" s="9" t="n">
        <f aca="false">COUNTIF(pattern_user_labels!$B1504:$J1504, $B1504)</f>
        <v>3</v>
      </c>
      <c r="E1504" s="10" t="b">
        <f aca="false">$C1504-$D1504&lt;=1</f>
        <v>1</v>
      </c>
      <c r="F1504" s="10" t="b">
        <f aca="false">$C1504=$D1504</f>
        <v>1</v>
      </c>
      <c r="G1504" s="10" t="b">
        <f aca="false">D1504&gt;=3</f>
        <v>1</v>
      </c>
      <c r="H1504" s="10" t="b">
        <f aca="false">AND($E1504,OR($B1504="UNGRADABLE_QUALITY",$B1504="UNGRADABLE_CONDITION"))</f>
        <v>0</v>
      </c>
      <c r="I1504" s="10" t="str">
        <f aca="false">IF(AND($E1504,NOT($H1504)),$B1504, "")</f>
        <v>NON_SPECIFIC</v>
      </c>
    </row>
    <row r="1505" customFormat="false" ht="15.75" hidden="false" customHeight="false" outlineLevel="0" collapsed="false">
      <c r="A1505" s="8" t="str">
        <f aca="false">pattern_user_labels!$A1505</f>
        <v>a0249d2e-d060-47d9-b83f-6ff8f29c4156</v>
      </c>
      <c r="B1505" s="8" t="str">
        <f aca="false" t="array" ref="B1505:B1505">INDEX(pattern_user_labels!B1505:J1505,MATCH(MAX(COUNTIF(pattern_user_labels!B1505:J1505,pattern_user_labels!B1505:J1505)),COUNTIF(pattern_user_labels!B1505:J1505,pattern_user_labels!B1505:J1505),0))</f>
        <v>NON_SPECIFIC</v>
      </c>
      <c r="C1505" s="9" t="n">
        <f aca="false">pattern_user_labels!$R1505</f>
        <v>3</v>
      </c>
      <c r="D1505" s="9" t="n">
        <f aca="false">COUNTIF(pattern_user_labels!$B1505:$J1505, $B1505)</f>
        <v>3</v>
      </c>
      <c r="E1505" s="10" t="b">
        <f aca="false">$C1505-$D1505&lt;=1</f>
        <v>1</v>
      </c>
      <c r="F1505" s="10" t="b">
        <f aca="false">$C1505=$D1505</f>
        <v>1</v>
      </c>
      <c r="G1505" s="10" t="b">
        <f aca="false">D1505&gt;=3</f>
        <v>1</v>
      </c>
      <c r="H1505" s="10" t="b">
        <f aca="false">AND($E1505,OR($B1505="UNGRADABLE_QUALITY",$B1505="UNGRADABLE_CONDITION"))</f>
        <v>0</v>
      </c>
      <c r="I1505" s="10" t="str">
        <f aca="false">IF(AND($E1505,NOT($H1505)),$B1505, "")</f>
        <v>NON_SPECIFIC</v>
      </c>
    </row>
    <row r="1506" customFormat="false" ht="15.75" hidden="false" customHeight="false" outlineLevel="0" collapsed="false">
      <c r="A1506" s="8" t="str">
        <f aca="false">pattern_user_labels!$A1506</f>
        <v>a08116bb-824c-4c5c-a116-12718c3d318d</v>
      </c>
      <c r="B1506" s="8" t="str">
        <f aca="false" t="array" ref="B1506:B1506">INDEX(pattern_user_labels!B1506:J1506,MATCH(MAX(COUNTIF(pattern_user_labels!B1506:J1506,pattern_user_labels!B1506:J1506)),COUNTIF(pattern_user_labels!B1506:J1506,pattern_user_labels!B1506:J1506),0))</f>
        <v>NORMAL</v>
      </c>
      <c r="C1506" s="9" t="n">
        <f aca="false">pattern_user_labels!$R1506</f>
        <v>3</v>
      </c>
      <c r="D1506" s="9" t="n">
        <f aca="false">COUNTIF(pattern_user_labels!$B1506:$J1506, $B1506)</f>
        <v>2</v>
      </c>
      <c r="E1506" s="10" t="b">
        <f aca="false">$C1506-$D1506&lt;=1</f>
        <v>1</v>
      </c>
      <c r="F1506" s="10" t="b">
        <f aca="false">$C1506=$D1506</f>
        <v>0</v>
      </c>
      <c r="G1506" s="10" t="b">
        <f aca="false">D1506&gt;=3</f>
        <v>0</v>
      </c>
      <c r="H1506" s="10" t="b">
        <f aca="false">AND($E1506,OR($B1506="UNGRADABLE_QUALITY",$B1506="UNGRADABLE_CONDITION"))</f>
        <v>0</v>
      </c>
      <c r="I1506" s="10" t="str">
        <f aca="false">IF(AND($E1506,NOT($H1506)),$B1506, "")</f>
        <v>NORMAL</v>
      </c>
    </row>
    <row r="1507" customFormat="false" ht="15.75" hidden="false" customHeight="false" outlineLevel="0" collapsed="false">
      <c r="A1507" s="8" t="str">
        <f aca="false">pattern_user_labels!$A1507</f>
        <v>a1c22c85-bceb-4ea0-a2e7-6f45892c3ee9</v>
      </c>
      <c r="B1507" s="8" t="str">
        <f aca="false" t="array" ref="B1507:B1507">INDEX(pattern_user_labels!B1507:J1507,MATCH(MAX(COUNTIF(pattern_user_labels!B1507:J1507,pattern_user_labels!B1507:J1507)),COUNTIF(pattern_user_labels!B1507:J1507,pattern_user_labels!B1507:J1507),0))</f>
        <v>NON_SPECIFIC</v>
      </c>
      <c r="C1507" s="9" t="n">
        <f aca="false">pattern_user_labels!$R1507</f>
        <v>3</v>
      </c>
      <c r="D1507" s="9" t="n">
        <f aca="false">COUNTIF(pattern_user_labels!$B1507:$J1507, $B1507)</f>
        <v>2</v>
      </c>
      <c r="E1507" s="10" t="b">
        <f aca="false">$C1507-$D1507&lt;=1</f>
        <v>1</v>
      </c>
      <c r="F1507" s="10" t="b">
        <f aca="false">$C1507=$D1507</f>
        <v>0</v>
      </c>
      <c r="G1507" s="10" t="b">
        <f aca="false">D1507&gt;=3</f>
        <v>0</v>
      </c>
      <c r="H1507" s="10" t="b">
        <f aca="false">AND($E1507,OR($B1507="UNGRADABLE_QUALITY",$B1507="UNGRADABLE_CONDITION"))</f>
        <v>0</v>
      </c>
      <c r="I1507" s="10" t="str">
        <f aca="false">IF(AND($E1507,NOT($H1507)),$B1507, "")</f>
        <v>NON_SPECIFIC</v>
      </c>
    </row>
    <row r="1508" customFormat="false" ht="15.75" hidden="false" customHeight="false" outlineLevel="0" collapsed="false">
      <c r="A1508" s="8" t="str">
        <f aca="false">pattern_user_labels!$A1508</f>
        <v>a1f040af-e45b-4668-ae02-b227522cc71a</v>
      </c>
      <c r="B1508" s="8" t="str">
        <f aca="false" t="array" ref="B1508:B1508">INDEX(pattern_user_labels!B1508:J1508,MATCH(MAX(COUNTIF(pattern_user_labels!B1508:J1508,pattern_user_labels!B1508:J1508)),COUNTIF(pattern_user_labels!B1508:J1508,pattern_user_labels!B1508:J1508),0))</f>
        <v>NON_SPECIFIC</v>
      </c>
      <c r="C1508" s="9" t="n">
        <f aca="false">pattern_user_labels!$R1508</f>
        <v>3</v>
      </c>
      <c r="D1508" s="9" t="n">
        <f aca="false">COUNTIF(pattern_user_labels!$B1508:$J1508, $B1508)</f>
        <v>2</v>
      </c>
      <c r="E1508" s="10" t="b">
        <f aca="false">$C1508-$D1508&lt;=1</f>
        <v>1</v>
      </c>
      <c r="F1508" s="10" t="b">
        <f aca="false">$C1508=$D1508</f>
        <v>0</v>
      </c>
      <c r="G1508" s="10" t="b">
        <f aca="false">D1508&gt;=3</f>
        <v>0</v>
      </c>
      <c r="H1508" s="10" t="b">
        <f aca="false">AND($E1508,OR($B1508="UNGRADABLE_QUALITY",$B1508="UNGRADABLE_CONDITION"))</f>
        <v>0</v>
      </c>
      <c r="I1508" s="10" t="str">
        <f aca="false">IF(AND($E1508,NOT($H1508)),$B1508, "")</f>
        <v>NON_SPECIFIC</v>
      </c>
    </row>
    <row r="1509" customFormat="false" ht="15.75" hidden="false" customHeight="false" outlineLevel="0" collapsed="false">
      <c r="A1509" s="8" t="str">
        <f aca="false">pattern_user_labels!$A1509</f>
        <v>a2ad4ee8-cc1e-47dc-8eb8-38b1c20905f9</v>
      </c>
      <c r="B1509" s="8" t="str">
        <f aca="false" t="array" ref="B1509:B1509">INDEX(pattern_user_labels!B1509:J1509,MATCH(MAX(COUNTIF(pattern_user_labels!B1509:J1509,pattern_user_labels!B1509:J1509)),COUNTIF(pattern_user_labels!B1509:J1509,pattern_user_labels!B1509:J1509),0))</f>
        <v>NON_SPECIFIC</v>
      </c>
      <c r="C1509" s="9" t="n">
        <f aca="false">pattern_user_labels!$R1509</f>
        <v>3</v>
      </c>
      <c r="D1509" s="9" t="n">
        <f aca="false">COUNTIF(pattern_user_labels!$B1509:$J1509, $B1509)</f>
        <v>2</v>
      </c>
      <c r="E1509" s="10" t="b">
        <f aca="false">$C1509-$D1509&lt;=1</f>
        <v>1</v>
      </c>
      <c r="F1509" s="10" t="b">
        <f aca="false">$C1509=$D1509</f>
        <v>0</v>
      </c>
      <c r="G1509" s="10" t="b">
        <f aca="false">D1509&gt;=3</f>
        <v>0</v>
      </c>
      <c r="H1509" s="10" t="b">
        <f aca="false">AND($E1509,OR($B1509="UNGRADABLE_QUALITY",$B1509="UNGRADABLE_CONDITION"))</f>
        <v>0</v>
      </c>
      <c r="I1509" s="10" t="str">
        <f aca="false">IF(AND($E1509,NOT($H1509)),$B1509, "")</f>
        <v>NON_SPECIFIC</v>
      </c>
    </row>
    <row r="1510" customFormat="false" ht="15.75" hidden="false" customHeight="false" outlineLevel="0" collapsed="false">
      <c r="A1510" s="8" t="str">
        <f aca="false">pattern_user_labels!$A1510</f>
        <v>a2b9de0b-dcdf-4091-9a19-ff3235d86425</v>
      </c>
      <c r="B1510" s="8" t="str">
        <f aca="false" t="array" ref="B1510:B1510">INDEX(pattern_user_labels!B1510:J1510,MATCH(MAX(COUNTIF(pattern_user_labels!B1510:J1510,pattern_user_labels!B1510:J1510)),COUNTIF(pattern_user_labels!B1510:J1510,pattern_user_labels!B1510:J1510),0))</f>
        <v>ACTIVE</v>
      </c>
      <c r="C1510" s="9" t="n">
        <f aca="false">pattern_user_labels!$R1510</f>
        <v>3</v>
      </c>
      <c r="D1510" s="9" t="n">
        <f aca="false">COUNTIF(pattern_user_labels!$B1510:$J1510, $B1510)</f>
        <v>2</v>
      </c>
      <c r="E1510" s="10" t="b">
        <f aca="false">$C1510-$D1510&lt;=1</f>
        <v>1</v>
      </c>
      <c r="F1510" s="10" t="b">
        <f aca="false">$C1510=$D1510</f>
        <v>0</v>
      </c>
      <c r="G1510" s="10" t="b">
        <f aca="false">D1510&gt;=3</f>
        <v>0</v>
      </c>
      <c r="H1510" s="10" t="b">
        <f aca="false">AND($E1510,OR($B1510="UNGRADABLE_QUALITY",$B1510="UNGRADABLE_CONDITION"))</f>
        <v>0</v>
      </c>
      <c r="I1510" s="10" t="str">
        <f aca="false">IF(AND($E1510,NOT($H1510)),$B1510, "")</f>
        <v>ACTIVE</v>
      </c>
    </row>
    <row r="1511" customFormat="false" ht="15.75" hidden="false" customHeight="false" outlineLevel="0" collapsed="false">
      <c r="A1511" s="8" t="str">
        <f aca="false">pattern_user_labels!$A1511</f>
        <v>a2d1a6ab-a66b-430c-808b-273418b5f116</v>
      </c>
      <c r="B1511" s="8" t="str">
        <f aca="false" t="array" ref="B1511:B1511">INDEX(pattern_user_labels!B1511:J1511,MATCH(MAX(COUNTIF(pattern_user_labels!B1511:J1511,pattern_user_labels!B1511:J1511)),COUNTIF(pattern_user_labels!B1511:J1511,pattern_user_labels!B1511:J1511),0))</f>
        <v>NORMAL</v>
      </c>
      <c r="C1511" s="9" t="n">
        <f aca="false">pattern_user_labels!$R1511</f>
        <v>3</v>
      </c>
      <c r="D1511" s="9" t="n">
        <f aca="false">COUNTIF(pattern_user_labels!$B1511:$J1511, $B1511)</f>
        <v>3</v>
      </c>
      <c r="E1511" s="10" t="b">
        <f aca="false">$C1511-$D1511&lt;=1</f>
        <v>1</v>
      </c>
      <c r="F1511" s="10" t="b">
        <f aca="false">$C1511=$D1511</f>
        <v>1</v>
      </c>
      <c r="G1511" s="10" t="b">
        <f aca="false">D1511&gt;=3</f>
        <v>1</v>
      </c>
      <c r="H1511" s="10" t="b">
        <f aca="false">AND($E1511,OR($B1511="UNGRADABLE_QUALITY",$B1511="UNGRADABLE_CONDITION"))</f>
        <v>0</v>
      </c>
      <c r="I1511" s="10" t="str">
        <f aca="false">IF(AND($E1511,NOT($H1511)),$B1511, "")</f>
        <v>NORMAL</v>
      </c>
    </row>
    <row r="1512" customFormat="false" ht="15.75" hidden="false" customHeight="false" outlineLevel="0" collapsed="false">
      <c r="A1512" s="8" t="str">
        <f aca="false">pattern_user_labels!$A1512</f>
        <v>a2e2bb4f-2bf2-4919-9232-3e3b38f3ceea</v>
      </c>
      <c r="B1512" s="8" t="str">
        <f aca="false" t="array" ref="B1512:B1512">INDEX(pattern_user_labels!B1512:J1512,MATCH(MAX(COUNTIF(pattern_user_labels!B1512:J1512,pattern_user_labels!B1512:J1512)),COUNTIF(pattern_user_labels!B1512:J1512,pattern_user_labels!B1512:J1512),0))</f>
        <v>NORMAL</v>
      </c>
      <c r="C1512" s="9" t="n">
        <f aca="false">pattern_user_labels!$R1512</f>
        <v>3</v>
      </c>
      <c r="D1512" s="9" t="n">
        <f aca="false">COUNTIF(pattern_user_labels!$B1512:$J1512, $B1512)</f>
        <v>2</v>
      </c>
      <c r="E1512" s="10" t="b">
        <f aca="false">$C1512-$D1512&lt;=1</f>
        <v>1</v>
      </c>
      <c r="F1512" s="10" t="b">
        <f aca="false">$C1512=$D1512</f>
        <v>0</v>
      </c>
      <c r="G1512" s="10" t="b">
        <f aca="false">D1512&gt;=3</f>
        <v>0</v>
      </c>
      <c r="H1512" s="10" t="b">
        <f aca="false">AND($E1512,OR($B1512="UNGRADABLE_QUALITY",$B1512="UNGRADABLE_CONDITION"))</f>
        <v>0</v>
      </c>
      <c r="I1512" s="10" t="str">
        <f aca="false">IF(AND($E1512,NOT($H1512)),$B1512, "")</f>
        <v>NORMAL</v>
      </c>
    </row>
    <row r="1513" customFormat="false" ht="15.75" hidden="false" customHeight="false" outlineLevel="0" collapsed="false">
      <c r="A1513" s="8" t="str">
        <f aca="false">pattern_user_labels!$A1513</f>
        <v>a306198c-4ee4-411f-b310-692fd2354553</v>
      </c>
      <c r="B1513" s="8" t="str">
        <f aca="false" t="array" ref="B1513:B1513">INDEX(pattern_user_labels!B1513:J1513,MATCH(MAX(COUNTIF(pattern_user_labels!B1513:J1513,pattern_user_labels!B1513:J1513)),COUNTIF(pattern_user_labels!B1513:J1513,pattern_user_labels!B1513:J1513),0))</f>
        <v>NORMAL</v>
      </c>
      <c r="C1513" s="9" t="n">
        <f aca="false">pattern_user_labels!$R1513</f>
        <v>3</v>
      </c>
      <c r="D1513" s="9" t="n">
        <f aca="false">COUNTIF(pattern_user_labels!$B1513:$J1513, $B1513)</f>
        <v>2</v>
      </c>
      <c r="E1513" s="10" t="b">
        <f aca="false">$C1513-$D1513&lt;=1</f>
        <v>1</v>
      </c>
      <c r="F1513" s="10" t="b">
        <f aca="false">$C1513=$D1513</f>
        <v>0</v>
      </c>
      <c r="G1513" s="10" t="b">
        <f aca="false">D1513&gt;=3</f>
        <v>0</v>
      </c>
      <c r="H1513" s="10" t="b">
        <f aca="false">AND($E1513,OR($B1513="UNGRADABLE_QUALITY",$B1513="UNGRADABLE_CONDITION"))</f>
        <v>0</v>
      </c>
      <c r="I1513" s="10" t="str">
        <f aca="false">IF(AND($E1513,NOT($H1513)),$B1513, "")</f>
        <v>NORMAL</v>
      </c>
    </row>
    <row r="1514" customFormat="false" ht="15.75" hidden="false" customHeight="false" outlineLevel="0" collapsed="false">
      <c r="A1514" s="8" t="str">
        <f aca="false">pattern_user_labels!$A1514</f>
        <v>a32105f1-f161-4e42-a96e-131df2c563f2</v>
      </c>
      <c r="B1514" s="8" t="str">
        <f aca="false" t="array" ref="B1514:B1514">INDEX(pattern_user_labels!B1514:J1514,MATCH(MAX(COUNTIF(pattern_user_labels!B1514:J1514,pattern_user_labels!B1514:J1514)),COUNTIF(pattern_user_labels!B1514:J1514,pattern_user_labels!B1514:J1514),0))</f>
        <v>EARLY</v>
      </c>
      <c r="C1514" s="9" t="n">
        <f aca="false">pattern_user_labels!$R1514</f>
        <v>3</v>
      </c>
      <c r="D1514" s="9" t="n">
        <f aca="false">COUNTIF(pattern_user_labels!$B1514:$J1514, $B1514)</f>
        <v>2</v>
      </c>
      <c r="E1514" s="10" t="b">
        <f aca="false">$C1514-$D1514&lt;=1</f>
        <v>1</v>
      </c>
      <c r="F1514" s="10" t="b">
        <f aca="false">$C1514=$D1514</f>
        <v>0</v>
      </c>
      <c r="G1514" s="10" t="b">
        <f aca="false">D1514&gt;=3</f>
        <v>0</v>
      </c>
      <c r="H1514" s="10" t="b">
        <f aca="false">AND($E1514,OR($B1514="UNGRADABLE_QUALITY",$B1514="UNGRADABLE_CONDITION"))</f>
        <v>0</v>
      </c>
      <c r="I1514" s="10" t="str">
        <f aca="false">IF(AND($E1514,NOT($H1514)),$B1514, "")</f>
        <v>EARLY</v>
      </c>
    </row>
    <row r="1515" customFormat="false" ht="15.75" hidden="false" customHeight="false" outlineLevel="0" collapsed="false">
      <c r="A1515" s="8" t="str">
        <f aca="false">pattern_user_labels!$A1515</f>
        <v>a33153f5-0e8d-4aa5-80f8-a64b343200fa</v>
      </c>
      <c r="B1515" s="8" t="str">
        <f aca="false" t="array" ref="B1515:B1515">INDEX(pattern_user_labels!B1515:J1515,MATCH(MAX(COUNTIF(pattern_user_labels!B1515:J1515,pattern_user_labels!B1515:J1515)),COUNTIF(pattern_user_labels!B1515:J1515,pattern_user_labels!B1515:J1515),0))</f>
        <v>NON_SPECIFIC</v>
      </c>
      <c r="C1515" s="9" t="n">
        <f aca="false">pattern_user_labels!$R1515</f>
        <v>3</v>
      </c>
      <c r="D1515" s="9" t="n">
        <f aca="false">COUNTIF(pattern_user_labels!$B1515:$J1515, $B1515)</f>
        <v>3</v>
      </c>
      <c r="E1515" s="10" t="b">
        <f aca="false">$C1515-$D1515&lt;=1</f>
        <v>1</v>
      </c>
      <c r="F1515" s="10" t="b">
        <f aca="false">$C1515=$D1515</f>
        <v>1</v>
      </c>
      <c r="G1515" s="10" t="b">
        <f aca="false">D1515&gt;=3</f>
        <v>1</v>
      </c>
      <c r="H1515" s="10" t="b">
        <f aca="false">AND($E1515,OR($B1515="UNGRADABLE_QUALITY",$B1515="UNGRADABLE_CONDITION"))</f>
        <v>0</v>
      </c>
      <c r="I1515" s="10" t="str">
        <f aca="false">IF(AND($E1515,NOT($H1515)),$B1515, "")</f>
        <v>NON_SPECIFIC</v>
      </c>
    </row>
    <row r="1516" customFormat="false" ht="15.75" hidden="false" customHeight="false" outlineLevel="0" collapsed="false">
      <c r="A1516" s="8" t="str">
        <f aca="false">pattern_user_labels!$A1516</f>
        <v>a37da970-8e04-405f-87ee-07e3ed26c229</v>
      </c>
      <c r="B1516" s="8" t="str">
        <f aca="false" t="array" ref="B1516:B1516">INDEX(pattern_user_labels!B1516:J1516,MATCH(MAX(COUNTIF(pattern_user_labels!B1516:J1516,pattern_user_labels!B1516:J1516)),COUNTIF(pattern_user_labels!B1516:J1516,pattern_user_labels!B1516:J1516),0))</f>
        <v>UNGRADABLE_QUALITY</v>
      </c>
      <c r="C1516" s="9" t="n">
        <f aca="false">pattern_user_labels!$R1516</f>
        <v>3</v>
      </c>
      <c r="D1516" s="9" t="n">
        <f aca="false">COUNTIF(pattern_user_labels!$B1516:$J1516, $B1516)</f>
        <v>1</v>
      </c>
      <c r="E1516" s="10" t="b">
        <f aca="false">$C1516-$D1516&lt;=1</f>
        <v>0</v>
      </c>
      <c r="F1516" s="10" t="b">
        <f aca="false">$C1516=$D1516</f>
        <v>0</v>
      </c>
      <c r="G1516" s="10" t="b">
        <f aca="false">D1516&gt;=3</f>
        <v>0</v>
      </c>
      <c r="H1516" s="10" t="b">
        <f aca="false">AND($E1516,OR($B1516="UNGRADABLE_QUALITY",$B1516="UNGRADABLE_CONDITION"))</f>
        <v>0</v>
      </c>
      <c r="I1516" s="10" t="str">
        <f aca="false">IF(AND($E1516,NOT($H1516)),$B1516, "")</f>
        <v/>
      </c>
    </row>
    <row r="1517" customFormat="false" ht="15.75" hidden="false" customHeight="false" outlineLevel="0" collapsed="false">
      <c r="A1517" s="8" t="str">
        <f aca="false">pattern_user_labels!$A1517</f>
        <v>a3e69c36-472f-4baa-97b2-8a3f74fd284e</v>
      </c>
      <c r="B1517" s="8" t="str">
        <f aca="false" t="array" ref="B1517:B1517">INDEX(pattern_user_labels!B1517:J1517,MATCH(MAX(COUNTIF(pattern_user_labels!B1517:J1517,pattern_user_labels!B1517:J1517)),COUNTIF(pattern_user_labels!B1517:J1517,pattern_user_labels!B1517:J1517),0))</f>
        <v>LATE</v>
      </c>
      <c r="C1517" s="9" t="n">
        <f aca="false">pattern_user_labels!$R1517</f>
        <v>3</v>
      </c>
      <c r="D1517" s="9" t="n">
        <f aca="false">COUNTIF(pattern_user_labels!$B1517:$J1517, $B1517)</f>
        <v>2</v>
      </c>
      <c r="E1517" s="10" t="b">
        <f aca="false">$C1517-$D1517&lt;=1</f>
        <v>1</v>
      </c>
      <c r="F1517" s="10" t="b">
        <f aca="false">$C1517=$D1517</f>
        <v>0</v>
      </c>
      <c r="G1517" s="10" t="b">
        <f aca="false">D1517&gt;=3</f>
        <v>0</v>
      </c>
      <c r="H1517" s="10" t="b">
        <f aca="false">AND($E1517,OR($B1517="UNGRADABLE_QUALITY",$B1517="UNGRADABLE_CONDITION"))</f>
        <v>0</v>
      </c>
      <c r="I1517" s="10" t="str">
        <f aca="false">IF(AND($E1517,NOT($H1517)),$B1517, "")</f>
        <v>LATE</v>
      </c>
    </row>
    <row r="1518" customFormat="false" ht="15.75" hidden="false" customHeight="false" outlineLevel="0" collapsed="false">
      <c r="A1518" s="8" t="str">
        <f aca="false">pattern_user_labels!$A1518</f>
        <v>a4375c6d-3f82-4ea7-b9c3-db3798fc6081</v>
      </c>
      <c r="B1518" s="8" t="str">
        <f aca="false" t="array" ref="B1518:B1518">INDEX(pattern_user_labels!B1518:J1518,MATCH(MAX(COUNTIF(pattern_user_labels!B1518:J1518,pattern_user_labels!B1518:J1518)),COUNTIF(pattern_user_labels!B1518:J1518,pattern_user_labels!B1518:J1518),0))</f>
        <v>NON_SPECIFIC</v>
      </c>
      <c r="C1518" s="9" t="n">
        <f aca="false">pattern_user_labels!$R1518</f>
        <v>3</v>
      </c>
      <c r="D1518" s="9" t="n">
        <f aca="false">COUNTIF(pattern_user_labels!$B1518:$J1518, $B1518)</f>
        <v>2</v>
      </c>
      <c r="E1518" s="10" t="b">
        <f aca="false">$C1518-$D1518&lt;=1</f>
        <v>1</v>
      </c>
      <c r="F1518" s="10" t="b">
        <f aca="false">$C1518=$D1518</f>
        <v>0</v>
      </c>
      <c r="G1518" s="10" t="b">
        <f aca="false">D1518&gt;=3</f>
        <v>0</v>
      </c>
      <c r="H1518" s="10" t="b">
        <f aca="false">AND($E1518,OR($B1518="UNGRADABLE_QUALITY",$B1518="UNGRADABLE_CONDITION"))</f>
        <v>0</v>
      </c>
      <c r="I1518" s="10" t="str">
        <f aca="false">IF(AND($E1518,NOT($H1518)),$B1518, "")</f>
        <v>NON_SPECIFIC</v>
      </c>
    </row>
    <row r="1519" customFormat="false" ht="15.75" hidden="false" customHeight="false" outlineLevel="0" collapsed="false">
      <c r="A1519" s="8" t="str">
        <f aca="false">pattern_user_labels!$A1519</f>
        <v>a51f40f2-0559-4338-b985-5044f1bdb40f</v>
      </c>
      <c r="B1519" s="8" t="str">
        <f aca="false" t="array" ref="B1519:B1519">INDEX(pattern_user_labels!B1519:J1519,MATCH(MAX(COUNTIF(pattern_user_labels!B1519:J1519,pattern_user_labels!B1519:J1519)),COUNTIF(pattern_user_labels!B1519:J1519,pattern_user_labels!B1519:J1519),0))</f>
        <v>ACTIVE</v>
      </c>
      <c r="C1519" s="9" t="n">
        <f aca="false">pattern_user_labels!$R1519</f>
        <v>3</v>
      </c>
      <c r="D1519" s="9" t="n">
        <f aca="false">COUNTIF(pattern_user_labels!$B1519:$J1519, $B1519)</f>
        <v>3</v>
      </c>
      <c r="E1519" s="10" t="b">
        <f aca="false">$C1519-$D1519&lt;=1</f>
        <v>1</v>
      </c>
      <c r="F1519" s="10" t="b">
        <f aca="false">$C1519=$D1519</f>
        <v>1</v>
      </c>
      <c r="G1519" s="10" t="b">
        <f aca="false">D1519&gt;=3</f>
        <v>1</v>
      </c>
      <c r="H1519" s="10" t="b">
        <f aca="false">AND($E1519,OR($B1519="UNGRADABLE_QUALITY",$B1519="UNGRADABLE_CONDITION"))</f>
        <v>0</v>
      </c>
      <c r="I1519" s="10" t="str">
        <f aca="false">IF(AND($E1519,NOT($H1519)),$B1519, "")</f>
        <v>ACTIVE</v>
      </c>
    </row>
    <row r="1520" customFormat="false" ht="15.75" hidden="false" customHeight="false" outlineLevel="0" collapsed="false">
      <c r="A1520" s="8" t="str">
        <f aca="false">pattern_user_labels!$A1520</f>
        <v>a5461fbb-d17f-4722-b414-53c8987e4024</v>
      </c>
      <c r="B1520" s="8" t="str">
        <f aca="false" t="array" ref="B1520:B1520">INDEX(pattern_user_labels!B1520:J1520,MATCH(MAX(COUNTIF(pattern_user_labels!B1520:J1520,pattern_user_labels!B1520:J1520)),COUNTIF(pattern_user_labels!B1520:J1520,pattern_user_labels!B1520:J1520),0))</f>
        <v>LATE</v>
      </c>
      <c r="C1520" s="9" t="n">
        <f aca="false">pattern_user_labels!$R1520</f>
        <v>3</v>
      </c>
      <c r="D1520" s="9" t="n">
        <f aca="false">COUNTIF(pattern_user_labels!$B1520:$J1520, $B1520)</f>
        <v>3</v>
      </c>
      <c r="E1520" s="10" t="b">
        <f aca="false">$C1520-$D1520&lt;=1</f>
        <v>1</v>
      </c>
      <c r="F1520" s="10" t="b">
        <f aca="false">$C1520=$D1520</f>
        <v>1</v>
      </c>
      <c r="G1520" s="10" t="b">
        <f aca="false">D1520&gt;=3</f>
        <v>1</v>
      </c>
      <c r="H1520" s="10" t="b">
        <f aca="false">AND($E1520,OR($B1520="UNGRADABLE_QUALITY",$B1520="UNGRADABLE_CONDITION"))</f>
        <v>0</v>
      </c>
      <c r="I1520" s="10" t="str">
        <f aca="false">IF(AND($E1520,NOT($H1520)),$B1520, "")</f>
        <v>LATE</v>
      </c>
    </row>
    <row r="1521" customFormat="false" ht="15.75" hidden="false" customHeight="false" outlineLevel="0" collapsed="false">
      <c r="A1521" s="8" t="str">
        <f aca="false">pattern_user_labels!$A1521</f>
        <v>a54e9539-a221-4c50-9552-34e1f91db347</v>
      </c>
      <c r="B1521" s="8" t="str">
        <f aca="false" t="array" ref="B1521:B1521">INDEX(pattern_user_labels!B1521:J1521,MATCH(MAX(COUNTIF(pattern_user_labels!B1521:J1521,pattern_user_labels!B1521:J1521)),COUNTIF(pattern_user_labels!B1521:J1521,pattern_user_labels!B1521:J1521),0))</f>
        <v>EARLY</v>
      </c>
      <c r="C1521" s="9" t="n">
        <f aca="false">pattern_user_labels!$R1521</f>
        <v>3</v>
      </c>
      <c r="D1521" s="9" t="n">
        <f aca="false">COUNTIF(pattern_user_labels!$B1521:$J1521, $B1521)</f>
        <v>3</v>
      </c>
      <c r="E1521" s="10" t="b">
        <f aca="false">$C1521-$D1521&lt;=1</f>
        <v>1</v>
      </c>
      <c r="F1521" s="10" t="b">
        <f aca="false">$C1521=$D1521</f>
        <v>1</v>
      </c>
      <c r="G1521" s="10" t="b">
        <f aca="false">D1521&gt;=3</f>
        <v>1</v>
      </c>
      <c r="H1521" s="10" t="b">
        <f aca="false">AND($E1521,OR($B1521="UNGRADABLE_QUALITY",$B1521="UNGRADABLE_CONDITION"))</f>
        <v>0</v>
      </c>
      <c r="I1521" s="10" t="str">
        <f aca="false">IF(AND($E1521,NOT($H1521)),$B1521, "")</f>
        <v>EARLY</v>
      </c>
    </row>
    <row r="1522" customFormat="false" ht="15.75" hidden="false" customHeight="false" outlineLevel="0" collapsed="false">
      <c r="A1522" s="8" t="str">
        <f aca="false">pattern_user_labels!$A1522</f>
        <v>a57b88c2-84e3-49be-96ba-939b28b47056</v>
      </c>
      <c r="B1522" s="8" t="str">
        <f aca="false" t="array" ref="B1522:B1522">INDEX(pattern_user_labels!B1522:J1522,MATCH(MAX(COUNTIF(pattern_user_labels!B1522:J1522,pattern_user_labels!B1522:J1522)),COUNTIF(pattern_user_labels!B1522:J1522,pattern_user_labels!B1522:J1522),0))</f>
        <v>NON_SPECIFIC</v>
      </c>
      <c r="C1522" s="9" t="n">
        <f aca="false">pattern_user_labels!$R1522</f>
        <v>3</v>
      </c>
      <c r="D1522" s="9" t="n">
        <f aca="false">COUNTIF(pattern_user_labels!$B1522:$J1522, $B1522)</f>
        <v>2</v>
      </c>
      <c r="E1522" s="10" t="b">
        <f aca="false">$C1522-$D1522&lt;=1</f>
        <v>1</v>
      </c>
      <c r="F1522" s="10" t="b">
        <f aca="false">$C1522=$D1522</f>
        <v>0</v>
      </c>
      <c r="G1522" s="10" t="b">
        <f aca="false">D1522&gt;=3</f>
        <v>0</v>
      </c>
      <c r="H1522" s="10" t="b">
        <f aca="false">AND($E1522,OR($B1522="UNGRADABLE_QUALITY",$B1522="UNGRADABLE_CONDITION"))</f>
        <v>0</v>
      </c>
      <c r="I1522" s="10" t="str">
        <f aca="false">IF(AND($E1522,NOT($H1522)),$B1522, "")</f>
        <v>NON_SPECIFIC</v>
      </c>
    </row>
    <row r="1523" customFormat="false" ht="15.75" hidden="false" customHeight="false" outlineLevel="0" collapsed="false">
      <c r="A1523" s="8" t="str">
        <f aca="false">pattern_user_labels!$A1523</f>
        <v>a5970870-4127-4a58-aa13-33fedaf93534</v>
      </c>
      <c r="B1523" s="8" t="str">
        <f aca="false" t="array" ref="B1523:B1523">INDEX(pattern_user_labels!B1523:J1523,MATCH(MAX(COUNTIF(pattern_user_labels!B1523:J1523,pattern_user_labels!B1523:J1523)),COUNTIF(pattern_user_labels!B1523:J1523,pattern_user_labels!B1523:J1523),0))</f>
        <v>EARLY</v>
      </c>
      <c r="C1523" s="9" t="n">
        <f aca="false">pattern_user_labels!$R1523</f>
        <v>3</v>
      </c>
      <c r="D1523" s="9" t="n">
        <f aca="false">COUNTIF(pattern_user_labels!$B1523:$J1523, $B1523)</f>
        <v>3</v>
      </c>
      <c r="E1523" s="10" t="b">
        <f aca="false">$C1523-$D1523&lt;=1</f>
        <v>1</v>
      </c>
      <c r="F1523" s="10" t="b">
        <f aca="false">$C1523=$D1523</f>
        <v>1</v>
      </c>
      <c r="G1523" s="10" t="b">
        <f aca="false">D1523&gt;=3</f>
        <v>1</v>
      </c>
      <c r="H1523" s="10" t="b">
        <f aca="false">AND($E1523,OR($B1523="UNGRADABLE_QUALITY",$B1523="UNGRADABLE_CONDITION"))</f>
        <v>0</v>
      </c>
      <c r="I1523" s="10" t="str">
        <f aca="false">IF(AND($E1523,NOT($H1523)),$B1523, "")</f>
        <v>EARLY</v>
      </c>
    </row>
    <row r="1524" customFormat="false" ht="15.75" hidden="false" customHeight="false" outlineLevel="0" collapsed="false">
      <c r="A1524" s="8" t="str">
        <f aca="false">pattern_user_labels!$A1524</f>
        <v>a62d244c-6db8-471d-b538-162610ee286c</v>
      </c>
      <c r="B1524" s="8" t="str">
        <f aca="false" t="array" ref="B1524:B1524">INDEX(pattern_user_labels!B1524:J1524,MATCH(MAX(COUNTIF(pattern_user_labels!B1524:J1524,pattern_user_labels!B1524:J1524)),COUNTIF(pattern_user_labels!B1524:J1524,pattern_user_labels!B1524:J1524),0))</f>
        <v>UNGRADABLE_QUALITY</v>
      </c>
      <c r="C1524" s="9" t="n">
        <f aca="false">pattern_user_labels!$R1524</f>
        <v>3</v>
      </c>
      <c r="D1524" s="9" t="n">
        <f aca="false">COUNTIF(pattern_user_labels!$B1524:$J1524, $B1524)</f>
        <v>3</v>
      </c>
      <c r="E1524" s="10" t="b">
        <f aca="false">$C1524-$D1524&lt;=1</f>
        <v>1</v>
      </c>
      <c r="F1524" s="10" t="b">
        <f aca="false">$C1524=$D1524</f>
        <v>1</v>
      </c>
      <c r="G1524" s="10" t="b">
        <f aca="false">D1524&gt;=3</f>
        <v>1</v>
      </c>
      <c r="H1524" s="10" t="b">
        <f aca="false">AND($E1524,OR($B1524="UNGRADABLE_QUALITY",$B1524="UNGRADABLE_CONDITION"))</f>
        <v>1</v>
      </c>
      <c r="I1524" s="10" t="str">
        <f aca="false">IF(AND($E1524,NOT($H1524)),$B1524, "")</f>
        <v/>
      </c>
    </row>
    <row r="1525" customFormat="false" ht="15.75" hidden="false" customHeight="false" outlineLevel="0" collapsed="false">
      <c r="A1525" s="8" t="str">
        <f aca="false">pattern_user_labels!$A1525</f>
        <v>a637ec69-4b97-4cba-9531-28263470c939</v>
      </c>
      <c r="B1525" s="8" t="str">
        <f aca="false" t="array" ref="B1525:B1525">INDEX(pattern_user_labels!B1525:J1525,MATCH(MAX(COUNTIF(pattern_user_labels!B1525:J1525,pattern_user_labels!B1525:J1525)),COUNTIF(pattern_user_labels!B1525:J1525,pattern_user_labels!B1525:J1525),0))</f>
        <v>NORMAL</v>
      </c>
      <c r="C1525" s="9" t="n">
        <f aca="false">pattern_user_labels!$R1525</f>
        <v>3</v>
      </c>
      <c r="D1525" s="9" t="n">
        <f aca="false">COUNTIF(pattern_user_labels!$B1525:$J1525, $B1525)</f>
        <v>3</v>
      </c>
      <c r="E1525" s="10" t="b">
        <f aca="false">$C1525-$D1525&lt;=1</f>
        <v>1</v>
      </c>
      <c r="F1525" s="10" t="b">
        <f aca="false">$C1525=$D1525</f>
        <v>1</v>
      </c>
      <c r="G1525" s="10" t="b">
        <f aca="false">D1525&gt;=3</f>
        <v>1</v>
      </c>
      <c r="H1525" s="10" t="b">
        <f aca="false">AND($E1525,OR($B1525="UNGRADABLE_QUALITY",$B1525="UNGRADABLE_CONDITION"))</f>
        <v>0</v>
      </c>
      <c r="I1525" s="10" t="str">
        <f aca="false">IF(AND($E1525,NOT($H1525)),$B1525, "")</f>
        <v>NORMAL</v>
      </c>
    </row>
    <row r="1526" customFormat="false" ht="15.75" hidden="false" customHeight="false" outlineLevel="0" collapsed="false">
      <c r="A1526" s="8" t="str">
        <f aca="false">pattern_user_labels!$A1526</f>
        <v>a6433670-a1e4-4cf4-a5cf-d231fae067ec</v>
      </c>
      <c r="B1526" s="8" t="str">
        <f aca="false" t="array" ref="B1526:B1526">INDEX(pattern_user_labels!B1526:J1526,MATCH(MAX(COUNTIF(pattern_user_labels!B1526:J1526,pattern_user_labels!B1526:J1526)),COUNTIF(pattern_user_labels!B1526:J1526,pattern_user_labels!B1526:J1526),0))</f>
        <v>NON_SPECIFIC</v>
      </c>
      <c r="C1526" s="9" t="n">
        <f aca="false">pattern_user_labels!$R1526</f>
        <v>3</v>
      </c>
      <c r="D1526" s="9" t="n">
        <f aca="false">COUNTIF(pattern_user_labels!$B1526:$J1526, $B1526)</f>
        <v>2</v>
      </c>
      <c r="E1526" s="10" t="b">
        <f aca="false">$C1526-$D1526&lt;=1</f>
        <v>1</v>
      </c>
      <c r="F1526" s="10" t="b">
        <f aca="false">$C1526=$D1526</f>
        <v>0</v>
      </c>
      <c r="G1526" s="10" t="b">
        <f aca="false">D1526&gt;=3</f>
        <v>0</v>
      </c>
      <c r="H1526" s="10" t="b">
        <f aca="false">AND($E1526,OR($B1526="UNGRADABLE_QUALITY",$B1526="UNGRADABLE_CONDITION"))</f>
        <v>0</v>
      </c>
      <c r="I1526" s="10" t="str">
        <f aca="false">IF(AND($E1526,NOT($H1526)),$B1526, "")</f>
        <v>NON_SPECIFIC</v>
      </c>
    </row>
    <row r="1527" customFormat="false" ht="15.75" hidden="false" customHeight="false" outlineLevel="0" collapsed="false">
      <c r="A1527" s="8" t="str">
        <f aca="false">pattern_user_labels!$A1527</f>
        <v>a6e3d93e-34e2-490e-9d68-a18958461239</v>
      </c>
      <c r="B1527" s="8" t="str">
        <f aca="false" t="array" ref="B1527:B1527">INDEX(pattern_user_labels!B1527:J1527,MATCH(MAX(COUNTIF(pattern_user_labels!B1527:J1527,pattern_user_labels!B1527:J1527)),COUNTIF(pattern_user_labels!B1527:J1527,pattern_user_labels!B1527:J1527),0))</f>
        <v>NORMAL</v>
      </c>
      <c r="C1527" s="9" t="n">
        <f aca="false">pattern_user_labels!$R1527</f>
        <v>3</v>
      </c>
      <c r="D1527" s="9" t="n">
        <f aca="false">COUNTIF(pattern_user_labels!$B1527:$J1527, $B1527)</f>
        <v>2</v>
      </c>
      <c r="E1527" s="10" t="b">
        <f aca="false">$C1527-$D1527&lt;=1</f>
        <v>1</v>
      </c>
      <c r="F1527" s="10" t="b">
        <f aca="false">$C1527=$D1527</f>
        <v>0</v>
      </c>
      <c r="G1527" s="10" t="b">
        <f aca="false">D1527&gt;=3</f>
        <v>0</v>
      </c>
      <c r="H1527" s="10" t="b">
        <f aca="false">AND($E1527,OR($B1527="UNGRADABLE_QUALITY",$B1527="UNGRADABLE_CONDITION"))</f>
        <v>0</v>
      </c>
      <c r="I1527" s="10" t="str">
        <f aca="false">IF(AND($E1527,NOT($H1527)),$B1527, "")</f>
        <v>NORMAL</v>
      </c>
    </row>
    <row r="1528" customFormat="false" ht="15.75" hidden="false" customHeight="false" outlineLevel="0" collapsed="false">
      <c r="A1528" s="8" t="str">
        <f aca="false">pattern_user_labels!$A1528</f>
        <v>a757106e-9235-4237-ad0f-377cd6881e2f</v>
      </c>
      <c r="B1528" s="8" t="str">
        <f aca="false" t="array" ref="B1528:B1528">INDEX(pattern_user_labels!B1528:J1528,MATCH(MAX(COUNTIF(pattern_user_labels!B1528:J1528,pattern_user_labels!B1528:J1528)),COUNTIF(pattern_user_labels!B1528:J1528,pattern_user_labels!B1528:J1528),0))</f>
        <v>NON_SPECIFIC</v>
      </c>
      <c r="C1528" s="9" t="n">
        <f aca="false">pattern_user_labels!$R1528</f>
        <v>3</v>
      </c>
      <c r="D1528" s="9" t="n">
        <f aca="false">COUNTIF(pattern_user_labels!$B1528:$J1528, $B1528)</f>
        <v>2</v>
      </c>
      <c r="E1528" s="10" t="b">
        <f aca="false">$C1528-$D1528&lt;=1</f>
        <v>1</v>
      </c>
      <c r="F1528" s="10" t="b">
        <f aca="false">$C1528=$D1528</f>
        <v>0</v>
      </c>
      <c r="G1528" s="10" t="b">
        <f aca="false">D1528&gt;=3</f>
        <v>0</v>
      </c>
      <c r="H1528" s="10" t="b">
        <f aca="false">AND($E1528,OR($B1528="UNGRADABLE_QUALITY",$B1528="UNGRADABLE_CONDITION"))</f>
        <v>0</v>
      </c>
      <c r="I1528" s="10" t="str">
        <f aca="false">IF(AND($E1528,NOT($H1528)),$B1528, "")</f>
        <v>NON_SPECIFIC</v>
      </c>
    </row>
    <row r="1529" customFormat="false" ht="15.75" hidden="false" customHeight="false" outlineLevel="0" collapsed="false">
      <c r="A1529" s="8" t="str">
        <f aca="false">pattern_user_labels!$A1529</f>
        <v>a82e3ec2-b899-4a7f-af0c-dd5c70e4ee18</v>
      </c>
      <c r="B1529" s="8" t="str">
        <f aca="false" t="array" ref="B1529:B1529">INDEX(pattern_user_labels!B1529:J1529,MATCH(MAX(COUNTIF(pattern_user_labels!B1529:J1529,pattern_user_labels!B1529:J1529)),COUNTIF(pattern_user_labels!B1529:J1529,pattern_user_labels!B1529:J1529),0))</f>
        <v>NON_SPECIFIC</v>
      </c>
      <c r="C1529" s="9" t="n">
        <f aca="false">pattern_user_labels!$R1529</f>
        <v>3</v>
      </c>
      <c r="D1529" s="9" t="n">
        <f aca="false">COUNTIF(pattern_user_labels!$B1529:$J1529, $B1529)</f>
        <v>2</v>
      </c>
      <c r="E1529" s="10" t="b">
        <f aca="false">$C1529-$D1529&lt;=1</f>
        <v>1</v>
      </c>
      <c r="F1529" s="10" t="b">
        <f aca="false">$C1529=$D1529</f>
        <v>0</v>
      </c>
      <c r="G1529" s="10" t="b">
        <f aca="false">D1529&gt;=3</f>
        <v>0</v>
      </c>
      <c r="H1529" s="10" t="b">
        <f aca="false">AND($E1529,OR($B1529="UNGRADABLE_QUALITY",$B1529="UNGRADABLE_CONDITION"))</f>
        <v>0</v>
      </c>
      <c r="I1529" s="10" t="str">
        <f aca="false">IF(AND($E1529,NOT($H1529)),$B1529, "")</f>
        <v>NON_SPECIFIC</v>
      </c>
    </row>
    <row r="1530" customFormat="false" ht="15.75" hidden="false" customHeight="false" outlineLevel="0" collapsed="false">
      <c r="A1530" s="8" t="str">
        <f aca="false">pattern_user_labels!$A1530</f>
        <v>a830ef75-e392-41d7-87a5-a6b470561163</v>
      </c>
      <c r="B1530" s="8" t="str">
        <f aca="false" t="array" ref="B1530:B1530">INDEX(pattern_user_labels!B1530:J1530,MATCH(MAX(COUNTIF(pattern_user_labels!B1530:J1530,pattern_user_labels!B1530:J1530)),COUNTIF(pattern_user_labels!B1530:J1530,pattern_user_labels!B1530:J1530),0))</f>
        <v>NORMAL</v>
      </c>
      <c r="C1530" s="9" t="n">
        <f aca="false">pattern_user_labels!$R1530</f>
        <v>3</v>
      </c>
      <c r="D1530" s="9" t="n">
        <f aca="false">COUNTIF(pattern_user_labels!$B1530:$J1530, $B1530)</f>
        <v>2</v>
      </c>
      <c r="E1530" s="10" t="b">
        <f aca="false">$C1530-$D1530&lt;=1</f>
        <v>1</v>
      </c>
      <c r="F1530" s="10" t="b">
        <f aca="false">$C1530=$D1530</f>
        <v>0</v>
      </c>
      <c r="G1530" s="10" t="b">
        <f aca="false">D1530&gt;=3</f>
        <v>0</v>
      </c>
      <c r="H1530" s="10" t="b">
        <f aca="false">AND($E1530,OR($B1530="UNGRADABLE_QUALITY",$B1530="UNGRADABLE_CONDITION"))</f>
        <v>0</v>
      </c>
      <c r="I1530" s="10" t="str">
        <f aca="false">IF(AND($E1530,NOT($H1530)),$B1530, "")</f>
        <v>NORMAL</v>
      </c>
    </row>
    <row r="1531" customFormat="false" ht="15.75" hidden="false" customHeight="false" outlineLevel="0" collapsed="false">
      <c r="A1531" s="8" t="str">
        <f aca="false">pattern_user_labels!$A1531</f>
        <v>aa448472-0432-4c27-b7b3-445f41471a27</v>
      </c>
      <c r="B1531" s="8" t="str">
        <f aca="false" t="array" ref="B1531:B1531">INDEX(pattern_user_labels!B1531:J1531,MATCH(MAX(COUNTIF(pattern_user_labels!B1531:J1531,pattern_user_labels!B1531:J1531)),COUNTIF(pattern_user_labels!B1531:J1531,pattern_user_labels!B1531:J1531),0))</f>
        <v>NON_SPECIFIC</v>
      </c>
      <c r="C1531" s="9" t="n">
        <f aca="false">pattern_user_labels!$R1531</f>
        <v>3</v>
      </c>
      <c r="D1531" s="9" t="n">
        <f aca="false">COUNTIF(pattern_user_labels!$B1531:$J1531, $B1531)</f>
        <v>2</v>
      </c>
      <c r="E1531" s="10" t="b">
        <f aca="false">$C1531-$D1531&lt;=1</f>
        <v>1</v>
      </c>
      <c r="F1531" s="10" t="b">
        <f aca="false">$C1531=$D1531</f>
        <v>0</v>
      </c>
      <c r="G1531" s="10" t="b">
        <f aca="false">D1531&gt;=3</f>
        <v>0</v>
      </c>
      <c r="H1531" s="10" t="b">
        <f aca="false">AND($E1531,OR($B1531="UNGRADABLE_QUALITY",$B1531="UNGRADABLE_CONDITION"))</f>
        <v>0</v>
      </c>
      <c r="I1531" s="10" t="str">
        <f aca="false">IF(AND($E1531,NOT($H1531)),$B1531, "")</f>
        <v>NON_SPECIFIC</v>
      </c>
    </row>
    <row r="1532" customFormat="false" ht="15.75" hidden="false" customHeight="false" outlineLevel="0" collapsed="false">
      <c r="A1532" s="8" t="str">
        <f aca="false">pattern_user_labels!$A1532</f>
        <v>aa58ff02-f631-45fb-9a69-583cf854785a</v>
      </c>
      <c r="B1532" s="8" t="str">
        <f aca="false" t="array" ref="B1532:B1532">INDEX(pattern_user_labels!B1532:J1532,MATCH(MAX(COUNTIF(pattern_user_labels!B1532:J1532,pattern_user_labels!B1532:J1532)),COUNTIF(pattern_user_labels!B1532:J1532,pattern_user_labels!B1532:J1532),0))</f>
        <v>EARLY</v>
      </c>
      <c r="C1532" s="9" t="n">
        <f aca="false">pattern_user_labels!$R1532</f>
        <v>3</v>
      </c>
      <c r="D1532" s="9" t="n">
        <f aca="false">COUNTIF(pattern_user_labels!$B1532:$J1532, $B1532)</f>
        <v>2</v>
      </c>
      <c r="E1532" s="10" t="b">
        <f aca="false">$C1532-$D1532&lt;=1</f>
        <v>1</v>
      </c>
      <c r="F1532" s="10" t="b">
        <f aca="false">$C1532=$D1532</f>
        <v>0</v>
      </c>
      <c r="G1532" s="10" t="b">
        <f aca="false">D1532&gt;=3</f>
        <v>0</v>
      </c>
      <c r="H1532" s="10" t="b">
        <f aca="false">AND($E1532,OR($B1532="UNGRADABLE_QUALITY",$B1532="UNGRADABLE_CONDITION"))</f>
        <v>0</v>
      </c>
      <c r="I1532" s="10" t="str">
        <f aca="false">IF(AND($E1532,NOT($H1532)),$B1532, "")</f>
        <v>EARLY</v>
      </c>
    </row>
    <row r="1533" customFormat="false" ht="15.75" hidden="false" customHeight="false" outlineLevel="0" collapsed="false">
      <c r="A1533" s="8" t="str">
        <f aca="false">pattern_user_labels!$A1533</f>
        <v>aa6f1ca1-f583-4b7f-aa05-8c69e172454b</v>
      </c>
      <c r="B1533" s="8" t="str">
        <f aca="false" t="array" ref="B1533:B1533">INDEX(pattern_user_labels!B1533:J1533,MATCH(MAX(COUNTIF(pattern_user_labels!B1533:J1533,pattern_user_labels!B1533:J1533)),COUNTIF(pattern_user_labels!B1533:J1533,pattern_user_labels!B1533:J1533),0))</f>
        <v>LATE</v>
      </c>
      <c r="C1533" s="9" t="n">
        <f aca="false">pattern_user_labels!$R1533</f>
        <v>3</v>
      </c>
      <c r="D1533" s="9" t="n">
        <f aca="false">COUNTIF(pattern_user_labels!$B1533:$J1533, $B1533)</f>
        <v>3</v>
      </c>
      <c r="E1533" s="10" t="b">
        <f aca="false">$C1533-$D1533&lt;=1</f>
        <v>1</v>
      </c>
      <c r="F1533" s="10" t="b">
        <f aca="false">$C1533=$D1533</f>
        <v>1</v>
      </c>
      <c r="G1533" s="10" t="b">
        <f aca="false">D1533&gt;=3</f>
        <v>1</v>
      </c>
      <c r="H1533" s="10" t="b">
        <f aca="false">AND($E1533,OR($B1533="UNGRADABLE_QUALITY",$B1533="UNGRADABLE_CONDITION"))</f>
        <v>0</v>
      </c>
      <c r="I1533" s="10" t="str">
        <f aca="false">IF(AND($E1533,NOT($H1533)),$B1533, "")</f>
        <v>LATE</v>
      </c>
    </row>
    <row r="1534" customFormat="false" ht="15.75" hidden="false" customHeight="false" outlineLevel="0" collapsed="false">
      <c r="A1534" s="8" t="str">
        <f aca="false">pattern_user_labels!$A1534</f>
        <v>aa770d11-0fd1-4e02-b77c-e411c6c0f559</v>
      </c>
      <c r="B1534" s="8" t="str">
        <f aca="false" t="array" ref="B1534:B1534">INDEX(pattern_user_labels!B1534:J1534,MATCH(MAX(COUNTIF(pattern_user_labels!B1534:J1534,pattern_user_labels!B1534:J1534)),COUNTIF(pattern_user_labels!B1534:J1534,pattern_user_labels!B1534:J1534),0))</f>
        <v>NORMAL</v>
      </c>
      <c r="C1534" s="9" t="n">
        <f aca="false">pattern_user_labels!$R1534</f>
        <v>3</v>
      </c>
      <c r="D1534" s="9" t="n">
        <f aca="false">COUNTIF(pattern_user_labels!$B1534:$J1534, $B1534)</f>
        <v>2</v>
      </c>
      <c r="E1534" s="10" t="b">
        <f aca="false">$C1534-$D1534&lt;=1</f>
        <v>1</v>
      </c>
      <c r="F1534" s="10" t="b">
        <f aca="false">$C1534=$D1534</f>
        <v>0</v>
      </c>
      <c r="G1534" s="10" t="b">
        <f aca="false">D1534&gt;=3</f>
        <v>0</v>
      </c>
      <c r="H1534" s="10" t="b">
        <f aca="false">AND($E1534,OR($B1534="UNGRADABLE_QUALITY",$B1534="UNGRADABLE_CONDITION"))</f>
        <v>0</v>
      </c>
      <c r="I1534" s="10" t="str">
        <f aca="false">IF(AND($E1534,NOT($H1534)),$B1534, "")</f>
        <v>NORMAL</v>
      </c>
    </row>
    <row r="1535" customFormat="false" ht="15.75" hidden="false" customHeight="false" outlineLevel="0" collapsed="false">
      <c r="A1535" s="8" t="str">
        <f aca="false">pattern_user_labels!$A1535</f>
        <v>aac38105-c114-48b4-8a6b-f2898478f6ba</v>
      </c>
      <c r="B1535" s="8" t="str">
        <f aca="false" t="array" ref="B1535:B1535">INDEX(pattern_user_labels!B1535:J1535,MATCH(MAX(COUNTIF(pattern_user_labels!B1535:J1535,pattern_user_labels!B1535:J1535)),COUNTIF(pattern_user_labels!B1535:J1535,pattern_user_labels!B1535:J1535),0))</f>
        <v>NON_SPECIFIC</v>
      </c>
      <c r="C1535" s="9" t="n">
        <f aca="false">pattern_user_labels!$R1535</f>
        <v>3</v>
      </c>
      <c r="D1535" s="9" t="n">
        <f aca="false">COUNTIF(pattern_user_labels!$B1535:$J1535, $B1535)</f>
        <v>2</v>
      </c>
      <c r="E1535" s="10" t="b">
        <f aca="false">$C1535-$D1535&lt;=1</f>
        <v>1</v>
      </c>
      <c r="F1535" s="10" t="b">
        <f aca="false">$C1535=$D1535</f>
        <v>0</v>
      </c>
      <c r="G1535" s="10" t="b">
        <f aca="false">D1535&gt;=3</f>
        <v>0</v>
      </c>
      <c r="H1535" s="10" t="b">
        <f aca="false">AND($E1535,OR($B1535="UNGRADABLE_QUALITY",$B1535="UNGRADABLE_CONDITION"))</f>
        <v>0</v>
      </c>
      <c r="I1535" s="10" t="str">
        <f aca="false">IF(AND($E1535,NOT($H1535)),$B1535, "")</f>
        <v>NON_SPECIFIC</v>
      </c>
    </row>
    <row r="1536" customFormat="false" ht="15.75" hidden="false" customHeight="false" outlineLevel="0" collapsed="false">
      <c r="A1536" s="8" t="str">
        <f aca="false">pattern_user_labels!$A1536</f>
        <v>aad0c931-dcf7-4eb4-a1c2-cf3c3f554ef9</v>
      </c>
      <c r="B1536" s="8" t="str">
        <f aca="false" t="array" ref="B1536:B1536">INDEX(pattern_user_labels!B1536:J1536,MATCH(MAX(COUNTIF(pattern_user_labels!B1536:J1536,pattern_user_labels!B1536:J1536)),COUNTIF(pattern_user_labels!B1536:J1536,pattern_user_labels!B1536:J1536),0))</f>
        <v>NORMAL</v>
      </c>
      <c r="C1536" s="9" t="n">
        <f aca="false">pattern_user_labels!$R1536</f>
        <v>3</v>
      </c>
      <c r="D1536" s="9" t="n">
        <f aca="false">COUNTIF(pattern_user_labels!$B1536:$J1536, $B1536)</f>
        <v>2</v>
      </c>
      <c r="E1536" s="10" t="b">
        <f aca="false">$C1536-$D1536&lt;=1</f>
        <v>1</v>
      </c>
      <c r="F1536" s="10" t="b">
        <f aca="false">$C1536=$D1536</f>
        <v>0</v>
      </c>
      <c r="G1536" s="10" t="b">
        <f aca="false">D1536&gt;=3</f>
        <v>0</v>
      </c>
      <c r="H1536" s="10" t="b">
        <f aca="false">AND($E1536,OR($B1536="UNGRADABLE_QUALITY",$B1536="UNGRADABLE_CONDITION"))</f>
        <v>0</v>
      </c>
      <c r="I1536" s="10" t="str">
        <f aca="false">IF(AND($E1536,NOT($H1536)),$B1536, "")</f>
        <v>NORMAL</v>
      </c>
    </row>
    <row r="1537" customFormat="false" ht="15.75" hidden="false" customHeight="false" outlineLevel="0" collapsed="false">
      <c r="A1537" s="8" t="str">
        <f aca="false">pattern_user_labels!$A1537</f>
        <v>aaf7a935-33e5-41d1-a1bf-8bfa1cb73851</v>
      </c>
      <c r="B1537" s="8" t="str">
        <f aca="false" t="array" ref="B1537:B1537">INDEX(pattern_user_labels!B1537:J1537,MATCH(MAX(COUNTIF(pattern_user_labels!B1537:J1537,pattern_user_labels!B1537:J1537)),COUNTIF(pattern_user_labels!B1537:J1537,pattern_user_labels!B1537:J1537),0))</f>
        <v>NON_SPECIFIC</v>
      </c>
      <c r="C1537" s="9" t="n">
        <f aca="false">pattern_user_labels!$R1537</f>
        <v>3</v>
      </c>
      <c r="D1537" s="9" t="n">
        <f aca="false">COUNTIF(pattern_user_labels!$B1537:$J1537, $B1537)</f>
        <v>2</v>
      </c>
      <c r="E1537" s="10" t="b">
        <f aca="false">$C1537-$D1537&lt;=1</f>
        <v>1</v>
      </c>
      <c r="F1537" s="10" t="b">
        <f aca="false">$C1537=$D1537</f>
        <v>0</v>
      </c>
      <c r="G1537" s="10" t="b">
        <f aca="false">D1537&gt;=3</f>
        <v>0</v>
      </c>
      <c r="H1537" s="10" t="b">
        <f aca="false">AND($E1537,OR($B1537="UNGRADABLE_QUALITY",$B1537="UNGRADABLE_CONDITION"))</f>
        <v>0</v>
      </c>
      <c r="I1537" s="10" t="str">
        <f aca="false">IF(AND($E1537,NOT($H1537)),$B1537, "")</f>
        <v>NON_SPECIFIC</v>
      </c>
    </row>
    <row r="1538" customFormat="false" ht="15.75" hidden="false" customHeight="false" outlineLevel="0" collapsed="false">
      <c r="A1538" s="8" t="str">
        <f aca="false">pattern_user_labels!$A1538</f>
        <v>ab68f7c6-d94a-4d1a-a175-63e6e102a898</v>
      </c>
      <c r="B1538" s="8" t="str">
        <f aca="false" t="array" ref="B1538:B1538">INDEX(pattern_user_labels!B1538:J1538,MATCH(MAX(COUNTIF(pattern_user_labels!B1538:J1538,pattern_user_labels!B1538:J1538)),COUNTIF(pattern_user_labels!B1538:J1538,pattern_user_labels!B1538:J1538),0))</f>
        <v>NORMAL</v>
      </c>
      <c r="C1538" s="9" t="n">
        <f aca="false">pattern_user_labels!$R1538</f>
        <v>3</v>
      </c>
      <c r="D1538" s="9" t="n">
        <f aca="false">COUNTIF(pattern_user_labels!$B1538:$J1538, $B1538)</f>
        <v>2</v>
      </c>
      <c r="E1538" s="10" t="b">
        <f aca="false">$C1538-$D1538&lt;=1</f>
        <v>1</v>
      </c>
      <c r="F1538" s="10" t="b">
        <f aca="false">$C1538=$D1538</f>
        <v>0</v>
      </c>
      <c r="G1538" s="10" t="b">
        <f aca="false">D1538&gt;=3</f>
        <v>0</v>
      </c>
      <c r="H1538" s="10" t="b">
        <f aca="false">AND($E1538,OR($B1538="UNGRADABLE_QUALITY",$B1538="UNGRADABLE_CONDITION"))</f>
        <v>0</v>
      </c>
      <c r="I1538" s="10" t="str">
        <f aca="false">IF(AND($E1538,NOT($H1538)),$B1538, "")</f>
        <v>NORMAL</v>
      </c>
    </row>
    <row r="1539" customFormat="false" ht="15.75" hidden="false" customHeight="false" outlineLevel="0" collapsed="false">
      <c r="A1539" s="8" t="str">
        <f aca="false">pattern_user_labels!$A1539</f>
        <v>ab9582dc-2bef-4a52-9d5b-023d5f0c8c76</v>
      </c>
      <c r="B1539" s="8" t="str">
        <f aca="false" t="array" ref="B1539:B1539">INDEX(pattern_user_labels!B1539:J1539,MATCH(MAX(COUNTIF(pattern_user_labels!B1539:J1539,pattern_user_labels!B1539:J1539)),COUNTIF(pattern_user_labels!B1539:J1539,pattern_user_labels!B1539:J1539),0))</f>
        <v>NON_SPECIFIC</v>
      </c>
      <c r="C1539" s="9" t="n">
        <f aca="false">pattern_user_labels!$R1539</f>
        <v>3</v>
      </c>
      <c r="D1539" s="9" t="n">
        <f aca="false">COUNTIF(pattern_user_labels!$B1539:$J1539, $B1539)</f>
        <v>2</v>
      </c>
      <c r="E1539" s="10" t="b">
        <f aca="false">$C1539-$D1539&lt;=1</f>
        <v>1</v>
      </c>
      <c r="F1539" s="10" t="b">
        <f aca="false">$C1539=$D1539</f>
        <v>0</v>
      </c>
      <c r="G1539" s="10" t="b">
        <f aca="false">D1539&gt;=3</f>
        <v>0</v>
      </c>
      <c r="H1539" s="10" t="b">
        <f aca="false">AND($E1539,OR($B1539="UNGRADABLE_QUALITY",$B1539="UNGRADABLE_CONDITION"))</f>
        <v>0</v>
      </c>
      <c r="I1539" s="10" t="str">
        <f aca="false">IF(AND($E1539,NOT($H1539)),$B1539, "")</f>
        <v>NON_SPECIFIC</v>
      </c>
    </row>
    <row r="1540" customFormat="false" ht="15.75" hidden="false" customHeight="false" outlineLevel="0" collapsed="false">
      <c r="A1540" s="8" t="str">
        <f aca="false">pattern_user_labels!$A1540</f>
        <v>aba3a2e2-dc67-498c-ad7d-bd654d694fba</v>
      </c>
      <c r="B1540" s="8" t="str">
        <f aca="false" t="array" ref="B1540:B1540">INDEX(pattern_user_labels!B1540:J1540,MATCH(MAX(COUNTIF(pattern_user_labels!B1540:J1540,pattern_user_labels!B1540:J1540)),COUNTIF(pattern_user_labels!B1540:J1540,pattern_user_labels!B1540:J1540),0))</f>
        <v>LATE</v>
      </c>
      <c r="C1540" s="9" t="n">
        <f aca="false">pattern_user_labels!$R1540</f>
        <v>3</v>
      </c>
      <c r="D1540" s="9" t="n">
        <f aca="false">COUNTIF(pattern_user_labels!$B1540:$J1540, $B1540)</f>
        <v>2</v>
      </c>
      <c r="E1540" s="10" t="b">
        <f aca="false">$C1540-$D1540&lt;=1</f>
        <v>1</v>
      </c>
      <c r="F1540" s="10" t="b">
        <f aca="false">$C1540=$D1540</f>
        <v>0</v>
      </c>
      <c r="G1540" s="10" t="b">
        <f aca="false">D1540&gt;=3</f>
        <v>0</v>
      </c>
      <c r="H1540" s="10" t="b">
        <f aca="false">AND($E1540,OR($B1540="UNGRADABLE_QUALITY",$B1540="UNGRADABLE_CONDITION"))</f>
        <v>0</v>
      </c>
      <c r="I1540" s="10" t="str">
        <f aca="false">IF(AND($E1540,NOT($H1540)),$B1540, "")</f>
        <v>LATE</v>
      </c>
    </row>
    <row r="1541" customFormat="false" ht="15.75" hidden="false" customHeight="false" outlineLevel="0" collapsed="false">
      <c r="A1541" s="8" t="str">
        <f aca="false">pattern_user_labels!$A1541</f>
        <v>ac0a6f15-35cd-4347-9080-663911961c5b</v>
      </c>
      <c r="B1541" s="8" t="str">
        <f aca="false" t="array" ref="B1541:B1541">INDEX(pattern_user_labels!B1541:J1541,MATCH(MAX(COUNTIF(pattern_user_labels!B1541:J1541,pattern_user_labels!B1541:J1541)),COUNTIF(pattern_user_labels!B1541:J1541,pattern_user_labels!B1541:J1541),0))</f>
        <v>UNGRADABLE_QUALITY</v>
      </c>
      <c r="C1541" s="9" t="n">
        <f aca="false">pattern_user_labels!$R1541</f>
        <v>3</v>
      </c>
      <c r="D1541" s="9" t="n">
        <f aca="false">COUNTIF(pattern_user_labels!$B1541:$J1541, $B1541)</f>
        <v>3</v>
      </c>
      <c r="E1541" s="10" t="b">
        <f aca="false">$C1541-$D1541&lt;=1</f>
        <v>1</v>
      </c>
      <c r="F1541" s="10" t="b">
        <f aca="false">$C1541=$D1541</f>
        <v>1</v>
      </c>
      <c r="G1541" s="10" t="b">
        <f aca="false">D1541&gt;=3</f>
        <v>1</v>
      </c>
      <c r="H1541" s="10" t="b">
        <f aca="false">AND($E1541,OR($B1541="UNGRADABLE_QUALITY",$B1541="UNGRADABLE_CONDITION"))</f>
        <v>1</v>
      </c>
      <c r="I1541" s="10" t="str">
        <f aca="false">IF(AND($E1541,NOT($H1541)),$B1541, "")</f>
        <v/>
      </c>
    </row>
    <row r="1542" customFormat="false" ht="15.75" hidden="false" customHeight="false" outlineLevel="0" collapsed="false">
      <c r="A1542" s="8" t="str">
        <f aca="false">pattern_user_labels!$A1542</f>
        <v>ac1ba408-f5bf-4cdf-b884-30c8d46d943f</v>
      </c>
      <c r="B1542" s="8" t="str">
        <f aca="false" t="array" ref="B1542:B1542">INDEX(pattern_user_labels!B1542:J1542,MATCH(MAX(COUNTIF(pattern_user_labels!B1542:J1542,pattern_user_labels!B1542:J1542)),COUNTIF(pattern_user_labels!B1542:J1542,pattern_user_labels!B1542:J1542),0))</f>
        <v>NON_SPECIFIC</v>
      </c>
      <c r="C1542" s="9" t="n">
        <f aca="false">pattern_user_labels!$R1542</f>
        <v>3</v>
      </c>
      <c r="D1542" s="9" t="n">
        <f aca="false">COUNTIF(pattern_user_labels!$B1542:$J1542, $B1542)</f>
        <v>2</v>
      </c>
      <c r="E1542" s="10" t="b">
        <f aca="false">$C1542-$D1542&lt;=1</f>
        <v>1</v>
      </c>
      <c r="F1542" s="10" t="b">
        <f aca="false">$C1542=$D1542</f>
        <v>0</v>
      </c>
      <c r="G1542" s="10" t="b">
        <f aca="false">D1542&gt;=3</f>
        <v>0</v>
      </c>
      <c r="H1542" s="10" t="b">
        <f aca="false">AND($E1542,OR($B1542="UNGRADABLE_QUALITY",$B1542="UNGRADABLE_CONDITION"))</f>
        <v>0</v>
      </c>
      <c r="I1542" s="10" t="str">
        <f aca="false">IF(AND($E1542,NOT($H1542)),$B1542, "")</f>
        <v>NON_SPECIFIC</v>
      </c>
    </row>
    <row r="1543" customFormat="false" ht="15.75" hidden="false" customHeight="false" outlineLevel="0" collapsed="false">
      <c r="A1543" s="8" t="str">
        <f aca="false">pattern_user_labels!$A1543</f>
        <v>ac1c2914-561b-472b-b7d7-40a198e54850</v>
      </c>
      <c r="B1543" s="8" t="str">
        <f aca="false" t="array" ref="B1543:B1543">INDEX(pattern_user_labels!B1543:J1543,MATCH(MAX(COUNTIF(pattern_user_labels!B1543:J1543,pattern_user_labels!B1543:J1543)),COUNTIF(pattern_user_labels!B1543:J1543,pattern_user_labels!B1543:J1543),0))</f>
        <v>EARLY</v>
      </c>
      <c r="C1543" s="9" t="n">
        <f aca="false">pattern_user_labels!$R1543</f>
        <v>3</v>
      </c>
      <c r="D1543" s="9" t="n">
        <f aca="false">COUNTIF(pattern_user_labels!$B1543:$J1543, $B1543)</f>
        <v>2</v>
      </c>
      <c r="E1543" s="10" t="b">
        <f aca="false">$C1543-$D1543&lt;=1</f>
        <v>1</v>
      </c>
      <c r="F1543" s="10" t="b">
        <f aca="false">$C1543=$D1543</f>
        <v>0</v>
      </c>
      <c r="G1543" s="10" t="b">
        <f aca="false">D1543&gt;=3</f>
        <v>0</v>
      </c>
      <c r="H1543" s="10" t="b">
        <f aca="false">AND($E1543,OR($B1543="UNGRADABLE_QUALITY",$B1543="UNGRADABLE_CONDITION"))</f>
        <v>0</v>
      </c>
      <c r="I1543" s="10" t="str">
        <f aca="false">IF(AND($E1543,NOT($H1543)),$B1543, "")</f>
        <v>EARLY</v>
      </c>
    </row>
    <row r="1544" customFormat="false" ht="15.75" hidden="false" customHeight="false" outlineLevel="0" collapsed="false">
      <c r="A1544" s="8" t="str">
        <f aca="false">pattern_user_labels!$A1544</f>
        <v>ac7471eb-2234-435d-9c83-4b25469cffda</v>
      </c>
      <c r="B1544" s="8" t="str">
        <f aca="false" t="array" ref="B1544:B1544">INDEX(pattern_user_labels!B1544:J1544,MATCH(MAX(COUNTIF(pattern_user_labels!B1544:J1544,pattern_user_labels!B1544:J1544)),COUNTIF(pattern_user_labels!B1544:J1544,pattern_user_labels!B1544:J1544),0))</f>
        <v>NON_SPECIFIC</v>
      </c>
      <c r="C1544" s="9" t="n">
        <f aca="false">pattern_user_labels!$R1544</f>
        <v>3</v>
      </c>
      <c r="D1544" s="9" t="n">
        <f aca="false">COUNTIF(pattern_user_labels!$B1544:$J1544, $B1544)</f>
        <v>2</v>
      </c>
      <c r="E1544" s="10" t="b">
        <f aca="false">$C1544-$D1544&lt;=1</f>
        <v>1</v>
      </c>
      <c r="F1544" s="10" t="b">
        <f aca="false">$C1544=$D1544</f>
        <v>0</v>
      </c>
      <c r="G1544" s="10" t="b">
        <f aca="false">D1544&gt;=3</f>
        <v>0</v>
      </c>
      <c r="H1544" s="10" t="b">
        <f aca="false">AND($E1544,OR($B1544="UNGRADABLE_QUALITY",$B1544="UNGRADABLE_CONDITION"))</f>
        <v>0</v>
      </c>
      <c r="I1544" s="10" t="str">
        <f aca="false">IF(AND($E1544,NOT($H1544)),$B1544, "")</f>
        <v>NON_SPECIFIC</v>
      </c>
    </row>
    <row r="1545" customFormat="false" ht="15.75" hidden="false" customHeight="false" outlineLevel="0" collapsed="false">
      <c r="A1545" s="8" t="str">
        <f aca="false">pattern_user_labels!$A1545</f>
        <v>acaceb6b-fe93-49ff-8c13-cb126e8f61a8</v>
      </c>
      <c r="B1545" s="8" t="str">
        <f aca="false" t="array" ref="B1545:B1545">INDEX(pattern_user_labels!B1545:J1545,MATCH(MAX(COUNTIF(pattern_user_labels!B1545:J1545,pattern_user_labels!B1545:J1545)),COUNTIF(pattern_user_labels!B1545:J1545,pattern_user_labels!B1545:J1545),0))</f>
        <v>NON_SPECIFIC</v>
      </c>
      <c r="C1545" s="9" t="n">
        <f aca="false">pattern_user_labels!$R1545</f>
        <v>3</v>
      </c>
      <c r="D1545" s="9" t="n">
        <f aca="false">COUNTIF(pattern_user_labels!$B1545:$J1545, $B1545)</f>
        <v>3</v>
      </c>
      <c r="E1545" s="10" t="b">
        <f aca="false">$C1545-$D1545&lt;=1</f>
        <v>1</v>
      </c>
      <c r="F1545" s="10" t="b">
        <f aca="false">$C1545=$D1545</f>
        <v>1</v>
      </c>
      <c r="G1545" s="10" t="b">
        <f aca="false">D1545&gt;=3</f>
        <v>1</v>
      </c>
      <c r="H1545" s="10" t="b">
        <f aca="false">AND($E1545,OR($B1545="UNGRADABLE_QUALITY",$B1545="UNGRADABLE_CONDITION"))</f>
        <v>0</v>
      </c>
      <c r="I1545" s="10" t="str">
        <f aca="false">IF(AND($E1545,NOT($H1545)),$B1545, "")</f>
        <v>NON_SPECIFIC</v>
      </c>
    </row>
    <row r="1546" customFormat="false" ht="15.75" hidden="false" customHeight="false" outlineLevel="0" collapsed="false">
      <c r="A1546" s="8" t="str">
        <f aca="false">pattern_user_labels!$A1546</f>
        <v>acad795b-e3db-4f7c-a57f-2a87af47b3ef</v>
      </c>
      <c r="B1546" s="8" t="str">
        <f aca="false" t="array" ref="B1546:B1546">INDEX(pattern_user_labels!B1546:J1546,MATCH(MAX(COUNTIF(pattern_user_labels!B1546:J1546,pattern_user_labels!B1546:J1546)),COUNTIF(pattern_user_labels!B1546:J1546,pattern_user_labels!B1546:J1546),0))</f>
        <v>NORMAL</v>
      </c>
      <c r="C1546" s="9" t="n">
        <f aca="false">pattern_user_labels!$R1546</f>
        <v>3</v>
      </c>
      <c r="D1546" s="9" t="n">
        <f aca="false">COUNTIF(pattern_user_labels!$B1546:$J1546, $B1546)</f>
        <v>2</v>
      </c>
      <c r="E1546" s="10" t="b">
        <f aca="false">$C1546-$D1546&lt;=1</f>
        <v>1</v>
      </c>
      <c r="F1546" s="10" t="b">
        <f aca="false">$C1546=$D1546</f>
        <v>0</v>
      </c>
      <c r="G1546" s="10" t="b">
        <f aca="false">D1546&gt;=3</f>
        <v>0</v>
      </c>
      <c r="H1546" s="10" t="b">
        <f aca="false">AND($E1546,OR($B1546="UNGRADABLE_QUALITY",$B1546="UNGRADABLE_CONDITION"))</f>
        <v>0</v>
      </c>
      <c r="I1546" s="10" t="str">
        <f aca="false">IF(AND($E1546,NOT($H1546)),$B1546, "")</f>
        <v>NORMAL</v>
      </c>
    </row>
    <row r="1547" customFormat="false" ht="15.75" hidden="false" customHeight="false" outlineLevel="0" collapsed="false">
      <c r="A1547" s="8" t="str">
        <f aca="false">pattern_user_labels!$A1547</f>
        <v>acb2de04-0573-4a32-81e6-9f00cf440fc8</v>
      </c>
      <c r="B1547" s="8" t="str">
        <f aca="false" t="array" ref="B1547:B1547">INDEX(pattern_user_labels!B1547:J1547,MATCH(MAX(COUNTIF(pattern_user_labels!B1547:J1547,pattern_user_labels!B1547:J1547)),COUNTIF(pattern_user_labels!B1547:J1547,pattern_user_labels!B1547:J1547),0))</f>
        <v>UNGRADABLE_QUALITY</v>
      </c>
      <c r="C1547" s="9" t="n">
        <f aca="false">pattern_user_labels!$R1547</f>
        <v>3</v>
      </c>
      <c r="D1547" s="9" t="n">
        <f aca="false">COUNTIF(pattern_user_labels!$B1547:$J1547, $B1547)</f>
        <v>1</v>
      </c>
      <c r="E1547" s="10" t="b">
        <f aca="false">$C1547-$D1547&lt;=1</f>
        <v>0</v>
      </c>
      <c r="F1547" s="10" t="b">
        <f aca="false">$C1547=$D1547</f>
        <v>0</v>
      </c>
      <c r="G1547" s="10" t="b">
        <f aca="false">D1547&gt;=3</f>
        <v>0</v>
      </c>
      <c r="H1547" s="10" t="b">
        <f aca="false">AND($E1547,OR($B1547="UNGRADABLE_QUALITY",$B1547="UNGRADABLE_CONDITION"))</f>
        <v>0</v>
      </c>
      <c r="I1547" s="10" t="str">
        <f aca="false">IF(AND($E1547,NOT($H1547)),$B1547, "")</f>
        <v/>
      </c>
    </row>
    <row r="1548" customFormat="false" ht="15.75" hidden="false" customHeight="false" outlineLevel="0" collapsed="false">
      <c r="A1548" s="8" t="str">
        <f aca="false">pattern_user_labels!$A1548</f>
        <v>ad0d6198-3daf-44ab-bd8e-d3873fc7988b</v>
      </c>
      <c r="B1548" s="8" t="str">
        <f aca="false" t="array" ref="B1548:B1548">INDEX(pattern_user_labels!B1548:J1548,MATCH(MAX(COUNTIF(pattern_user_labels!B1548:J1548,pattern_user_labels!B1548:J1548)),COUNTIF(pattern_user_labels!B1548:J1548,pattern_user_labels!B1548:J1548),0))</f>
        <v>NON_SPECIFIC</v>
      </c>
      <c r="C1548" s="9" t="n">
        <f aca="false">pattern_user_labels!$R1548</f>
        <v>3</v>
      </c>
      <c r="D1548" s="9" t="n">
        <f aca="false">COUNTIF(pattern_user_labels!$B1548:$J1548, $B1548)</f>
        <v>3</v>
      </c>
      <c r="E1548" s="10" t="b">
        <f aca="false">$C1548-$D1548&lt;=1</f>
        <v>1</v>
      </c>
      <c r="F1548" s="10" t="b">
        <f aca="false">$C1548=$D1548</f>
        <v>1</v>
      </c>
      <c r="G1548" s="10" t="b">
        <f aca="false">D1548&gt;=3</f>
        <v>1</v>
      </c>
      <c r="H1548" s="10" t="b">
        <f aca="false">AND($E1548,OR($B1548="UNGRADABLE_QUALITY",$B1548="UNGRADABLE_CONDITION"))</f>
        <v>0</v>
      </c>
      <c r="I1548" s="10" t="str">
        <f aca="false">IF(AND($E1548,NOT($H1548)),$B1548, "")</f>
        <v>NON_SPECIFIC</v>
      </c>
    </row>
    <row r="1549" customFormat="false" ht="15.75" hidden="false" customHeight="false" outlineLevel="0" collapsed="false">
      <c r="A1549" s="8" t="str">
        <f aca="false">pattern_user_labels!$A1549</f>
        <v>adca12fa-e267-46e7-994e-17149dff6ff8</v>
      </c>
      <c r="B1549" s="8" t="str">
        <f aca="false" t="array" ref="B1549:B1549">INDEX(pattern_user_labels!B1549:J1549,MATCH(MAX(COUNTIF(pattern_user_labels!B1549:J1549,pattern_user_labels!B1549:J1549)),COUNTIF(pattern_user_labels!B1549:J1549,pattern_user_labels!B1549:J1549),0))</f>
        <v>EARLY</v>
      </c>
      <c r="C1549" s="9" t="n">
        <f aca="false">pattern_user_labels!$R1549</f>
        <v>3</v>
      </c>
      <c r="D1549" s="9" t="n">
        <f aca="false">COUNTIF(pattern_user_labels!$B1549:$J1549, $B1549)</f>
        <v>3</v>
      </c>
      <c r="E1549" s="10" t="b">
        <f aca="false">$C1549-$D1549&lt;=1</f>
        <v>1</v>
      </c>
      <c r="F1549" s="10" t="b">
        <f aca="false">$C1549=$D1549</f>
        <v>1</v>
      </c>
      <c r="G1549" s="10" t="b">
        <f aca="false">D1549&gt;=3</f>
        <v>1</v>
      </c>
      <c r="H1549" s="10" t="b">
        <f aca="false">AND($E1549,OR($B1549="UNGRADABLE_QUALITY",$B1549="UNGRADABLE_CONDITION"))</f>
        <v>0</v>
      </c>
      <c r="I1549" s="10" t="str">
        <f aca="false">IF(AND($E1549,NOT($H1549)),$B1549, "")</f>
        <v>EARLY</v>
      </c>
    </row>
    <row r="1550" customFormat="false" ht="15.75" hidden="false" customHeight="false" outlineLevel="0" collapsed="false">
      <c r="A1550" s="8" t="str">
        <f aca="false">pattern_user_labels!$A1550</f>
        <v>adf70117-d495-4768-ba60-a127c17e0a69</v>
      </c>
      <c r="B1550" s="8" t="str">
        <f aca="false" t="array" ref="B1550:B1550">INDEX(pattern_user_labels!B1550:J1550,MATCH(MAX(COUNTIF(pattern_user_labels!B1550:J1550,pattern_user_labels!B1550:J1550)),COUNTIF(pattern_user_labels!B1550:J1550,pattern_user_labels!B1550:J1550),0))</f>
        <v>EARLY</v>
      </c>
      <c r="C1550" s="9" t="n">
        <f aca="false">pattern_user_labels!$R1550</f>
        <v>3</v>
      </c>
      <c r="D1550" s="9" t="n">
        <f aca="false">COUNTIF(pattern_user_labels!$B1550:$J1550, $B1550)</f>
        <v>3</v>
      </c>
      <c r="E1550" s="10" t="b">
        <f aca="false">$C1550-$D1550&lt;=1</f>
        <v>1</v>
      </c>
      <c r="F1550" s="10" t="b">
        <f aca="false">$C1550=$D1550</f>
        <v>1</v>
      </c>
      <c r="G1550" s="10" t="b">
        <f aca="false">D1550&gt;=3</f>
        <v>1</v>
      </c>
      <c r="H1550" s="10" t="b">
        <f aca="false">AND($E1550,OR($B1550="UNGRADABLE_QUALITY",$B1550="UNGRADABLE_CONDITION"))</f>
        <v>0</v>
      </c>
      <c r="I1550" s="10" t="str">
        <f aca="false">IF(AND($E1550,NOT($H1550)),$B1550, "")</f>
        <v>EARLY</v>
      </c>
    </row>
    <row r="1551" customFormat="false" ht="15.75" hidden="false" customHeight="false" outlineLevel="0" collapsed="false">
      <c r="A1551" s="8" t="str">
        <f aca="false">pattern_user_labels!$A1551</f>
        <v>ae2c587b-b8e5-4e28-8918-05c9e584e72c</v>
      </c>
      <c r="B1551" s="8" t="str">
        <f aca="false" t="array" ref="B1551:B1551">INDEX(pattern_user_labels!B1551:J1551,MATCH(MAX(COUNTIF(pattern_user_labels!B1551:J1551,pattern_user_labels!B1551:J1551)),COUNTIF(pattern_user_labels!B1551:J1551,pattern_user_labels!B1551:J1551),0))</f>
        <v>LATE</v>
      </c>
      <c r="C1551" s="9" t="n">
        <f aca="false">pattern_user_labels!$R1551</f>
        <v>3</v>
      </c>
      <c r="D1551" s="9" t="n">
        <f aca="false">COUNTIF(pattern_user_labels!$B1551:$J1551, $B1551)</f>
        <v>1</v>
      </c>
      <c r="E1551" s="10" t="b">
        <f aca="false">$C1551-$D1551&lt;=1</f>
        <v>0</v>
      </c>
      <c r="F1551" s="10" t="b">
        <f aca="false">$C1551=$D1551</f>
        <v>0</v>
      </c>
      <c r="G1551" s="10" t="b">
        <f aca="false">D1551&gt;=3</f>
        <v>0</v>
      </c>
      <c r="H1551" s="10" t="b">
        <f aca="false">AND($E1551,OR($B1551="UNGRADABLE_QUALITY",$B1551="UNGRADABLE_CONDITION"))</f>
        <v>0</v>
      </c>
      <c r="I1551" s="10" t="str">
        <f aca="false">IF(AND($E1551,NOT($H1551)),$B1551, "")</f>
        <v/>
      </c>
    </row>
    <row r="1552" customFormat="false" ht="15.75" hidden="false" customHeight="false" outlineLevel="0" collapsed="false">
      <c r="A1552" s="8" t="str">
        <f aca="false">pattern_user_labels!$A1552</f>
        <v>aeaca761-bb4f-4c29-b230-dfadb86dc462</v>
      </c>
      <c r="B1552" s="8" t="str">
        <f aca="false" t="array" ref="B1552:B1552">INDEX(pattern_user_labels!B1552:J1552,MATCH(MAX(COUNTIF(pattern_user_labels!B1552:J1552,pattern_user_labels!B1552:J1552)),COUNTIF(pattern_user_labels!B1552:J1552,pattern_user_labels!B1552:J1552),0))</f>
        <v>NON_SPECIFIC</v>
      </c>
      <c r="C1552" s="9" t="n">
        <f aca="false">pattern_user_labels!$R1552</f>
        <v>3</v>
      </c>
      <c r="D1552" s="9" t="n">
        <f aca="false">COUNTIF(pattern_user_labels!$B1552:$J1552, $B1552)</f>
        <v>2</v>
      </c>
      <c r="E1552" s="10" t="b">
        <f aca="false">$C1552-$D1552&lt;=1</f>
        <v>1</v>
      </c>
      <c r="F1552" s="10" t="b">
        <f aca="false">$C1552=$D1552</f>
        <v>0</v>
      </c>
      <c r="G1552" s="10" t="b">
        <f aca="false">D1552&gt;=3</f>
        <v>0</v>
      </c>
      <c r="H1552" s="10" t="b">
        <f aca="false">AND($E1552,OR($B1552="UNGRADABLE_QUALITY",$B1552="UNGRADABLE_CONDITION"))</f>
        <v>0</v>
      </c>
      <c r="I1552" s="10" t="str">
        <f aca="false">IF(AND($E1552,NOT($H1552)),$B1552, "")</f>
        <v>NON_SPECIFIC</v>
      </c>
    </row>
    <row r="1553" customFormat="false" ht="15.75" hidden="false" customHeight="false" outlineLevel="0" collapsed="false">
      <c r="A1553" s="8" t="str">
        <f aca="false">pattern_user_labels!$A1553</f>
        <v>aee281e7-aa8a-4945-b6e4-85a69daf37ee</v>
      </c>
      <c r="B1553" s="8" t="str">
        <f aca="false" t="array" ref="B1553:B1553">INDEX(pattern_user_labels!B1553:J1553,MATCH(MAX(COUNTIF(pattern_user_labels!B1553:J1553,pattern_user_labels!B1553:J1553)),COUNTIF(pattern_user_labels!B1553:J1553,pattern_user_labels!B1553:J1553),0))</f>
        <v>NORMAL</v>
      </c>
      <c r="C1553" s="9" t="n">
        <f aca="false">pattern_user_labels!$R1553</f>
        <v>3</v>
      </c>
      <c r="D1553" s="9" t="n">
        <f aca="false">COUNTIF(pattern_user_labels!$B1553:$J1553, $B1553)</f>
        <v>3</v>
      </c>
      <c r="E1553" s="10" t="b">
        <f aca="false">$C1553-$D1553&lt;=1</f>
        <v>1</v>
      </c>
      <c r="F1553" s="10" t="b">
        <f aca="false">$C1553=$D1553</f>
        <v>1</v>
      </c>
      <c r="G1553" s="10" t="b">
        <f aca="false">D1553&gt;=3</f>
        <v>1</v>
      </c>
      <c r="H1553" s="10" t="b">
        <f aca="false">AND($E1553,OR($B1553="UNGRADABLE_QUALITY",$B1553="UNGRADABLE_CONDITION"))</f>
        <v>0</v>
      </c>
      <c r="I1553" s="10" t="str">
        <f aca="false">IF(AND($E1553,NOT($H1553)),$B1553, "")</f>
        <v>NORMAL</v>
      </c>
    </row>
    <row r="1554" customFormat="false" ht="15.75" hidden="false" customHeight="false" outlineLevel="0" collapsed="false">
      <c r="A1554" s="8" t="str">
        <f aca="false">pattern_user_labels!$A1554</f>
        <v>af143ee0-4e51-42d9-84d8-a4da7ed18e23</v>
      </c>
      <c r="B1554" s="8" t="str">
        <f aca="false" t="array" ref="B1554:B1554">INDEX(pattern_user_labels!B1554:J1554,MATCH(MAX(COUNTIF(pattern_user_labels!B1554:J1554,pattern_user_labels!B1554:J1554)),COUNTIF(pattern_user_labels!B1554:J1554,pattern_user_labels!B1554:J1554),0))</f>
        <v>NORMAL</v>
      </c>
      <c r="C1554" s="9" t="n">
        <f aca="false">pattern_user_labels!$R1554</f>
        <v>3</v>
      </c>
      <c r="D1554" s="9" t="n">
        <f aca="false">COUNTIF(pattern_user_labels!$B1554:$J1554, $B1554)</f>
        <v>2</v>
      </c>
      <c r="E1554" s="10" t="b">
        <f aca="false">$C1554-$D1554&lt;=1</f>
        <v>1</v>
      </c>
      <c r="F1554" s="10" t="b">
        <f aca="false">$C1554=$D1554</f>
        <v>0</v>
      </c>
      <c r="G1554" s="10" t="b">
        <f aca="false">D1554&gt;=3</f>
        <v>0</v>
      </c>
      <c r="H1554" s="10" t="b">
        <f aca="false">AND($E1554,OR($B1554="UNGRADABLE_QUALITY",$B1554="UNGRADABLE_CONDITION"))</f>
        <v>0</v>
      </c>
      <c r="I1554" s="10" t="str">
        <f aca="false">IF(AND($E1554,NOT($H1554)),$B1554, "")</f>
        <v>NORMAL</v>
      </c>
    </row>
    <row r="1555" customFormat="false" ht="15.75" hidden="false" customHeight="false" outlineLevel="0" collapsed="false">
      <c r="A1555" s="8" t="str">
        <f aca="false">pattern_user_labels!$A1555</f>
        <v>af3a3397-7000-46df-9814-d144335a14e4</v>
      </c>
      <c r="B1555" s="8" t="str">
        <f aca="false" t="array" ref="B1555:B1555">INDEX(pattern_user_labels!B1555:J1555,MATCH(MAX(COUNTIF(pattern_user_labels!B1555:J1555,pattern_user_labels!B1555:J1555)),COUNTIF(pattern_user_labels!B1555:J1555,pattern_user_labels!B1555:J1555),0))</f>
        <v>NON_SPECIFIC</v>
      </c>
      <c r="C1555" s="9" t="n">
        <f aca="false">pattern_user_labels!$R1555</f>
        <v>3</v>
      </c>
      <c r="D1555" s="9" t="n">
        <f aca="false">COUNTIF(pattern_user_labels!$B1555:$J1555, $B1555)</f>
        <v>3</v>
      </c>
      <c r="E1555" s="10" t="b">
        <f aca="false">$C1555-$D1555&lt;=1</f>
        <v>1</v>
      </c>
      <c r="F1555" s="10" t="b">
        <f aca="false">$C1555=$D1555</f>
        <v>1</v>
      </c>
      <c r="G1555" s="10" t="b">
        <f aca="false">D1555&gt;=3</f>
        <v>1</v>
      </c>
      <c r="H1555" s="10" t="b">
        <f aca="false">AND($E1555,OR($B1555="UNGRADABLE_QUALITY",$B1555="UNGRADABLE_CONDITION"))</f>
        <v>0</v>
      </c>
      <c r="I1555" s="10" t="str">
        <f aca="false">IF(AND($E1555,NOT($H1555)),$B1555, "")</f>
        <v>NON_SPECIFIC</v>
      </c>
    </row>
    <row r="1556" customFormat="false" ht="15.75" hidden="false" customHeight="false" outlineLevel="0" collapsed="false">
      <c r="A1556" s="8" t="str">
        <f aca="false">pattern_user_labels!$A1556</f>
        <v>afcf3d43-75a3-4365-8862-c217124ebcae</v>
      </c>
      <c r="B1556" s="8" t="str">
        <f aca="false" t="array" ref="B1556:B1556">INDEX(pattern_user_labels!B1556:J1556,MATCH(MAX(COUNTIF(pattern_user_labels!B1556:J1556,pattern_user_labels!B1556:J1556)),COUNTIF(pattern_user_labels!B1556:J1556,pattern_user_labels!B1556:J1556),0))</f>
        <v>NORMAL</v>
      </c>
      <c r="C1556" s="9" t="n">
        <f aca="false">pattern_user_labels!$R1556</f>
        <v>3</v>
      </c>
      <c r="D1556" s="9" t="n">
        <f aca="false">COUNTIF(pattern_user_labels!$B1556:$J1556, $B1556)</f>
        <v>3</v>
      </c>
      <c r="E1556" s="10" t="b">
        <f aca="false">$C1556-$D1556&lt;=1</f>
        <v>1</v>
      </c>
      <c r="F1556" s="10" t="b">
        <f aca="false">$C1556=$D1556</f>
        <v>1</v>
      </c>
      <c r="G1556" s="10" t="b">
        <f aca="false">D1556&gt;=3</f>
        <v>1</v>
      </c>
      <c r="H1556" s="10" t="b">
        <f aca="false">AND($E1556,OR($B1556="UNGRADABLE_QUALITY",$B1556="UNGRADABLE_CONDITION"))</f>
        <v>0</v>
      </c>
      <c r="I1556" s="10" t="str">
        <f aca="false">IF(AND($E1556,NOT($H1556)),$B1556, "")</f>
        <v>NORMAL</v>
      </c>
    </row>
    <row r="1557" customFormat="false" ht="15.75" hidden="false" customHeight="false" outlineLevel="0" collapsed="false">
      <c r="A1557" s="8" t="str">
        <f aca="false">pattern_user_labels!$A1557</f>
        <v>b03617e0-843c-405b-b922-09f20a39d06b</v>
      </c>
      <c r="B1557" s="8" t="str">
        <f aca="false" t="array" ref="B1557:B1557">INDEX(pattern_user_labels!B1557:J1557,MATCH(MAX(COUNTIF(pattern_user_labels!B1557:J1557,pattern_user_labels!B1557:J1557)),COUNTIF(pattern_user_labels!B1557:J1557,pattern_user_labels!B1557:J1557),0))</f>
        <v>NON_SPECIFIC</v>
      </c>
      <c r="C1557" s="9" t="n">
        <f aca="false">pattern_user_labels!$R1557</f>
        <v>3</v>
      </c>
      <c r="D1557" s="9" t="n">
        <f aca="false">COUNTIF(pattern_user_labels!$B1557:$J1557, $B1557)</f>
        <v>2</v>
      </c>
      <c r="E1557" s="10" t="b">
        <f aca="false">$C1557-$D1557&lt;=1</f>
        <v>1</v>
      </c>
      <c r="F1557" s="10" t="b">
        <f aca="false">$C1557=$D1557</f>
        <v>0</v>
      </c>
      <c r="G1557" s="10" t="b">
        <f aca="false">D1557&gt;=3</f>
        <v>0</v>
      </c>
      <c r="H1557" s="10" t="b">
        <f aca="false">AND($E1557,OR($B1557="UNGRADABLE_QUALITY",$B1557="UNGRADABLE_CONDITION"))</f>
        <v>0</v>
      </c>
      <c r="I1557" s="10" t="str">
        <f aca="false">IF(AND($E1557,NOT($H1557)),$B1557, "")</f>
        <v>NON_SPECIFIC</v>
      </c>
    </row>
    <row r="1558" customFormat="false" ht="15.75" hidden="false" customHeight="false" outlineLevel="0" collapsed="false">
      <c r="A1558" s="8" t="str">
        <f aca="false">pattern_user_labels!$A1558</f>
        <v>b0a3eb6b-25eb-40f4-9943-1452b014b1d5</v>
      </c>
      <c r="B1558" s="8" t="str">
        <f aca="false" t="array" ref="B1558:B1558">INDEX(pattern_user_labels!B1558:J1558,MATCH(MAX(COUNTIF(pattern_user_labels!B1558:J1558,pattern_user_labels!B1558:J1558)),COUNTIF(pattern_user_labels!B1558:J1558,pattern_user_labels!B1558:J1558),0))</f>
        <v>NORMAL</v>
      </c>
      <c r="C1558" s="9" t="n">
        <f aca="false">pattern_user_labels!$R1558</f>
        <v>3</v>
      </c>
      <c r="D1558" s="9" t="n">
        <f aca="false">COUNTIF(pattern_user_labels!$B1558:$J1558, $B1558)</f>
        <v>3</v>
      </c>
      <c r="E1558" s="10" t="b">
        <f aca="false">$C1558-$D1558&lt;=1</f>
        <v>1</v>
      </c>
      <c r="F1558" s="10" t="b">
        <f aca="false">$C1558=$D1558</f>
        <v>1</v>
      </c>
      <c r="G1558" s="10" t="b">
        <f aca="false">D1558&gt;=3</f>
        <v>1</v>
      </c>
      <c r="H1558" s="10" t="b">
        <f aca="false">AND($E1558,OR($B1558="UNGRADABLE_QUALITY",$B1558="UNGRADABLE_CONDITION"))</f>
        <v>0</v>
      </c>
      <c r="I1558" s="10" t="str">
        <f aca="false">IF(AND($E1558,NOT($H1558)),$B1558, "")</f>
        <v>NORMAL</v>
      </c>
    </row>
    <row r="1559" customFormat="false" ht="15.75" hidden="false" customHeight="false" outlineLevel="0" collapsed="false">
      <c r="A1559" s="8" t="str">
        <f aca="false">pattern_user_labels!$A1559</f>
        <v>b0b84d74-956e-4762-8b46-9980ed9627c3</v>
      </c>
      <c r="B1559" s="8" t="str">
        <f aca="false" t="array" ref="B1559:B1559">INDEX(pattern_user_labels!B1559:J1559,MATCH(MAX(COUNTIF(pattern_user_labels!B1559:J1559,pattern_user_labels!B1559:J1559)),COUNTIF(pattern_user_labels!B1559:J1559,pattern_user_labels!B1559:J1559),0))</f>
        <v>NON_SPECIFIC</v>
      </c>
      <c r="C1559" s="9" t="n">
        <f aca="false">pattern_user_labels!$R1559</f>
        <v>3</v>
      </c>
      <c r="D1559" s="9" t="n">
        <f aca="false">COUNTIF(pattern_user_labels!$B1559:$J1559, $B1559)</f>
        <v>2</v>
      </c>
      <c r="E1559" s="10" t="b">
        <f aca="false">$C1559-$D1559&lt;=1</f>
        <v>1</v>
      </c>
      <c r="F1559" s="10" t="b">
        <f aca="false">$C1559=$D1559</f>
        <v>0</v>
      </c>
      <c r="G1559" s="10" t="b">
        <f aca="false">D1559&gt;=3</f>
        <v>0</v>
      </c>
      <c r="H1559" s="10" t="b">
        <f aca="false">AND($E1559,OR($B1559="UNGRADABLE_QUALITY",$B1559="UNGRADABLE_CONDITION"))</f>
        <v>0</v>
      </c>
      <c r="I1559" s="10" t="str">
        <f aca="false">IF(AND($E1559,NOT($H1559)),$B1559, "")</f>
        <v>NON_SPECIFIC</v>
      </c>
    </row>
    <row r="1560" customFormat="false" ht="15.75" hidden="false" customHeight="false" outlineLevel="0" collapsed="false">
      <c r="A1560" s="8" t="str">
        <f aca="false">pattern_user_labels!$A1560</f>
        <v>b0f9ee73-f665-4c18-8463-167c7324bbf0</v>
      </c>
      <c r="B1560" s="8" t="str">
        <f aca="false" t="array" ref="B1560:B1560">INDEX(pattern_user_labels!B1560:J1560,MATCH(MAX(COUNTIF(pattern_user_labels!B1560:J1560,pattern_user_labels!B1560:J1560)),COUNTIF(pattern_user_labels!B1560:J1560,pattern_user_labels!B1560:J1560),0))</f>
        <v>NORMAL</v>
      </c>
      <c r="C1560" s="9" t="n">
        <f aca="false">pattern_user_labels!$R1560</f>
        <v>3</v>
      </c>
      <c r="D1560" s="9" t="n">
        <f aca="false">COUNTIF(pattern_user_labels!$B1560:$J1560, $B1560)</f>
        <v>2</v>
      </c>
      <c r="E1560" s="10" t="b">
        <f aca="false">$C1560-$D1560&lt;=1</f>
        <v>1</v>
      </c>
      <c r="F1560" s="10" t="b">
        <f aca="false">$C1560=$D1560</f>
        <v>0</v>
      </c>
      <c r="G1560" s="10" t="b">
        <f aca="false">D1560&gt;=3</f>
        <v>0</v>
      </c>
      <c r="H1560" s="10" t="b">
        <f aca="false">AND($E1560,OR($B1560="UNGRADABLE_QUALITY",$B1560="UNGRADABLE_CONDITION"))</f>
        <v>0</v>
      </c>
      <c r="I1560" s="10" t="str">
        <f aca="false">IF(AND($E1560,NOT($H1560)),$B1560, "")</f>
        <v>NORMAL</v>
      </c>
    </row>
    <row r="1561" customFormat="false" ht="15.75" hidden="false" customHeight="false" outlineLevel="0" collapsed="false">
      <c r="A1561" s="8" t="str">
        <f aca="false">pattern_user_labels!$A1561</f>
        <v>b1cf7f26-9b65-4f29-ba71-391c313b3fdf</v>
      </c>
      <c r="B1561" s="8" t="str">
        <f aca="false" t="array" ref="B1561:B1561">INDEX(pattern_user_labels!B1561:J1561,MATCH(MAX(COUNTIF(pattern_user_labels!B1561:J1561,pattern_user_labels!B1561:J1561)),COUNTIF(pattern_user_labels!B1561:J1561,pattern_user_labels!B1561:J1561),0))</f>
        <v>EARLY</v>
      </c>
      <c r="C1561" s="9" t="n">
        <f aca="false">pattern_user_labels!$R1561</f>
        <v>3</v>
      </c>
      <c r="D1561" s="9" t="n">
        <f aca="false">COUNTIF(pattern_user_labels!$B1561:$J1561, $B1561)</f>
        <v>2</v>
      </c>
      <c r="E1561" s="10" t="b">
        <f aca="false">$C1561-$D1561&lt;=1</f>
        <v>1</v>
      </c>
      <c r="F1561" s="10" t="b">
        <f aca="false">$C1561=$D1561</f>
        <v>0</v>
      </c>
      <c r="G1561" s="10" t="b">
        <f aca="false">D1561&gt;=3</f>
        <v>0</v>
      </c>
      <c r="H1561" s="10" t="b">
        <f aca="false">AND($E1561,OR($B1561="UNGRADABLE_QUALITY",$B1561="UNGRADABLE_CONDITION"))</f>
        <v>0</v>
      </c>
      <c r="I1561" s="10" t="str">
        <f aca="false">IF(AND($E1561,NOT($H1561)),$B1561, "")</f>
        <v>EARLY</v>
      </c>
    </row>
    <row r="1562" customFormat="false" ht="15.75" hidden="false" customHeight="false" outlineLevel="0" collapsed="false">
      <c r="A1562" s="8" t="str">
        <f aca="false">pattern_user_labels!$A1562</f>
        <v>b25bd013-912f-4e30-98d7-5b5c40cd8364</v>
      </c>
      <c r="B1562" s="8" t="str">
        <f aca="false" t="array" ref="B1562:B1562">INDEX(pattern_user_labels!B1562:J1562,MATCH(MAX(COUNTIF(pattern_user_labels!B1562:J1562,pattern_user_labels!B1562:J1562)),COUNTIF(pattern_user_labels!B1562:J1562,pattern_user_labels!B1562:J1562),0))</f>
        <v>NON_SPECIFIC</v>
      </c>
      <c r="C1562" s="9" t="n">
        <f aca="false">pattern_user_labels!$R1562</f>
        <v>3</v>
      </c>
      <c r="D1562" s="9" t="n">
        <f aca="false">COUNTIF(pattern_user_labels!$B1562:$J1562, $B1562)</f>
        <v>2</v>
      </c>
      <c r="E1562" s="10" t="b">
        <f aca="false">$C1562-$D1562&lt;=1</f>
        <v>1</v>
      </c>
      <c r="F1562" s="10" t="b">
        <f aca="false">$C1562=$D1562</f>
        <v>0</v>
      </c>
      <c r="G1562" s="10" t="b">
        <f aca="false">D1562&gt;=3</f>
        <v>0</v>
      </c>
      <c r="H1562" s="10" t="b">
        <f aca="false">AND($E1562,OR($B1562="UNGRADABLE_QUALITY",$B1562="UNGRADABLE_CONDITION"))</f>
        <v>0</v>
      </c>
      <c r="I1562" s="10" t="str">
        <f aca="false">IF(AND($E1562,NOT($H1562)),$B1562, "")</f>
        <v>NON_SPECIFIC</v>
      </c>
    </row>
    <row r="1563" customFormat="false" ht="15.75" hidden="false" customHeight="false" outlineLevel="0" collapsed="false">
      <c r="A1563" s="8" t="str">
        <f aca="false">pattern_user_labels!$A1563</f>
        <v>b27cfac8-0c3a-43a2-a83b-bcb405900e9c</v>
      </c>
      <c r="B1563" s="8" t="str">
        <f aca="false" t="array" ref="B1563:B1563">INDEX(pattern_user_labels!B1563:J1563,MATCH(MAX(COUNTIF(pattern_user_labels!B1563:J1563,pattern_user_labels!B1563:J1563)),COUNTIF(pattern_user_labels!B1563:J1563,pattern_user_labels!B1563:J1563),0))</f>
        <v>UNGRADABLE_QUALITY</v>
      </c>
      <c r="C1563" s="9" t="n">
        <f aca="false">pattern_user_labels!$R1563</f>
        <v>3</v>
      </c>
      <c r="D1563" s="9" t="n">
        <f aca="false">COUNTIF(pattern_user_labels!$B1563:$J1563, $B1563)</f>
        <v>2</v>
      </c>
      <c r="E1563" s="10" t="b">
        <f aca="false">$C1563-$D1563&lt;=1</f>
        <v>1</v>
      </c>
      <c r="F1563" s="10" t="b">
        <f aca="false">$C1563=$D1563</f>
        <v>0</v>
      </c>
      <c r="G1563" s="10" t="b">
        <f aca="false">D1563&gt;=3</f>
        <v>0</v>
      </c>
      <c r="H1563" s="10" t="b">
        <f aca="false">AND($E1563,OR($B1563="UNGRADABLE_QUALITY",$B1563="UNGRADABLE_CONDITION"))</f>
        <v>1</v>
      </c>
      <c r="I1563" s="10" t="str">
        <f aca="false">IF(AND($E1563,NOT($H1563)),$B1563, "")</f>
        <v/>
      </c>
    </row>
    <row r="1564" customFormat="false" ht="15.75" hidden="false" customHeight="false" outlineLevel="0" collapsed="false">
      <c r="A1564" s="8" t="str">
        <f aca="false">pattern_user_labels!$A1564</f>
        <v>b2c10b75-a1bc-4a1f-8724-da09f72d0a49</v>
      </c>
      <c r="B1564" s="8" t="str">
        <f aca="false" t="array" ref="B1564:B1564">INDEX(pattern_user_labels!B1564:J1564,MATCH(MAX(COUNTIF(pattern_user_labels!B1564:J1564,pattern_user_labels!B1564:J1564)),COUNTIF(pattern_user_labels!B1564:J1564,pattern_user_labels!B1564:J1564),0))</f>
        <v>NON_SPECIFIC</v>
      </c>
      <c r="C1564" s="9" t="n">
        <f aca="false">pattern_user_labels!$R1564</f>
        <v>3</v>
      </c>
      <c r="D1564" s="9" t="n">
        <f aca="false">COUNTIF(pattern_user_labels!$B1564:$J1564, $B1564)</f>
        <v>2</v>
      </c>
      <c r="E1564" s="10" t="b">
        <f aca="false">$C1564-$D1564&lt;=1</f>
        <v>1</v>
      </c>
      <c r="F1564" s="10" t="b">
        <f aca="false">$C1564=$D1564</f>
        <v>0</v>
      </c>
      <c r="G1564" s="10" t="b">
        <f aca="false">D1564&gt;=3</f>
        <v>0</v>
      </c>
      <c r="H1564" s="10" t="b">
        <f aca="false">AND($E1564,OR($B1564="UNGRADABLE_QUALITY",$B1564="UNGRADABLE_CONDITION"))</f>
        <v>0</v>
      </c>
      <c r="I1564" s="10" t="str">
        <f aca="false">IF(AND($E1564,NOT($H1564)),$B1564, "")</f>
        <v>NON_SPECIFIC</v>
      </c>
    </row>
    <row r="1565" customFormat="false" ht="15.75" hidden="false" customHeight="false" outlineLevel="0" collapsed="false">
      <c r="A1565" s="8" t="str">
        <f aca="false">pattern_user_labels!$A1565</f>
        <v>b2d6c34b-7277-484c-b766-64383c0fbaa4</v>
      </c>
      <c r="B1565" s="8" t="str">
        <f aca="false" t="array" ref="B1565:B1565">INDEX(pattern_user_labels!B1565:J1565,MATCH(MAX(COUNTIF(pattern_user_labels!B1565:J1565,pattern_user_labels!B1565:J1565)),COUNTIF(pattern_user_labels!B1565:J1565,pattern_user_labels!B1565:J1565),0))</f>
        <v>NON_SPECIFIC</v>
      </c>
      <c r="C1565" s="9" t="n">
        <f aca="false">pattern_user_labels!$R1565</f>
        <v>3</v>
      </c>
      <c r="D1565" s="9" t="n">
        <f aca="false">COUNTIF(pattern_user_labels!$B1565:$J1565, $B1565)</f>
        <v>2</v>
      </c>
      <c r="E1565" s="10" t="b">
        <f aca="false">$C1565-$D1565&lt;=1</f>
        <v>1</v>
      </c>
      <c r="F1565" s="10" t="b">
        <f aca="false">$C1565=$D1565</f>
        <v>0</v>
      </c>
      <c r="G1565" s="10" t="b">
        <f aca="false">D1565&gt;=3</f>
        <v>0</v>
      </c>
      <c r="H1565" s="10" t="b">
        <f aca="false">AND($E1565,OR($B1565="UNGRADABLE_QUALITY",$B1565="UNGRADABLE_CONDITION"))</f>
        <v>0</v>
      </c>
      <c r="I1565" s="10" t="str">
        <f aca="false">IF(AND($E1565,NOT($H1565)),$B1565, "")</f>
        <v>NON_SPECIFIC</v>
      </c>
    </row>
    <row r="1566" customFormat="false" ht="15.75" hidden="false" customHeight="false" outlineLevel="0" collapsed="false">
      <c r="A1566" s="8" t="str">
        <f aca="false">pattern_user_labels!$A1566</f>
        <v>b33a4933-c416-4cfd-a421-63ec5d760082</v>
      </c>
      <c r="B1566" s="8" t="str">
        <f aca="false" t="array" ref="B1566:B1566">INDEX(pattern_user_labels!B1566:J1566,MATCH(MAX(COUNTIF(pattern_user_labels!B1566:J1566,pattern_user_labels!B1566:J1566)),COUNTIF(pattern_user_labels!B1566:J1566,pattern_user_labels!B1566:J1566),0))</f>
        <v>NORMAL</v>
      </c>
      <c r="C1566" s="9" t="n">
        <f aca="false">pattern_user_labels!$R1566</f>
        <v>3</v>
      </c>
      <c r="D1566" s="9" t="n">
        <f aca="false">COUNTIF(pattern_user_labels!$B1566:$J1566, $B1566)</f>
        <v>2</v>
      </c>
      <c r="E1566" s="10" t="b">
        <f aca="false">$C1566-$D1566&lt;=1</f>
        <v>1</v>
      </c>
      <c r="F1566" s="10" t="b">
        <f aca="false">$C1566=$D1566</f>
        <v>0</v>
      </c>
      <c r="G1566" s="10" t="b">
        <f aca="false">D1566&gt;=3</f>
        <v>0</v>
      </c>
      <c r="H1566" s="10" t="b">
        <f aca="false">AND($E1566,OR($B1566="UNGRADABLE_QUALITY",$B1566="UNGRADABLE_CONDITION"))</f>
        <v>0</v>
      </c>
      <c r="I1566" s="10" t="str">
        <f aca="false">IF(AND($E1566,NOT($H1566)),$B1566, "")</f>
        <v>NORMAL</v>
      </c>
    </row>
    <row r="1567" customFormat="false" ht="15.75" hidden="false" customHeight="false" outlineLevel="0" collapsed="false">
      <c r="A1567" s="8" t="str">
        <f aca="false">pattern_user_labels!$A1567</f>
        <v>b36ed7e5-5533-4f0b-862b-875dd06fcccc</v>
      </c>
      <c r="B1567" s="8" t="str">
        <f aca="false" t="array" ref="B1567:B1567">INDEX(pattern_user_labels!B1567:J1567,MATCH(MAX(COUNTIF(pattern_user_labels!B1567:J1567,pattern_user_labels!B1567:J1567)),COUNTIF(pattern_user_labels!B1567:J1567,pattern_user_labels!B1567:J1567),0))</f>
        <v>NON_SPECIFIC</v>
      </c>
      <c r="C1567" s="9" t="n">
        <f aca="false">pattern_user_labels!$R1567</f>
        <v>3</v>
      </c>
      <c r="D1567" s="9" t="n">
        <f aca="false">COUNTIF(pattern_user_labels!$B1567:$J1567, $B1567)</f>
        <v>3</v>
      </c>
      <c r="E1567" s="10" t="b">
        <f aca="false">$C1567-$D1567&lt;=1</f>
        <v>1</v>
      </c>
      <c r="F1567" s="10" t="b">
        <f aca="false">$C1567=$D1567</f>
        <v>1</v>
      </c>
      <c r="G1567" s="10" t="b">
        <f aca="false">D1567&gt;=3</f>
        <v>1</v>
      </c>
      <c r="H1567" s="10" t="b">
        <f aca="false">AND($E1567,OR($B1567="UNGRADABLE_QUALITY",$B1567="UNGRADABLE_CONDITION"))</f>
        <v>0</v>
      </c>
      <c r="I1567" s="10" t="str">
        <f aca="false">IF(AND($E1567,NOT($H1567)),$B1567, "")</f>
        <v>NON_SPECIFIC</v>
      </c>
    </row>
    <row r="1568" customFormat="false" ht="15.75" hidden="false" customHeight="false" outlineLevel="0" collapsed="false">
      <c r="A1568" s="8" t="str">
        <f aca="false">pattern_user_labels!$A1568</f>
        <v>b4f3cbf4-4fc9-46c4-8a5c-61170a8694a6</v>
      </c>
      <c r="B1568" s="8" t="str">
        <f aca="false" t="array" ref="B1568:B1568">INDEX(pattern_user_labels!B1568:J1568,MATCH(MAX(COUNTIF(pattern_user_labels!B1568:J1568,pattern_user_labels!B1568:J1568)),COUNTIF(pattern_user_labels!B1568:J1568,pattern_user_labels!B1568:J1568),0))</f>
        <v>EARLY</v>
      </c>
      <c r="C1568" s="9" t="n">
        <f aca="false">pattern_user_labels!$R1568</f>
        <v>3</v>
      </c>
      <c r="D1568" s="9" t="n">
        <f aca="false">COUNTIF(pattern_user_labels!$B1568:$J1568, $B1568)</f>
        <v>3</v>
      </c>
      <c r="E1568" s="10" t="b">
        <f aca="false">$C1568-$D1568&lt;=1</f>
        <v>1</v>
      </c>
      <c r="F1568" s="10" t="b">
        <f aca="false">$C1568=$D1568</f>
        <v>1</v>
      </c>
      <c r="G1568" s="10" t="b">
        <f aca="false">D1568&gt;=3</f>
        <v>1</v>
      </c>
      <c r="H1568" s="10" t="b">
        <f aca="false">AND($E1568,OR($B1568="UNGRADABLE_QUALITY",$B1568="UNGRADABLE_CONDITION"))</f>
        <v>0</v>
      </c>
      <c r="I1568" s="10" t="str">
        <f aca="false">IF(AND($E1568,NOT($H1568)),$B1568, "")</f>
        <v>EARLY</v>
      </c>
    </row>
    <row r="1569" customFormat="false" ht="15.75" hidden="false" customHeight="false" outlineLevel="0" collapsed="false">
      <c r="A1569" s="8" t="str">
        <f aca="false">pattern_user_labels!$A1569</f>
        <v>b5237a40-9625-4bbb-960b-fafbc272bea4</v>
      </c>
      <c r="B1569" s="8" t="str">
        <f aca="false" t="array" ref="B1569:B1569">INDEX(pattern_user_labels!B1569:J1569,MATCH(MAX(COUNTIF(pattern_user_labels!B1569:J1569,pattern_user_labels!B1569:J1569)),COUNTIF(pattern_user_labels!B1569:J1569,pattern_user_labels!B1569:J1569),0))</f>
        <v>NON_SPECIFIC</v>
      </c>
      <c r="C1569" s="9" t="n">
        <f aca="false">pattern_user_labels!$R1569</f>
        <v>3</v>
      </c>
      <c r="D1569" s="9" t="n">
        <f aca="false">COUNTIF(pattern_user_labels!$B1569:$J1569, $B1569)</f>
        <v>3</v>
      </c>
      <c r="E1569" s="10" t="b">
        <f aca="false">$C1569-$D1569&lt;=1</f>
        <v>1</v>
      </c>
      <c r="F1569" s="10" t="b">
        <f aca="false">$C1569=$D1569</f>
        <v>1</v>
      </c>
      <c r="G1569" s="10" t="b">
        <f aca="false">D1569&gt;=3</f>
        <v>1</v>
      </c>
      <c r="H1569" s="10" t="b">
        <f aca="false">AND($E1569,OR($B1569="UNGRADABLE_QUALITY",$B1569="UNGRADABLE_CONDITION"))</f>
        <v>0</v>
      </c>
      <c r="I1569" s="10" t="str">
        <f aca="false">IF(AND($E1569,NOT($H1569)),$B1569, "")</f>
        <v>NON_SPECIFIC</v>
      </c>
    </row>
    <row r="1570" customFormat="false" ht="15.75" hidden="false" customHeight="false" outlineLevel="0" collapsed="false">
      <c r="A1570" s="8" t="str">
        <f aca="false">pattern_user_labels!$A1570</f>
        <v>b527f894-64c7-46c4-a9c9-78ed44b12fca</v>
      </c>
      <c r="B1570" s="8" t="str">
        <f aca="false" t="array" ref="B1570:B1570">INDEX(pattern_user_labels!B1570:J1570,MATCH(MAX(COUNTIF(pattern_user_labels!B1570:J1570,pattern_user_labels!B1570:J1570)),COUNTIF(pattern_user_labels!B1570:J1570,pattern_user_labels!B1570:J1570),0))</f>
        <v>UNGRADABLE_QUALITY</v>
      </c>
      <c r="C1570" s="9" t="n">
        <f aca="false">pattern_user_labels!$R1570</f>
        <v>3</v>
      </c>
      <c r="D1570" s="9" t="n">
        <f aca="false">COUNTIF(pattern_user_labels!$B1570:$J1570, $B1570)</f>
        <v>2</v>
      </c>
      <c r="E1570" s="10" t="b">
        <f aca="false">$C1570-$D1570&lt;=1</f>
        <v>1</v>
      </c>
      <c r="F1570" s="10" t="b">
        <f aca="false">$C1570=$D1570</f>
        <v>0</v>
      </c>
      <c r="G1570" s="10" t="b">
        <f aca="false">D1570&gt;=3</f>
        <v>0</v>
      </c>
      <c r="H1570" s="10" t="b">
        <f aca="false">AND($E1570,OR($B1570="UNGRADABLE_QUALITY",$B1570="UNGRADABLE_CONDITION"))</f>
        <v>1</v>
      </c>
      <c r="I1570" s="10" t="str">
        <f aca="false">IF(AND($E1570,NOT($H1570)),$B1570, "")</f>
        <v/>
      </c>
    </row>
    <row r="1571" customFormat="false" ht="15.75" hidden="false" customHeight="false" outlineLevel="0" collapsed="false">
      <c r="A1571" s="8" t="str">
        <f aca="false">pattern_user_labels!$A1571</f>
        <v>b59e2e70-c135-436e-921f-396a0357875a</v>
      </c>
      <c r="B1571" s="8" t="str">
        <f aca="false" t="array" ref="B1571:B1571">INDEX(pattern_user_labels!B1571:J1571,MATCH(MAX(COUNTIF(pattern_user_labels!B1571:J1571,pattern_user_labels!B1571:J1571)),COUNTIF(pattern_user_labels!B1571:J1571,pattern_user_labels!B1571:J1571),0))</f>
        <v>NON_SPECIFIC</v>
      </c>
      <c r="C1571" s="9" t="n">
        <f aca="false">pattern_user_labels!$R1571</f>
        <v>3</v>
      </c>
      <c r="D1571" s="9" t="n">
        <f aca="false">COUNTIF(pattern_user_labels!$B1571:$J1571, $B1571)</f>
        <v>3</v>
      </c>
      <c r="E1571" s="10" t="b">
        <f aca="false">$C1571-$D1571&lt;=1</f>
        <v>1</v>
      </c>
      <c r="F1571" s="10" t="b">
        <f aca="false">$C1571=$D1571</f>
        <v>1</v>
      </c>
      <c r="G1571" s="10" t="b">
        <f aca="false">D1571&gt;=3</f>
        <v>1</v>
      </c>
      <c r="H1571" s="10" t="b">
        <f aca="false">AND($E1571,OR($B1571="UNGRADABLE_QUALITY",$B1571="UNGRADABLE_CONDITION"))</f>
        <v>0</v>
      </c>
      <c r="I1571" s="10" t="str">
        <f aca="false">IF(AND($E1571,NOT($H1571)),$B1571, "")</f>
        <v>NON_SPECIFIC</v>
      </c>
    </row>
    <row r="1572" customFormat="false" ht="15.75" hidden="false" customHeight="false" outlineLevel="0" collapsed="false">
      <c r="A1572" s="8" t="str">
        <f aca="false">pattern_user_labels!$A1572</f>
        <v>b5afeac9-8098-4dd9-ab2d-9ad670511a3c</v>
      </c>
      <c r="B1572" s="8" t="str">
        <f aca="false" t="array" ref="B1572:B1572">INDEX(pattern_user_labels!B1572:J1572,MATCH(MAX(COUNTIF(pattern_user_labels!B1572:J1572,pattern_user_labels!B1572:J1572)),COUNTIF(pattern_user_labels!B1572:J1572,pattern_user_labels!B1572:J1572),0))</f>
        <v>NON_SPECIFIC</v>
      </c>
      <c r="C1572" s="9" t="n">
        <f aca="false">pattern_user_labels!$R1572</f>
        <v>3</v>
      </c>
      <c r="D1572" s="9" t="n">
        <f aca="false">COUNTIF(pattern_user_labels!$B1572:$J1572, $B1572)</f>
        <v>2</v>
      </c>
      <c r="E1572" s="10" t="b">
        <f aca="false">$C1572-$D1572&lt;=1</f>
        <v>1</v>
      </c>
      <c r="F1572" s="10" t="b">
        <f aca="false">$C1572=$D1572</f>
        <v>0</v>
      </c>
      <c r="G1572" s="10" t="b">
        <f aca="false">D1572&gt;=3</f>
        <v>0</v>
      </c>
      <c r="H1572" s="10" t="b">
        <f aca="false">AND($E1572,OR($B1572="UNGRADABLE_QUALITY",$B1572="UNGRADABLE_CONDITION"))</f>
        <v>0</v>
      </c>
      <c r="I1572" s="10" t="str">
        <f aca="false">IF(AND($E1572,NOT($H1572)),$B1572, "")</f>
        <v>NON_SPECIFIC</v>
      </c>
    </row>
    <row r="1573" customFormat="false" ht="15.75" hidden="false" customHeight="false" outlineLevel="0" collapsed="false">
      <c r="A1573" s="8" t="str">
        <f aca="false">pattern_user_labels!$A1573</f>
        <v>b5b1c91f-42df-499b-a9c3-4c3bd6fbb0f2</v>
      </c>
      <c r="B1573" s="8" t="str">
        <f aca="false" t="array" ref="B1573:B1573">INDEX(pattern_user_labels!B1573:J1573,MATCH(MAX(COUNTIF(pattern_user_labels!B1573:J1573,pattern_user_labels!B1573:J1573)),COUNTIF(pattern_user_labels!B1573:J1573,pattern_user_labels!B1573:J1573),0))</f>
        <v>NON_SPECIFIC</v>
      </c>
      <c r="C1573" s="9" t="n">
        <f aca="false">pattern_user_labels!$R1573</f>
        <v>3</v>
      </c>
      <c r="D1573" s="9" t="n">
        <f aca="false">COUNTIF(pattern_user_labels!$B1573:$J1573, $B1573)</f>
        <v>2</v>
      </c>
      <c r="E1573" s="10" t="b">
        <f aca="false">$C1573-$D1573&lt;=1</f>
        <v>1</v>
      </c>
      <c r="F1573" s="10" t="b">
        <f aca="false">$C1573=$D1573</f>
        <v>0</v>
      </c>
      <c r="G1573" s="10" t="b">
        <f aca="false">D1573&gt;=3</f>
        <v>0</v>
      </c>
      <c r="H1573" s="10" t="b">
        <f aca="false">AND($E1573,OR($B1573="UNGRADABLE_QUALITY",$B1573="UNGRADABLE_CONDITION"))</f>
        <v>0</v>
      </c>
      <c r="I1573" s="10" t="str">
        <f aca="false">IF(AND($E1573,NOT($H1573)),$B1573, "")</f>
        <v>NON_SPECIFIC</v>
      </c>
    </row>
    <row r="1574" customFormat="false" ht="15.75" hidden="false" customHeight="false" outlineLevel="0" collapsed="false">
      <c r="A1574" s="8" t="str">
        <f aca="false">pattern_user_labels!$A1574</f>
        <v>b5d02fa9-2a4f-475e-9d8d-31bc46b0f656</v>
      </c>
      <c r="B1574" s="8" t="str">
        <f aca="false" t="array" ref="B1574:B1574">INDEX(pattern_user_labels!B1574:J1574,MATCH(MAX(COUNTIF(pattern_user_labels!B1574:J1574,pattern_user_labels!B1574:J1574)),COUNTIF(pattern_user_labels!B1574:J1574,pattern_user_labels!B1574:J1574),0))</f>
        <v>NON_SPECIFIC</v>
      </c>
      <c r="C1574" s="9" t="n">
        <f aca="false">pattern_user_labels!$R1574</f>
        <v>3</v>
      </c>
      <c r="D1574" s="9" t="n">
        <f aca="false">COUNTIF(pattern_user_labels!$B1574:$J1574, $B1574)</f>
        <v>2</v>
      </c>
      <c r="E1574" s="10" t="b">
        <f aca="false">$C1574-$D1574&lt;=1</f>
        <v>1</v>
      </c>
      <c r="F1574" s="10" t="b">
        <f aca="false">$C1574=$D1574</f>
        <v>0</v>
      </c>
      <c r="G1574" s="10" t="b">
        <f aca="false">D1574&gt;=3</f>
        <v>0</v>
      </c>
      <c r="H1574" s="10" t="b">
        <f aca="false">AND($E1574,OR($B1574="UNGRADABLE_QUALITY",$B1574="UNGRADABLE_CONDITION"))</f>
        <v>0</v>
      </c>
      <c r="I1574" s="10" t="str">
        <f aca="false">IF(AND($E1574,NOT($H1574)),$B1574, "")</f>
        <v>NON_SPECIFIC</v>
      </c>
    </row>
    <row r="1575" customFormat="false" ht="15.75" hidden="false" customHeight="false" outlineLevel="0" collapsed="false">
      <c r="A1575" s="8" t="str">
        <f aca="false">pattern_user_labels!$A1575</f>
        <v>b6efbf38-b18f-46f2-8b08-4bf587334076</v>
      </c>
      <c r="B1575" s="8" t="str">
        <f aca="false" t="array" ref="B1575:B1575">INDEX(pattern_user_labels!B1575:J1575,MATCH(MAX(COUNTIF(pattern_user_labels!B1575:J1575,pattern_user_labels!B1575:J1575)),COUNTIF(pattern_user_labels!B1575:J1575,pattern_user_labels!B1575:J1575),0))</f>
        <v>NON_SPECIFIC</v>
      </c>
      <c r="C1575" s="9" t="n">
        <f aca="false">pattern_user_labels!$R1575</f>
        <v>3</v>
      </c>
      <c r="D1575" s="9" t="n">
        <f aca="false">COUNTIF(pattern_user_labels!$B1575:$J1575, $B1575)</f>
        <v>2</v>
      </c>
      <c r="E1575" s="10" t="b">
        <f aca="false">$C1575-$D1575&lt;=1</f>
        <v>1</v>
      </c>
      <c r="F1575" s="10" t="b">
        <f aca="false">$C1575=$D1575</f>
        <v>0</v>
      </c>
      <c r="G1575" s="10" t="b">
        <f aca="false">D1575&gt;=3</f>
        <v>0</v>
      </c>
      <c r="H1575" s="10" t="b">
        <f aca="false">AND($E1575,OR($B1575="UNGRADABLE_QUALITY",$B1575="UNGRADABLE_CONDITION"))</f>
        <v>0</v>
      </c>
      <c r="I1575" s="10" t="str">
        <f aca="false">IF(AND($E1575,NOT($H1575)),$B1575, "")</f>
        <v>NON_SPECIFIC</v>
      </c>
    </row>
    <row r="1576" customFormat="false" ht="15.75" hidden="false" customHeight="false" outlineLevel="0" collapsed="false">
      <c r="A1576" s="8" t="str">
        <f aca="false">pattern_user_labels!$A1576</f>
        <v>b78a26ff-a08f-496f-a8e2-db7e53bcbae9</v>
      </c>
      <c r="B1576" s="8" t="str">
        <f aca="false" t="array" ref="B1576:B1576">INDEX(pattern_user_labels!B1576:J1576,MATCH(MAX(COUNTIF(pattern_user_labels!B1576:J1576,pattern_user_labels!B1576:J1576)),COUNTIF(pattern_user_labels!B1576:J1576,pattern_user_labels!B1576:J1576),0))</f>
        <v>NORMAL</v>
      </c>
      <c r="C1576" s="9" t="n">
        <f aca="false">pattern_user_labels!$R1576</f>
        <v>3</v>
      </c>
      <c r="D1576" s="9" t="n">
        <f aca="false">COUNTIF(pattern_user_labels!$B1576:$J1576, $B1576)</f>
        <v>2</v>
      </c>
      <c r="E1576" s="10" t="b">
        <f aca="false">$C1576-$D1576&lt;=1</f>
        <v>1</v>
      </c>
      <c r="F1576" s="10" t="b">
        <f aca="false">$C1576=$D1576</f>
        <v>0</v>
      </c>
      <c r="G1576" s="10" t="b">
        <f aca="false">D1576&gt;=3</f>
        <v>0</v>
      </c>
      <c r="H1576" s="10" t="b">
        <f aca="false">AND($E1576,OR($B1576="UNGRADABLE_QUALITY",$B1576="UNGRADABLE_CONDITION"))</f>
        <v>0</v>
      </c>
      <c r="I1576" s="10" t="str">
        <f aca="false">IF(AND($E1576,NOT($H1576)),$B1576, "")</f>
        <v>NORMAL</v>
      </c>
    </row>
    <row r="1577" customFormat="false" ht="15.75" hidden="false" customHeight="false" outlineLevel="0" collapsed="false">
      <c r="A1577" s="8" t="str">
        <f aca="false">pattern_user_labels!$A1577</f>
        <v>b7e772d6-e52e-467d-8d67-26700f8237da</v>
      </c>
      <c r="B1577" s="8" t="str">
        <f aca="false" t="array" ref="B1577:B1577">INDEX(pattern_user_labels!B1577:J1577,MATCH(MAX(COUNTIF(pattern_user_labels!B1577:J1577,pattern_user_labels!B1577:J1577)),COUNTIF(pattern_user_labels!B1577:J1577,pattern_user_labels!B1577:J1577),0))</f>
        <v>NON_SPECIFIC</v>
      </c>
      <c r="C1577" s="9" t="n">
        <f aca="false">pattern_user_labels!$R1577</f>
        <v>3</v>
      </c>
      <c r="D1577" s="9" t="n">
        <f aca="false">COUNTIF(pattern_user_labels!$B1577:$J1577, $B1577)</f>
        <v>3</v>
      </c>
      <c r="E1577" s="10" t="b">
        <f aca="false">$C1577-$D1577&lt;=1</f>
        <v>1</v>
      </c>
      <c r="F1577" s="10" t="b">
        <f aca="false">$C1577=$D1577</f>
        <v>1</v>
      </c>
      <c r="G1577" s="10" t="b">
        <f aca="false">D1577&gt;=3</f>
        <v>1</v>
      </c>
      <c r="H1577" s="10" t="b">
        <f aca="false">AND($E1577,OR($B1577="UNGRADABLE_QUALITY",$B1577="UNGRADABLE_CONDITION"))</f>
        <v>0</v>
      </c>
      <c r="I1577" s="10" t="str">
        <f aca="false">IF(AND($E1577,NOT($H1577)),$B1577, "")</f>
        <v>NON_SPECIFIC</v>
      </c>
    </row>
    <row r="1578" customFormat="false" ht="15.75" hidden="false" customHeight="false" outlineLevel="0" collapsed="false">
      <c r="A1578" s="8" t="str">
        <f aca="false">pattern_user_labels!$A1578</f>
        <v>b7f900fd-2257-4822-ae27-52c1f66207d1</v>
      </c>
      <c r="B1578" s="8" t="str">
        <f aca="false" t="array" ref="B1578:B1578">INDEX(pattern_user_labels!B1578:J1578,MATCH(MAX(COUNTIF(pattern_user_labels!B1578:J1578,pattern_user_labels!B1578:J1578)),COUNTIF(pattern_user_labels!B1578:J1578,pattern_user_labels!B1578:J1578),0))</f>
        <v>NON_SPECIFIC</v>
      </c>
      <c r="C1578" s="9" t="n">
        <f aca="false">pattern_user_labels!$R1578</f>
        <v>3</v>
      </c>
      <c r="D1578" s="9" t="n">
        <f aca="false">COUNTIF(pattern_user_labels!$B1578:$J1578, $B1578)</f>
        <v>2</v>
      </c>
      <c r="E1578" s="10" t="b">
        <f aca="false">$C1578-$D1578&lt;=1</f>
        <v>1</v>
      </c>
      <c r="F1578" s="10" t="b">
        <f aca="false">$C1578=$D1578</f>
        <v>0</v>
      </c>
      <c r="G1578" s="10" t="b">
        <f aca="false">D1578&gt;=3</f>
        <v>0</v>
      </c>
      <c r="H1578" s="10" t="b">
        <f aca="false">AND($E1578,OR($B1578="UNGRADABLE_QUALITY",$B1578="UNGRADABLE_CONDITION"))</f>
        <v>0</v>
      </c>
      <c r="I1578" s="10" t="str">
        <f aca="false">IF(AND($E1578,NOT($H1578)),$B1578, "")</f>
        <v>NON_SPECIFIC</v>
      </c>
    </row>
    <row r="1579" customFormat="false" ht="15.75" hidden="false" customHeight="false" outlineLevel="0" collapsed="false">
      <c r="A1579" s="8" t="str">
        <f aca="false">pattern_user_labels!$A1579</f>
        <v>b83607ff-48b8-4dea-a558-fdb726841dfd</v>
      </c>
      <c r="B1579" s="8" t="str">
        <f aca="false" t="array" ref="B1579:B1579">INDEX(pattern_user_labels!B1579:J1579,MATCH(MAX(COUNTIF(pattern_user_labels!B1579:J1579,pattern_user_labels!B1579:J1579)),COUNTIF(pattern_user_labels!B1579:J1579,pattern_user_labels!B1579:J1579),0))</f>
        <v>NORMAL</v>
      </c>
      <c r="C1579" s="9" t="n">
        <f aca="false">pattern_user_labels!$R1579</f>
        <v>3</v>
      </c>
      <c r="D1579" s="9" t="n">
        <f aca="false">COUNTIF(pattern_user_labels!$B1579:$J1579, $B1579)</f>
        <v>3</v>
      </c>
      <c r="E1579" s="10" t="b">
        <f aca="false">$C1579-$D1579&lt;=1</f>
        <v>1</v>
      </c>
      <c r="F1579" s="10" t="b">
        <f aca="false">$C1579=$D1579</f>
        <v>1</v>
      </c>
      <c r="G1579" s="10" t="b">
        <f aca="false">D1579&gt;=3</f>
        <v>1</v>
      </c>
      <c r="H1579" s="10" t="b">
        <f aca="false">AND($E1579,OR($B1579="UNGRADABLE_QUALITY",$B1579="UNGRADABLE_CONDITION"))</f>
        <v>0</v>
      </c>
      <c r="I1579" s="10" t="str">
        <f aca="false">IF(AND($E1579,NOT($H1579)),$B1579, "")</f>
        <v>NORMAL</v>
      </c>
    </row>
    <row r="1580" customFormat="false" ht="15.75" hidden="false" customHeight="false" outlineLevel="0" collapsed="false">
      <c r="A1580" s="8" t="str">
        <f aca="false">pattern_user_labels!$A1580</f>
        <v>b86c20bf-8202-41ba-84f3-943a2ff2bc2f</v>
      </c>
      <c r="B1580" s="8" t="str">
        <f aca="false" t="array" ref="B1580:B1580">INDEX(pattern_user_labels!B1580:J1580,MATCH(MAX(COUNTIF(pattern_user_labels!B1580:J1580,pattern_user_labels!B1580:J1580)),COUNTIF(pattern_user_labels!B1580:J1580,pattern_user_labels!B1580:J1580),0))</f>
        <v>NON_SPECIFIC</v>
      </c>
      <c r="C1580" s="9" t="n">
        <f aca="false">pattern_user_labels!$R1580</f>
        <v>3</v>
      </c>
      <c r="D1580" s="9" t="n">
        <f aca="false">COUNTIF(pattern_user_labels!$B1580:$J1580, $B1580)</f>
        <v>2</v>
      </c>
      <c r="E1580" s="10" t="b">
        <f aca="false">$C1580-$D1580&lt;=1</f>
        <v>1</v>
      </c>
      <c r="F1580" s="10" t="b">
        <f aca="false">$C1580=$D1580</f>
        <v>0</v>
      </c>
      <c r="G1580" s="10" t="b">
        <f aca="false">D1580&gt;=3</f>
        <v>0</v>
      </c>
      <c r="H1580" s="10" t="b">
        <f aca="false">AND($E1580,OR($B1580="UNGRADABLE_QUALITY",$B1580="UNGRADABLE_CONDITION"))</f>
        <v>0</v>
      </c>
      <c r="I1580" s="10" t="str">
        <f aca="false">IF(AND($E1580,NOT($H1580)),$B1580, "")</f>
        <v>NON_SPECIFIC</v>
      </c>
    </row>
    <row r="1581" customFormat="false" ht="15.75" hidden="false" customHeight="false" outlineLevel="0" collapsed="false">
      <c r="A1581" s="8" t="str">
        <f aca="false">pattern_user_labels!$A1581</f>
        <v>b88e78f2-1933-4bcf-a07f-ae69203b0b06</v>
      </c>
      <c r="B1581" s="8" t="str">
        <f aca="false" t="array" ref="B1581:B1581">INDEX(pattern_user_labels!B1581:J1581,MATCH(MAX(COUNTIF(pattern_user_labels!B1581:J1581,pattern_user_labels!B1581:J1581)),COUNTIF(pattern_user_labels!B1581:J1581,pattern_user_labels!B1581:J1581),0))</f>
        <v>NON_SPECIFIC</v>
      </c>
      <c r="C1581" s="9" t="n">
        <f aca="false">pattern_user_labels!$R1581</f>
        <v>3</v>
      </c>
      <c r="D1581" s="9" t="n">
        <f aca="false">COUNTIF(pattern_user_labels!$B1581:$J1581, $B1581)</f>
        <v>2</v>
      </c>
      <c r="E1581" s="10" t="b">
        <f aca="false">$C1581-$D1581&lt;=1</f>
        <v>1</v>
      </c>
      <c r="F1581" s="10" t="b">
        <f aca="false">$C1581=$D1581</f>
        <v>0</v>
      </c>
      <c r="G1581" s="10" t="b">
        <f aca="false">D1581&gt;=3</f>
        <v>0</v>
      </c>
      <c r="H1581" s="10" t="b">
        <f aca="false">AND($E1581,OR($B1581="UNGRADABLE_QUALITY",$B1581="UNGRADABLE_CONDITION"))</f>
        <v>0</v>
      </c>
      <c r="I1581" s="10" t="str">
        <f aca="false">IF(AND($E1581,NOT($H1581)),$B1581, "")</f>
        <v>NON_SPECIFIC</v>
      </c>
    </row>
    <row r="1582" customFormat="false" ht="15.75" hidden="false" customHeight="false" outlineLevel="0" collapsed="false">
      <c r="A1582" s="8" t="str">
        <f aca="false">pattern_user_labels!$A1582</f>
        <v>b8d7f048-c864-4e7c-8a39-8246e55ac672</v>
      </c>
      <c r="B1582" s="8" t="str">
        <f aca="false" t="array" ref="B1582:B1582">INDEX(pattern_user_labels!B1582:J1582,MATCH(MAX(COUNTIF(pattern_user_labels!B1582:J1582,pattern_user_labels!B1582:J1582)),COUNTIF(pattern_user_labels!B1582:J1582,pattern_user_labels!B1582:J1582),0))</f>
        <v>NORMAL</v>
      </c>
      <c r="C1582" s="9" t="n">
        <f aca="false">pattern_user_labels!$R1582</f>
        <v>3</v>
      </c>
      <c r="D1582" s="9" t="n">
        <f aca="false">COUNTIF(pattern_user_labels!$B1582:$J1582, $B1582)</f>
        <v>2</v>
      </c>
      <c r="E1582" s="10" t="b">
        <f aca="false">$C1582-$D1582&lt;=1</f>
        <v>1</v>
      </c>
      <c r="F1582" s="10" t="b">
        <f aca="false">$C1582=$D1582</f>
        <v>0</v>
      </c>
      <c r="G1582" s="10" t="b">
        <f aca="false">D1582&gt;=3</f>
        <v>0</v>
      </c>
      <c r="H1582" s="10" t="b">
        <f aca="false">AND($E1582,OR($B1582="UNGRADABLE_QUALITY",$B1582="UNGRADABLE_CONDITION"))</f>
        <v>0</v>
      </c>
      <c r="I1582" s="10" t="str">
        <f aca="false">IF(AND($E1582,NOT($H1582)),$B1582, "")</f>
        <v>NORMAL</v>
      </c>
    </row>
    <row r="1583" customFormat="false" ht="15.75" hidden="false" customHeight="false" outlineLevel="0" collapsed="false">
      <c r="A1583" s="8" t="str">
        <f aca="false">pattern_user_labels!$A1583</f>
        <v>b8db2451-60c1-4957-9267-dbc8cfbed05f</v>
      </c>
      <c r="B1583" s="8" t="str">
        <f aca="false" t="array" ref="B1583:B1583">INDEX(pattern_user_labels!B1583:J1583,MATCH(MAX(COUNTIF(pattern_user_labels!B1583:J1583,pattern_user_labels!B1583:J1583)),COUNTIF(pattern_user_labels!B1583:J1583,pattern_user_labels!B1583:J1583),0))</f>
        <v>NORMAL</v>
      </c>
      <c r="C1583" s="9" t="n">
        <f aca="false">pattern_user_labels!$R1583</f>
        <v>3</v>
      </c>
      <c r="D1583" s="9" t="n">
        <f aca="false">COUNTIF(pattern_user_labels!$B1583:$J1583, $B1583)</f>
        <v>2</v>
      </c>
      <c r="E1583" s="10" t="b">
        <f aca="false">$C1583-$D1583&lt;=1</f>
        <v>1</v>
      </c>
      <c r="F1583" s="10" t="b">
        <f aca="false">$C1583=$D1583</f>
        <v>0</v>
      </c>
      <c r="G1583" s="10" t="b">
        <f aca="false">D1583&gt;=3</f>
        <v>0</v>
      </c>
      <c r="H1583" s="10" t="b">
        <f aca="false">AND($E1583,OR($B1583="UNGRADABLE_QUALITY",$B1583="UNGRADABLE_CONDITION"))</f>
        <v>0</v>
      </c>
      <c r="I1583" s="10" t="str">
        <f aca="false">IF(AND($E1583,NOT($H1583)),$B1583, "")</f>
        <v>NORMAL</v>
      </c>
    </row>
    <row r="1584" customFormat="false" ht="15.75" hidden="false" customHeight="false" outlineLevel="0" collapsed="false">
      <c r="A1584" s="8" t="str">
        <f aca="false">pattern_user_labels!$A1584</f>
        <v>b911b0c2-6d96-4826-b526-d02021ca4554</v>
      </c>
      <c r="B1584" s="8" t="str">
        <f aca="false" t="array" ref="B1584:B1584">INDEX(pattern_user_labels!B1584:J1584,MATCH(MAX(COUNTIF(pattern_user_labels!B1584:J1584,pattern_user_labels!B1584:J1584)),COUNTIF(pattern_user_labels!B1584:J1584,pattern_user_labels!B1584:J1584),0))</f>
        <v>NORMAL</v>
      </c>
      <c r="C1584" s="9" t="n">
        <f aca="false">pattern_user_labels!$R1584</f>
        <v>3</v>
      </c>
      <c r="D1584" s="9" t="n">
        <f aca="false">COUNTIF(pattern_user_labels!$B1584:$J1584, $B1584)</f>
        <v>2</v>
      </c>
      <c r="E1584" s="10" t="b">
        <f aca="false">$C1584-$D1584&lt;=1</f>
        <v>1</v>
      </c>
      <c r="F1584" s="10" t="b">
        <f aca="false">$C1584=$D1584</f>
        <v>0</v>
      </c>
      <c r="G1584" s="10" t="b">
        <f aca="false">D1584&gt;=3</f>
        <v>0</v>
      </c>
      <c r="H1584" s="10" t="b">
        <f aca="false">AND($E1584,OR($B1584="UNGRADABLE_QUALITY",$B1584="UNGRADABLE_CONDITION"))</f>
        <v>0</v>
      </c>
      <c r="I1584" s="10" t="str">
        <f aca="false">IF(AND($E1584,NOT($H1584)),$B1584, "")</f>
        <v>NORMAL</v>
      </c>
    </row>
    <row r="1585" customFormat="false" ht="15.75" hidden="false" customHeight="false" outlineLevel="0" collapsed="false">
      <c r="A1585" s="8" t="str">
        <f aca="false">pattern_user_labels!$A1585</f>
        <v>b9961aae-13c6-4550-a9aa-6c074bb1e91a</v>
      </c>
      <c r="B1585" s="8" t="str">
        <f aca="false" t="array" ref="B1585:B1585">INDEX(pattern_user_labels!B1585:J1585,MATCH(MAX(COUNTIF(pattern_user_labels!B1585:J1585,pattern_user_labels!B1585:J1585)),COUNTIF(pattern_user_labels!B1585:J1585,pattern_user_labels!B1585:J1585),0))</f>
        <v>NORMAL</v>
      </c>
      <c r="C1585" s="9" t="n">
        <f aca="false">pattern_user_labels!$R1585</f>
        <v>3</v>
      </c>
      <c r="D1585" s="9" t="n">
        <f aca="false">COUNTIF(pattern_user_labels!$B1585:$J1585, $B1585)</f>
        <v>2</v>
      </c>
      <c r="E1585" s="10" t="b">
        <f aca="false">$C1585-$D1585&lt;=1</f>
        <v>1</v>
      </c>
      <c r="F1585" s="10" t="b">
        <f aca="false">$C1585=$D1585</f>
        <v>0</v>
      </c>
      <c r="G1585" s="10" t="b">
        <f aca="false">D1585&gt;=3</f>
        <v>0</v>
      </c>
      <c r="H1585" s="10" t="b">
        <f aca="false">AND($E1585,OR($B1585="UNGRADABLE_QUALITY",$B1585="UNGRADABLE_CONDITION"))</f>
        <v>0</v>
      </c>
      <c r="I1585" s="10" t="str">
        <f aca="false">IF(AND($E1585,NOT($H1585)),$B1585, "")</f>
        <v>NORMAL</v>
      </c>
    </row>
    <row r="1586" customFormat="false" ht="15.75" hidden="false" customHeight="false" outlineLevel="0" collapsed="false">
      <c r="A1586" s="8" t="str">
        <f aca="false">pattern_user_labels!$A1586</f>
        <v>b9c7d3ad-1c2d-48d7-a8a0-4ef71db28c31</v>
      </c>
      <c r="B1586" s="8" t="str">
        <f aca="false" t="array" ref="B1586:B1586">INDEX(pattern_user_labels!B1586:J1586,MATCH(MAX(COUNTIF(pattern_user_labels!B1586:J1586,pattern_user_labels!B1586:J1586)),COUNTIF(pattern_user_labels!B1586:J1586,pattern_user_labels!B1586:J1586),0))</f>
        <v>NON_SPECIFIC</v>
      </c>
      <c r="C1586" s="9" t="n">
        <f aca="false">pattern_user_labels!$R1586</f>
        <v>3</v>
      </c>
      <c r="D1586" s="9" t="n">
        <f aca="false">COUNTIF(pattern_user_labels!$B1586:$J1586, $B1586)</f>
        <v>2</v>
      </c>
      <c r="E1586" s="10" t="b">
        <f aca="false">$C1586-$D1586&lt;=1</f>
        <v>1</v>
      </c>
      <c r="F1586" s="10" t="b">
        <f aca="false">$C1586=$D1586</f>
        <v>0</v>
      </c>
      <c r="G1586" s="10" t="b">
        <f aca="false">D1586&gt;=3</f>
        <v>0</v>
      </c>
      <c r="H1586" s="10" t="b">
        <f aca="false">AND($E1586,OR($B1586="UNGRADABLE_QUALITY",$B1586="UNGRADABLE_CONDITION"))</f>
        <v>0</v>
      </c>
      <c r="I1586" s="10" t="str">
        <f aca="false">IF(AND($E1586,NOT($H1586)),$B1586, "")</f>
        <v>NON_SPECIFIC</v>
      </c>
    </row>
    <row r="1587" customFormat="false" ht="15.75" hidden="false" customHeight="false" outlineLevel="0" collapsed="false">
      <c r="A1587" s="8" t="str">
        <f aca="false">pattern_user_labels!$A1587</f>
        <v>ba2ed4f1-b22e-4f31-8afc-397b2497a656</v>
      </c>
      <c r="B1587" s="8" t="str">
        <f aca="false" t="array" ref="B1587:B1587">INDEX(pattern_user_labels!B1587:J1587,MATCH(MAX(COUNTIF(pattern_user_labels!B1587:J1587,pattern_user_labels!B1587:J1587)),COUNTIF(pattern_user_labels!B1587:J1587,pattern_user_labels!B1587:J1587),0))</f>
        <v>NORMAL</v>
      </c>
      <c r="C1587" s="9" t="n">
        <f aca="false">pattern_user_labels!$R1587</f>
        <v>3</v>
      </c>
      <c r="D1587" s="9" t="n">
        <f aca="false">COUNTIF(pattern_user_labels!$B1587:$J1587, $B1587)</f>
        <v>3</v>
      </c>
      <c r="E1587" s="10" t="b">
        <f aca="false">$C1587-$D1587&lt;=1</f>
        <v>1</v>
      </c>
      <c r="F1587" s="10" t="b">
        <f aca="false">$C1587=$D1587</f>
        <v>1</v>
      </c>
      <c r="G1587" s="10" t="b">
        <f aca="false">D1587&gt;=3</f>
        <v>1</v>
      </c>
      <c r="H1587" s="10" t="b">
        <f aca="false">AND($E1587,OR($B1587="UNGRADABLE_QUALITY",$B1587="UNGRADABLE_CONDITION"))</f>
        <v>0</v>
      </c>
      <c r="I1587" s="10" t="str">
        <f aca="false">IF(AND($E1587,NOT($H1587)),$B1587, "")</f>
        <v>NORMAL</v>
      </c>
    </row>
    <row r="1588" customFormat="false" ht="15.75" hidden="false" customHeight="false" outlineLevel="0" collapsed="false">
      <c r="A1588" s="8" t="str">
        <f aca="false">pattern_user_labels!$A1588</f>
        <v>ba4c9abf-4600-4656-a1ba-17eed81a67c0</v>
      </c>
      <c r="B1588" s="8" t="str">
        <f aca="false" t="array" ref="B1588:B1588">INDEX(pattern_user_labels!B1588:J1588,MATCH(MAX(COUNTIF(pattern_user_labels!B1588:J1588,pattern_user_labels!B1588:J1588)),COUNTIF(pattern_user_labels!B1588:J1588,pattern_user_labels!B1588:J1588),0))</f>
        <v>NORMAL</v>
      </c>
      <c r="C1588" s="9" t="n">
        <f aca="false">pattern_user_labels!$R1588</f>
        <v>3</v>
      </c>
      <c r="D1588" s="9" t="n">
        <f aca="false">COUNTIF(pattern_user_labels!$B1588:$J1588, $B1588)</f>
        <v>2</v>
      </c>
      <c r="E1588" s="10" t="b">
        <f aca="false">$C1588-$D1588&lt;=1</f>
        <v>1</v>
      </c>
      <c r="F1588" s="10" t="b">
        <f aca="false">$C1588=$D1588</f>
        <v>0</v>
      </c>
      <c r="G1588" s="10" t="b">
        <f aca="false">D1588&gt;=3</f>
        <v>0</v>
      </c>
      <c r="H1588" s="10" t="b">
        <f aca="false">AND($E1588,OR($B1588="UNGRADABLE_QUALITY",$B1588="UNGRADABLE_CONDITION"))</f>
        <v>0</v>
      </c>
      <c r="I1588" s="10" t="str">
        <f aca="false">IF(AND($E1588,NOT($H1588)),$B1588, "")</f>
        <v>NORMAL</v>
      </c>
    </row>
    <row r="1589" customFormat="false" ht="15.75" hidden="false" customHeight="false" outlineLevel="0" collapsed="false">
      <c r="A1589" s="8" t="str">
        <f aca="false">pattern_user_labels!$A1589</f>
        <v>ba98ca63-6819-49d2-be88-5ba693d8f1c6</v>
      </c>
      <c r="B1589" s="8" t="str">
        <f aca="false" t="array" ref="B1589:B1589">INDEX(pattern_user_labels!B1589:J1589,MATCH(MAX(COUNTIF(pattern_user_labels!B1589:J1589,pattern_user_labels!B1589:J1589)),COUNTIF(pattern_user_labels!B1589:J1589,pattern_user_labels!B1589:J1589),0))</f>
        <v>NORMAL</v>
      </c>
      <c r="C1589" s="9" t="n">
        <f aca="false">pattern_user_labels!$R1589</f>
        <v>3</v>
      </c>
      <c r="D1589" s="9" t="n">
        <f aca="false">COUNTIF(pattern_user_labels!$B1589:$J1589, $B1589)</f>
        <v>1</v>
      </c>
      <c r="E1589" s="10" t="b">
        <f aca="false">$C1589-$D1589&lt;=1</f>
        <v>0</v>
      </c>
      <c r="F1589" s="10" t="b">
        <f aca="false">$C1589=$D1589</f>
        <v>0</v>
      </c>
      <c r="G1589" s="10" t="b">
        <f aca="false">D1589&gt;=3</f>
        <v>0</v>
      </c>
      <c r="H1589" s="10" t="b">
        <f aca="false">AND($E1589,OR($B1589="UNGRADABLE_QUALITY",$B1589="UNGRADABLE_CONDITION"))</f>
        <v>0</v>
      </c>
      <c r="I1589" s="10" t="str">
        <f aca="false">IF(AND($E1589,NOT($H1589)),$B1589, "")</f>
        <v/>
      </c>
    </row>
    <row r="1590" customFormat="false" ht="15.75" hidden="false" customHeight="false" outlineLevel="0" collapsed="false">
      <c r="A1590" s="8" t="str">
        <f aca="false">pattern_user_labels!$A1590</f>
        <v>bb0eb5ae-5deb-4e18-838b-f647f6372507</v>
      </c>
      <c r="B1590" s="8" t="str">
        <f aca="false" t="array" ref="B1590:B1590">INDEX(pattern_user_labels!B1590:J1590,MATCH(MAX(COUNTIF(pattern_user_labels!B1590:J1590,pattern_user_labels!B1590:J1590)),COUNTIF(pattern_user_labels!B1590:J1590,pattern_user_labels!B1590:J1590),0))</f>
        <v>ACTIVE</v>
      </c>
      <c r="C1590" s="9" t="n">
        <f aca="false">pattern_user_labels!$R1590</f>
        <v>3</v>
      </c>
      <c r="D1590" s="9" t="n">
        <f aca="false">COUNTIF(pattern_user_labels!$B1590:$J1590, $B1590)</f>
        <v>3</v>
      </c>
      <c r="E1590" s="10" t="b">
        <f aca="false">$C1590-$D1590&lt;=1</f>
        <v>1</v>
      </c>
      <c r="F1590" s="10" t="b">
        <f aca="false">$C1590=$D1590</f>
        <v>1</v>
      </c>
      <c r="G1590" s="10" t="b">
        <f aca="false">D1590&gt;=3</f>
        <v>1</v>
      </c>
      <c r="H1590" s="10" t="b">
        <f aca="false">AND($E1590,OR($B1590="UNGRADABLE_QUALITY",$B1590="UNGRADABLE_CONDITION"))</f>
        <v>0</v>
      </c>
      <c r="I1590" s="10" t="str">
        <f aca="false">IF(AND($E1590,NOT($H1590)),$B1590, "")</f>
        <v>ACTIVE</v>
      </c>
    </row>
    <row r="1591" customFormat="false" ht="15.75" hidden="false" customHeight="false" outlineLevel="0" collapsed="false">
      <c r="A1591" s="8" t="str">
        <f aca="false">pattern_user_labels!$A1591</f>
        <v>bb7f58c7-4e09-4035-9b7b-50580d1fb58b</v>
      </c>
      <c r="B1591" s="8" t="str">
        <f aca="false" t="array" ref="B1591:B1591">INDEX(pattern_user_labels!B1591:J1591,MATCH(MAX(COUNTIF(pattern_user_labels!B1591:J1591,pattern_user_labels!B1591:J1591)),COUNTIF(pattern_user_labels!B1591:J1591,pattern_user_labels!B1591:J1591),0))</f>
        <v>NON_SPECIFIC</v>
      </c>
      <c r="C1591" s="9" t="n">
        <f aca="false">pattern_user_labels!$R1591</f>
        <v>3</v>
      </c>
      <c r="D1591" s="9" t="n">
        <f aca="false">COUNTIF(pattern_user_labels!$B1591:$J1591, $B1591)</f>
        <v>2</v>
      </c>
      <c r="E1591" s="10" t="b">
        <f aca="false">$C1591-$D1591&lt;=1</f>
        <v>1</v>
      </c>
      <c r="F1591" s="10" t="b">
        <f aca="false">$C1591=$D1591</f>
        <v>0</v>
      </c>
      <c r="G1591" s="10" t="b">
        <f aca="false">D1591&gt;=3</f>
        <v>0</v>
      </c>
      <c r="H1591" s="10" t="b">
        <f aca="false">AND($E1591,OR($B1591="UNGRADABLE_QUALITY",$B1591="UNGRADABLE_CONDITION"))</f>
        <v>0</v>
      </c>
      <c r="I1591" s="10" t="str">
        <f aca="false">IF(AND($E1591,NOT($H1591)),$B1591, "")</f>
        <v>NON_SPECIFIC</v>
      </c>
    </row>
    <row r="1592" customFormat="false" ht="15.75" hidden="false" customHeight="false" outlineLevel="0" collapsed="false">
      <c r="A1592" s="8" t="str">
        <f aca="false">pattern_user_labels!$A1592</f>
        <v>bd465106-be37-484c-b415-e05420d3f6a8</v>
      </c>
      <c r="B1592" s="8" t="str">
        <f aca="false" t="array" ref="B1592:B1592">INDEX(pattern_user_labels!B1592:J1592,MATCH(MAX(COUNTIF(pattern_user_labels!B1592:J1592,pattern_user_labels!B1592:J1592)),COUNTIF(pattern_user_labels!B1592:J1592,pattern_user_labels!B1592:J1592),0))</f>
        <v>NON_SPECIFIC</v>
      </c>
      <c r="C1592" s="9" t="n">
        <f aca="false">pattern_user_labels!$R1592</f>
        <v>3</v>
      </c>
      <c r="D1592" s="9" t="n">
        <f aca="false">COUNTIF(pattern_user_labels!$B1592:$J1592, $B1592)</f>
        <v>1</v>
      </c>
      <c r="E1592" s="10" t="b">
        <f aca="false">$C1592-$D1592&lt;=1</f>
        <v>0</v>
      </c>
      <c r="F1592" s="10" t="b">
        <f aca="false">$C1592=$D1592</f>
        <v>0</v>
      </c>
      <c r="G1592" s="10" t="b">
        <f aca="false">D1592&gt;=3</f>
        <v>0</v>
      </c>
      <c r="H1592" s="10" t="b">
        <f aca="false">AND($E1592,OR($B1592="UNGRADABLE_QUALITY",$B1592="UNGRADABLE_CONDITION"))</f>
        <v>0</v>
      </c>
      <c r="I1592" s="10" t="str">
        <f aca="false">IF(AND($E1592,NOT($H1592)),$B1592, "")</f>
        <v/>
      </c>
    </row>
    <row r="1593" customFormat="false" ht="15.75" hidden="false" customHeight="false" outlineLevel="0" collapsed="false">
      <c r="A1593" s="8" t="str">
        <f aca="false">pattern_user_labels!$A1593</f>
        <v>bd4888cb-3779-4b0b-a19d-51c9a9a2319e</v>
      </c>
      <c r="B1593" s="8" t="str">
        <f aca="false" t="array" ref="B1593:B1593">INDEX(pattern_user_labels!B1593:J1593,MATCH(MAX(COUNTIF(pattern_user_labels!B1593:J1593,pattern_user_labels!B1593:J1593)),COUNTIF(pattern_user_labels!B1593:J1593,pattern_user_labels!B1593:J1593),0))</f>
        <v>NORMAL</v>
      </c>
      <c r="C1593" s="9" t="n">
        <f aca="false">pattern_user_labels!$R1593</f>
        <v>3</v>
      </c>
      <c r="D1593" s="9" t="n">
        <f aca="false">COUNTIF(pattern_user_labels!$B1593:$J1593, $B1593)</f>
        <v>2</v>
      </c>
      <c r="E1593" s="10" t="b">
        <f aca="false">$C1593-$D1593&lt;=1</f>
        <v>1</v>
      </c>
      <c r="F1593" s="10" t="b">
        <f aca="false">$C1593=$D1593</f>
        <v>0</v>
      </c>
      <c r="G1593" s="10" t="b">
        <f aca="false">D1593&gt;=3</f>
        <v>0</v>
      </c>
      <c r="H1593" s="10" t="b">
        <f aca="false">AND($E1593,OR($B1593="UNGRADABLE_QUALITY",$B1593="UNGRADABLE_CONDITION"))</f>
        <v>0</v>
      </c>
      <c r="I1593" s="10" t="str">
        <f aca="false">IF(AND($E1593,NOT($H1593)),$B1593, "")</f>
        <v>NORMAL</v>
      </c>
    </row>
    <row r="1594" customFormat="false" ht="15.75" hidden="false" customHeight="false" outlineLevel="0" collapsed="false">
      <c r="A1594" s="8" t="str">
        <f aca="false">pattern_user_labels!$A1594</f>
        <v>be4e31ab-8be2-4e78-8456-8bf35c19a2ac</v>
      </c>
      <c r="B1594" s="8" t="str">
        <f aca="false" t="array" ref="B1594:B1594">INDEX(pattern_user_labels!B1594:J1594,MATCH(MAX(COUNTIF(pattern_user_labels!B1594:J1594,pattern_user_labels!B1594:J1594)),COUNTIF(pattern_user_labels!B1594:J1594,pattern_user_labels!B1594:J1594),0))</f>
        <v>NON_SPECIFIC</v>
      </c>
      <c r="C1594" s="9" t="n">
        <f aca="false">pattern_user_labels!$R1594</f>
        <v>3</v>
      </c>
      <c r="D1594" s="9" t="n">
        <f aca="false">COUNTIF(pattern_user_labels!$B1594:$J1594, $B1594)</f>
        <v>2</v>
      </c>
      <c r="E1594" s="10" t="b">
        <f aca="false">$C1594-$D1594&lt;=1</f>
        <v>1</v>
      </c>
      <c r="F1594" s="10" t="b">
        <f aca="false">$C1594=$D1594</f>
        <v>0</v>
      </c>
      <c r="G1594" s="10" t="b">
        <f aca="false">D1594&gt;=3</f>
        <v>0</v>
      </c>
      <c r="H1594" s="10" t="b">
        <f aca="false">AND($E1594,OR($B1594="UNGRADABLE_QUALITY",$B1594="UNGRADABLE_CONDITION"))</f>
        <v>0</v>
      </c>
      <c r="I1594" s="10" t="str">
        <f aca="false">IF(AND($E1594,NOT($H1594)),$B1594, "")</f>
        <v>NON_SPECIFIC</v>
      </c>
    </row>
    <row r="1595" customFormat="false" ht="15.75" hidden="false" customHeight="false" outlineLevel="0" collapsed="false">
      <c r="A1595" s="8" t="str">
        <f aca="false">pattern_user_labels!$A1595</f>
        <v>bf0c8fde-ff68-48f2-9aa2-abfa1b93dd8e</v>
      </c>
      <c r="B1595" s="8" t="str">
        <f aca="false" t="array" ref="B1595:B1595">INDEX(pattern_user_labels!B1595:J1595,MATCH(MAX(COUNTIF(pattern_user_labels!B1595:J1595,pattern_user_labels!B1595:J1595)),COUNTIF(pattern_user_labels!B1595:J1595,pattern_user_labels!B1595:J1595),0))</f>
        <v>EARLY</v>
      </c>
      <c r="C1595" s="9" t="n">
        <f aca="false">pattern_user_labels!$R1595</f>
        <v>3</v>
      </c>
      <c r="D1595" s="9" t="n">
        <f aca="false">COUNTIF(pattern_user_labels!$B1595:$J1595, $B1595)</f>
        <v>2</v>
      </c>
      <c r="E1595" s="10" t="b">
        <f aca="false">$C1595-$D1595&lt;=1</f>
        <v>1</v>
      </c>
      <c r="F1595" s="10" t="b">
        <f aca="false">$C1595=$D1595</f>
        <v>0</v>
      </c>
      <c r="G1595" s="10" t="b">
        <f aca="false">D1595&gt;=3</f>
        <v>0</v>
      </c>
      <c r="H1595" s="10" t="b">
        <f aca="false">AND($E1595,OR($B1595="UNGRADABLE_QUALITY",$B1595="UNGRADABLE_CONDITION"))</f>
        <v>0</v>
      </c>
      <c r="I1595" s="10" t="str">
        <f aca="false">IF(AND($E1595,NOT($H1595)),$B1595, "")</f>
        <v>EARLY</v>
      </c>
    </row>
    <row r="1596" customFormat="false" ht="15.75" hidden="false" customHeight="false" outlineLevel="0" collapsed="false">
      <c r="A1596" s="8" t="str">
        <f aca="false">pattern_user_labels!$A1596</f>
        <v>bf1759c0-bb2e-42df-94e4-328c1f615efe</v>
      </c>
      <c r="B1596" s="8" t="str">
        <f aca="false" t="array" ref="B1596:B1596">INDEX(pattern_user_labels!B1596:J1596,MATCH(MAX(COUNTIF(pattern_user_labels!B1596:J1596,pattern_user_labels!B1596:J1596)),COUNTIF(pattern_user_labels!B1596:J1596,pattern_user_labels!B1596:J1596),0))</f>
        <v>ACTIVE</v>
      </c>
      <c r="C1596" s="9" t="n">
        <f aca="false">pattern_user_labels!$R1596</f>
        <v>3</v>
      </c>
      <c r="D1596" s="9" t="n">
        <f aca="false">COUNTIF(pattern_user_labels!$B1596:$J1596, $B1596)</f>
        <v>2</v>
      </c>
      <c r="E1596" s="10" t="b">
        <f aca="false">$C1596-$D1596&lt;=1</f>
        <v>1</v>
      </c>
      <c r="F1596" s="10" t="b">
        <f aca="false">$C1596=$D1596</f>
        <v>0</v>
      </c>
      <c r="G1596" s="10" t="b">
        <f aca="false">D1596&gt;=3</f>
        <v>0</v>
      </c>
      <c r="H1596" s="10" t="b">
        <f aca="false">AND($E1596,OR($B1596="UNGRADABLE_QUALITY",$B1596="UNGRADABLE_CONDITION"))</f>
        <v>0</v>
      </c>
      <c r="I1596" s="10" t="str">
        <f aca="false">IF(AND($E1596,NOT($H1596)),$B1596, "")</f>
        <v>ACTIVE</v>
      </c>
    </row>
    <row r="1597" customFormat="false" ht="15.75" hidden="false" customHeight="false" outlineLevel="0" collapsed="false">
      <c r="A1597" s="8" t="str">
        <f aca="false">pattern_user_labels!$A1597</f>
        <v>bf489cf5-6b6d-438f-b7a5-34f67de899fa</v>
      </c>
      <c r="B1597" s="8" t="str">
        <f aca="false" t="array" ref="B1597:B1597">INDEX(pattern_user_labels!B1597:J1597,MATCH(MAX(COUNTIF(pattern_user_labels!B1597:J1597,pattern_user_labels!B1597:J1597)),COUNTIF(pattern_user_labels!B1597:J1597,pattern_user_labels!B1597:J1597),0))</f>
        <v>NORMAL</v>
      </c>
      <c r="C1597" s="9" t="n">
        <f aca="false">pattern_user_labels!$R1597</f>
        <v>3</v>
      </c>
      <c r="D1597" s="9" t="n">
        <f aca="false">COUNTIF(pattern_user_labels!$B1597:$J1597, $B1597)</f>
        <v>2</v>
      </c>
      <c r="E1597" s="10" t="b">
        <f aca="false">$C1597-$D1597&lt;=1</f>
        <v>1</v>
      </c>
      <c r="F1597" s="10" t="b">
        <f aca="false">$C1597=$D1597</f>
        <v>0</v>
      </c>
      <c r="G1597" s="10" t="b">
        <f aca="false">D1597&gt;=3</f>
        <v>0</v>
      </c>
      <c r="H1597" s="10" t="b">
        <f aca="false">AND($E1597,OR($B1597="UNGRADABLE_QUALITY",$B1597="UNGRADABLE_CONDITION"))</f>
        <v>0</v>
      </c>
      <c r="I1597" s="10" t="str">
        <f aca="false">IF(AND($E1597,NOT($H1597)),$B1597, "")</f>
        <v>NORMAL</v>
      </c>
    </row>
    <row r="1598" customFormat="false" ht="15.75" hidden="false" customHeight="false" outlineLevel="0" collapsed="false">
      <c r="A1598" s="8" t="str">
        <f aca="false">pattern_user_labels!$A1598</f>
        <v>bf5a9345-530b-41ff-8556-cdcca4f10142</v>
      </c>
      <c r="B1598" s="8" t="str">
        <f aca="false" t="array" ref="B1598:B1598">INDEX(pattern_user_labels!B1598:J1598,MATCH(MAX(COUNTIF(pattern_user_labels!B1598:J1598,pattern_user_labels!B1598:J1598)),COUNTIF(pattern_user_labels!B1598:J1598,pattern_user_labels!B1598:J1598),0))</f>
        <v>NON_SPECIFIC</v>
      </c>
      <c r="C1598" s="9" t="n">
        <f aca="false">pattern_user_labels!$R1598</f>
        <v>3</v>
      </c>
      <c r="D1598" s="9" t="n">
        <f aca="false">COUNTIF(pattern_user_labels!$B1598:$J1598, $B1598)</f>
        <v>1</v>
      </c>
      <c r="E1598" s="10" t="b">
        <f aca="false">$C1598-$D1598&lt;=1</f>
        <v>0</v>
      </c>
      <c r="F1598" s="10" t="b">
        <f aca="false">$C1598=$D1598</f>
        <v>0</v>
      </c>
      <c r="G1598" s="10" t="b">
        <f aca="false">D1598&gt;=3</f>
        <v>0</v>
      </c>
      <c r="H1598" s="10" t="b">
        <f aca="false">AND($E1598,OR($B1598="UNGRADABLE_QUALITY",$B1598="UNGRADABLE_CONDITION"))</f>
        <v>0</v>
      </c>
      <c r="I1598" s="10" t="str">
        <f aca="false">IF(AND($E1598,NOT($H1598)),$B1598, "")</f>
        <v/>
      </c>
    </row>
    <row r="1599" customFormat="false" ht="15.75" hidden="false" customHeight="false" outlineLevel="0" collapsed="false">
      <c r="A1599" s="8" t="str">
        <f aca="false">pattern_user_labels!$A1599</f>
        <v>bf61742c-eed2-4686-913f-fad7aa8bb133</v>
      </c>
      <c r="B1599" s="8" t="str">
        <f aca="false" t="array" ref="B1599:B1599">INDEX(pattern_user_labels!B1599:J1599,MATCH(MAX(COUNTIF(pattern_user_labels!B1599:J1599,pattern_user_labels!B1599:J1599)),COUNTIF(pattern_user_labels!B1599:J1599,pattern_user_labels!B1599:J1599),0))</f>
        <v>NORMAL</v>
      </c>
      <c r="C1599" s="9" t="n">
        <f aca="false">pattern_user_labels!$R1599</f>
        <v>3</v>
      </c>
      <c r="D1599" s="9" t="n">
        <f aca="false">COUNTIF(pattern_user_labels!$B1599:$J1599, $B1599)</f>
        <v>2</v>
      </c>
      <c r="E1599" s="10" t="b">
        <f aca="false">$C1599-$D1599&lt;=1</f>
        <v>1</v>
      </c>
      <c r="F1599" s="10" t="b">
        <f aca="false">$C1599=$D1599</f>
        <v>0</v>
      </c>
      <c r="G1599" s="10" t="b">
        <f aca="false">D1599&gt;=3</f>
        <v>0</v>
      </c>
      <c r="H1599" s="10" t="b">
        <f aca="false">AND($E1599,OR($B1599="UNGRADABLE_QUALITY",$B1599="UNGRADABLE_CONDITION"))</f>
        <v>0</v>
      </c>
      <c r="I1599" s="10" t="str">
        <f aca="false">IF(AND($E1599,NOT($H1599)),$B1599, "")</f>
        <v>NORMAL</v>
      </c>
    </row>
    <row r="1600" customFormat="false" ht="15.75" hidden="false" customHeight="false" outlineLevel="0" collapsed="false">
      <c r="A1600" s="8" t="str">
        <f aca="false">pattern_user_labels!$A1600</f>
        <v>c0dcf5ea-c9b4-437e-86a8-8a7e47f91cae</v>
      </c>
      <c r="B1600" s="8" t="str">
        <f aca="false" t="array" ref="B1600:B1600">INDEX(pattern_user_labels!B1600:J1600,MATCH(MAX(COUNTIF(pattern_user_labels!B1600:J1600,pattern_user_labels!B1600:J1600)),COUNTIF(pattern_user_labels!B1600:J1600,pattern_user_labels!B1600:J1600),0))</f>
        <v>UNGRADABLE_QUALITY</v>
      </c>
      <c r="C1600" s="9" t="n">
        <f aca="false">pattern_user_labels!$R1600</f>
        <v>3</v>
      </c>
      <c r="D1600" s="9" t="n">
        <f aca="false">COUNTIF(pattern_user_labels!$B1600:$J1600, $B1600)</f>
        <v>3</v>
      </c>
      <c r="E1600" s="10" t="b">
        <f aca="false">$C1600-$D1600&lt;=1</f>
        <v>1</v>
      </c>
      <c r="F1600" s="10" t="b">
        <f aca="false">$C1600=$D1600</f>
        <v>1</v>
      </c>
      <c r="G1600" s="10" t="b">
        <f aca="false">D1600&gt;=3</f>
        <v>1</v>
      </c>
      <c r="H1600" s="10" t="b">
        <f aca="false">AND($E1600,OR($B1600="UNGRADABLE_QUALITY",$B1600="UNGRADABLE_CONDITION"))</f>
        <v>1</v>
      </c>
      <c r="I1600" s="10" t="str">
        <f aca="false">IF(AND($E1600,NOT($H1600)),$B1600, "")</f>
        <v/>
      </c>
    </row>
    <row r="1601" customFormat="false" ht="15.75" hidden="false" customHeight="false" outlineLevel="0" collapsed="false">
      <c r="A1601" s="8" t="str">
        <f aca="false">pattern_user_labels!$A1601</f>
        <v>c148a2d0-1a13-4960-8556-ae8a5d1442d8</v>
      </c>
      <c r="B1601" s="8" t="str">
        <f aca="false" t="array" ref="B1601:B1601">INDEX(pattern_user_labels!B1601:J1601,MATCH(MAX(COUNTIF(pattern_user_labels!B1601:J1601,pattern_user_labels!B1601:J1601)),COUNTIF(pattern_user_labels!B1601:J1601,pattern_user_labels!B1601:J1601),0))</f>
        <v>NORMAL</v>
      </c>
      <c r="C1601" s="9" t="n">
        <f aca="false">pattern_user_labels!$R1601</f>
        <v>3</v>
      </c>
      <c r="D1601" s="9" t="n">
        <f aca="false">COUNTIF(pattern_user_labels!$B1601:$J1601, $B1601)</f>
        <v>2</v>
      </c>
      <c r="E1601" s="10" t="b">
        <f aca="false">$C1601-$D1601&lt;=1</f>
        <v>1</v>
      </c>
      <c r="F1601" s="10" t="b">
        <f aca="false">$C1601=$D1601</f>
        <v>0</v>
      </c>
      <c r="G1601" s="10" t="b">
        <f aca="false">D1601&gt;=3</f>
        <v>0</v>
      </c>
      <c r="H1601" s="10" t="b">
        <f aca="false">AND($E1601,OR($B1601="UNGRADABLE_QUALITY",$B1601="UNGRADABLE_CONDITION"))</f>
        <v>0</v>
      </c>
      <c r="I1601" s="10" t="str">
        <f aca="false">IF(AND($E1601,NOT($H1601)),$B1601, "")</f>
        <v>NORMAL</v>
      </c>
    </row>
    <row r="1602" customFormat="false" ht="15.75" hidden="false" customHeight="false" outlineLevel="0" collapsed="false">
      <c r="A1602" s="8" t="str">
        <f aca="false">pattern_user_labels!$A1602</f>
        <v>c17a4337-3a96-41c5-bd50-f16583922a55</v>
      </c>
      <c r="B1602" s="8" t="str">
        <f aca="false" t="array" ref="B1602:B1602">INDEX(pattern_user_labels!B1602:J1602,MATCH(MAX(COUNTIF(pattern_user_labels!B1602:J1602,pattern_user_labels!B1602:J1602)),COUNTIF(pattern_user_labels!B1602:J1602,pattern_user_labels!B1602:J1602),0))</f>
        <v>NON_SPECIFIC</v>
      </c>
      <c r="C1602" s="9" t="n">
        <f aca="false">pattern_user_labels!$R1602</f>
        <v>3</v>
      </c>
      <c r="D1602" s="9" t="n">
        <f aca="false">COUNTIF(pattern_user_labels!$B1602:$J1602, $B1602)</f>
        <v>2</v>
      </c>
      <c r="E1602" s="10" t="b">
        <f aca="false">$C1602-$D1602&lt;=1</f>
        <v>1</v>
      </c>
      <c r="F1602" s="10" t="b">
        <f aca="false">$C1602=$D1602</f>
        <v>0</v>
      </c>
      <c r="G1602" s="10" t="b">
        <f aca="false">D1602&gt;=3</f>
        <v>0</v>
      </c>
      <c r="H1602" s="10" t="b">
        <f aca="false">AND($E1602,OR($B1602="UNGRADABLE_QUALITY",$B1602="UNGRADABLE_CONDITION"))</f>
        <v>0</v>
      </c>
      <c r="I1602" s="10" t="str">
        <f aca="false">IF(AND($E1602,NOT($H1602)),$B1602, "")</f>
        <v>NON_SPECIFIC</v>
      </c>
    </row>
    <row r="1603" customFormat="false" ht="15.75" hidden="false" customHeight="false" outlineLevel="0" collapsed="false">
      <c r="A1603" s="8" t="str">
        <f aca="false">pattern_user_labels!$A1603</f>
        <v>c1c40aaf-bfec-43c3-809a-4549bff2f58d</v>
      </c>
      <c r="B1603" s="8" t="str">
        <f aca="false" t="array" ref="B1603:B1603">INDEX(pattern_user_labels!B1603:J1603,MATCH(MAX(COUNTIF(pattern_user_labels!B1603:J1603,pattern_user_labels!B1603:J1603)),COUNTIF(pattern_user_labels!B1603:J1603,pattern_user_labels!B1603:J1603),0))</f>
        <v>NORMAL</v>
      </c>
      <c r="C1603" s="9" t="n">
        <f aca="false">pattern_user_labels!$R1603</f>
        <v>3</v>
      </c>
      <c r="D1603" s="9" t="n">
        <f aca="false">COUNTIF(pattern_user_labels!$B1603:$J1603, $B1603)</f>
        <v>2</v>
      </c>
      <c r="E1603" s="10" t="b">
        <f aca="false">$C1603-$D1603&lt;=1</f>
        <v>1</v>
      </c>
      <c r="F1603" s="10" t="b">
        <f aca="false">$C1603=$D1603</f>
        <v>0</v>
      </c>
      <c r="G1603" s="10" t="b">
        <f aca="false">D1603&gt;=3</f>
        <v>0</v>
      </c>
      <c r="H1603" s="10" t="b">
        <f aca="false">AND($E1603,OR($B1603="UNGRADABLE_QUALITY",$B1603="UNGRADABLE_CONDITION"))</f>
        <v>0</v>
      </c>
      <c r="I1603" s="10" t="str">
        <f aca="false">IF(AND($E1603,NOT($H1603)),$B1603, "")</f>
        <v>NORMAL</v>
      </c>
    </row>
    <row r="1604" customFormat="false" ht="15.75" hidden="false" customHeight="false" outlineLevel="0" collapsed="false">
      <c r="A1604" s="8" t="str">
        <f aca="false">pattern_user_labels!$A1604</f>
        <v>c1f30abe-ae99-4b7e-b956-2e963e4774cc</v>
      </c>
      <c r="B1604" s="8" t="str">
        <f aca="false" t="array" ref="B1604:B1604">INDEX(pattern_user_labels!B1604:J1604,MATCH(MAX(COUNTIF(pattern_user_labels!B1604:J1604,pattern_user_labels!B1604:J1604)),COUNTIF(pattern_user_labels!B1604:J1604,pattern_user_labels!B1604:J1604),0))</f>
        <v>EARLY</v>
      </c>
      <c r="C1604" s="9" t="n">
        <f aca="false">pattern_user_labels!$R1604</f>
        <v>3</v>
      </c>
      <c r="D1604" s="9" t="n">
        <f aca="false">COUNTIF(pattern_user_labels!$B1604:$J1604, $B1604)</f>
        <v>2</v>
      </c>
      <c r="E1604" s="10" t="b">
        <f aca="false">$C1604-$D1604&lt;=1</f>
        <v>1</v>
      </c>
      <c r="F1604" s="10" t="b">
        <f aca="false">$C1604=$D1604</f>
        <v>0</v>
      </c>
      <c r="G1604" s="10" t="b">
        <f aca="false">D1604&gt;=3</f>
        <v>0</v>
      </c>
      <c r="H1604" s="10" t="b">
        <f aca="false">AND($E1604,OR($B1604="UNGRADABLE_QUALITY",$B1604="UNGRADABLE_CONDITION"))</f>
        <v>0</v>
      </c>
      <c r="I1604" s="10" t="str">
        <f aca="false">IF(AND($E1604,NOT($H1604)),$B1604, "")</f>
        <v>EARLY</v>
      </c>
    </row>
    <row r="1605" customFormat="false" ht="15.75" hidden="false" customHeight="false" outlineLevel="0" collapsed="false">
      <c r="A1605" s="8" t="str">
        <f aca="false">pattern_user_labels!$A1605</f>
        <v>c2158829-2fce-4cb4-be98-1daf38442774</v>
      </c>
      <c r="B1605" s="8" t="str">
        <f aca="false" t="array" ref="B1605:B1605">INDEX(pattern_user_labels!B1605:J1605,MATCH(MAX(COUNTIF(pattern_user_labels!B1605:J1605,pattern_user_labels!B1605:J1605)),COUNTIF(pattern_user_labels!B1605:J1605,pattern_user_labels!B1605:J1605),0))</f>
        <v>NORMAL</v>
      </c>
      <c r="C1605" s="9" t="n">
        <f aca="false">pattern_user_labels!$R1605</f>
        <v>3</v>
      </c>
      <c r="D1605" s="9" t="n">
        <f aca="false">COUNTIF(pattern_user_labels!$B1605:$J1605, $B1605)</f>
        <v>1</v>
      </c>
      <c r="E1605" s="10" t="b">
        <f aca="false">$C1605-$D1605&lt;=1</f>
        <v>0</v>
      </c>
      <c r="F1605" s="10" t="b">
        <f aca="false">$C1605=$D1605</f>
        <v>0</v>
      </c>
      <c r="G1605" s="10" t="b">
        <f aca="false">D1605&gt;=3</f>
        <v>0</v>
      </c>
      <c r="H1605" s="10" t="b">
        <f aca="false">AND($E1605,OR($B1605="UNGRADABLE_QUALITY",$B1605="UNGRADABLE_CONDITION"))</f>
        <v>0</v>
      </c>
      <c r="I1605" s="10" t="str">
        <f aca="false">IF(AND($E1605,NOT($H1605)),$B1605, "")</f>
        <v/>
      </c>
    </row>
    <row r="1606" customFormat="false" ht="15.75" hidden="false" customHeight="false" outlineLevel="0" collapsed="false">
      <c r="A1606" s="8" t="str">
        <f aca="false">pattern_user_labels!$A1606</f>
        <v>c285a481-a9ba-4d1d-b2f3-06d53c8abe42</v>
      </c>
      <c r="B1606" s="8" t="str">
        <f aca="false" t="array" ref="B1606:B1606">INDEX(pattern_user_labels!B1606:J1606,MATCH(MAX(COUNTIF(pattern_user_labels!B1606:J1606,pattern_user_labels!B1606:J1606)),COUNTIF(pattern_user_labels!B1606:J1606,pattern_user_labels!B1606:J1606),0))</f>
        <v>EARLY</v>
      </c>
      <c r="C1606" s="9" t="n">
        <f aca="false">pattern_user_labels!$R1606</f>
        <v>3</v>
      </c>
      <c r="D1606" s="9" t="n">
        <f aca="false">COUNTIF(pattern_user_labels!$B1606:$J1606, $B1606)</f>
        <v>2</v>
      </c>
      <c r="E1606" s="10" t="b">
        <f aca="false">$C1606-$D1606&lt;=1</f>
        <v>1</v>
      </c>
      <c r="F1606" s="10" t="b">
        <f aca="false">$C1606=$D1606</f>
        <v>0</v>
      </c>
      <c r="G1606" s="10" t="b">
        <f aca="false">D1606&gt;=3</f>
        <v>0</v>
      </c>
      <c r="H1606" s="10" t="b">
        <f aca="false">AND($E1606,OR($B1606="UNGRADABLE_QUALITY",$B1606="UNGRADABLE_CONDITION"))</f>
        <v>0</v>
      </c>
      <c r="I1606" s="10" t="str">
        <f aca="false">IF(AND($E1606,NOT($H1606)),$B1606, "")</f>
        <v>EARLY</v>
      </c>
    </row>
    <row r="1607" customFormat="false" ht="15.75" hidden="false" customHeight="false" outlineLevel="0" collapsed="false">
      <c r="A1607" s="8" t="str">
        <f aca="false">pattern_user_labels!$A1607</f>
        <v>c29795f0-ce08-48f3-aaaf-7c4c4f5dae8f</v>
      </c>
      <c r="B1607" s="8" t="str">
        <f aca="false" t="array" ref="B1607:B1607">INDEX(pattern_user_labels!B1607:J1607,MATCH(MAX(COUNTIF(pattern_user_labels!B1607:J1607,pattern_user_labels!B1607:J1607)),COUNTIF(pattern_user_labels!B1607:J1607,pattern_user_labels!B1607:J1607),0))</f>
        <v>NORMAL</v>
      </c>
      <c r="C1607" s="9" t="n">
        <f aca="false">pattern_user_labels!$R1607</f>
        <v>3</v>
      </c>
      <c r="D1607" s="9" t="n">
        <f aca="false">COUNTIF(pattern_user_labels!$B1607:$J1607, $B1607)</f>
        <v>2</v>
      </c>
      <c r="E1607" s="10" t="b">
        <f aca="false">$C1607-$D1607&lt;=1</f>
        <v>1</v>
      </c>
      <c r="F1607" s="10" t="b">
        <f aca="false">$C1607=$D1607</f>
        <v>0</v>
      </c>
      <c r="G1607" s="10" t="b">
        <f aca="false">D1607&gt;=3</f>
        <v>0</v>
      </c>
      <c r="H1607" s="10" t="b">
        <f aca="false">AND($E1607,OR($B1607="UNGRADABLE_QUALITY",$B1607="UNGRADABLE_CONDITION"))</f>
        <v>0</v>
      </c>
      <c r="I1607" s="10" t="str">
        <f aca="false">IF(AND($E1607,NOT($H1607)),$B1607, "")</f>
        <v>NORMAL</v>
      </c>
    </row>
    <row r="1608" customFormat="false" ht="15.75" hidden="false" customHeight="false" outlineLevel="0" collapsed="false">
      <c r="A1608" s="8" t="str">
        <f aca="false">pattern_user_labels!$A1608</f>
        <v>c2a1df28-8b8f-4105-82ec-faf893feea28</v>
      </c>
      <c r="B1608" s="8" t="str">
        <f aca="false" t="array" ref="B1608:B1608">INDEX(pattern_user_labels!B1608:J1608,MATCH(MAX(COUNTIF(pattern_user_labels!B1608:J1608,pattern_user_labels!B1608:J1608)),COUNTIF(pattern_user_labels!B1608:J1608,pattern_user_labels!B1608:J1608),0))</f>
        <v>NON_SPECIFIC</v>
      </c>
      <c r="C1608" s="9" t="n">
        <f aca="false">pattern_user_labels!$R1608</f>
        <v>3</v>
      </c>
      <c r="D1608" s="9" t="n">
        <f aca="false">COUNTIF(pattern_user_labels!$B1608:$J1608, $B1608)</f>
        <v>2</v>
      </c>
      <c r="E1608" s="10" t="b">
        <f aca="false">$C1608-$D1608&lt;=1</f>
        <v>1</v>
      </c>
      <c r="F1608" s="10" t="b">
        <f aca="false">$C1608=$D1608</f>
        <v>0</v>
      </c>
      <c r="G1608" s="10" t="b">
        <f aca="false">D1608&gt;=3</f>
        <v>0</v>
      </c>
      <c r="H1608" s="10" t="b">
        <f aca="false">AND($E1608,OR($B1608="UNGRADABLE_QUALITY",$B1608="UNGRADABLE_CONDITION"))</f>
        <v>0</v>
      </c>
      <c r="I1608" s="10" t="str">
        <f aca="false">IF(AND($E1608,NOT($H1608)),$B1608, "")</f>
        <v>NON_SPECIFIC</v>
      </c>
    </row>
    <row r="1609" customFormat="false" ht="15.75" hidden="false" customHeight="false" outlineLevel="0" collapsed="false">
      <c r="A1609" s="8" t="str">
        <f aca="false">pattern_user_labels!$A1609</f>
        <v>c2b2bb12-d33d-4207-a3be-49bca402e218</v>
      </c>
      <c r="B1609" s="8" t="str">
        <f aca="false" t="array" ref="B1609:B1609">INDEX(pattern_user_labels!B1609:J1609,MATCH(MAX(COUNTIF(pattern_user_labels!B1609:J1609,pattern_user_labels!B1609:J1609)),COUNTIF(pattern_user_labels!B1609:J1609,pattern_user_labels!B1609:J1609),0))</f>
        <v>EARLY</v>
      </c>
      <c r="C1609" s="9" t="n">
        <f aca="false">pattern_user_labels!$R1609</f>
        <v>3</v>
      </c>
      <c r="D1609" s="9" t="n">
        <f aca="false">COUNTIF(pattern_user_labels!$B1609:$J1609, $B1609)</f>
        <v>2</v>
      </c>
      <c r="E1609" s="10" t="b">
        <f aca="false">$C1609-$D1609&lt;=1</f>
        <v>1</v>
      </c>
      <c r="F1609" s="10" t="b">
        <f aca="false">$C1609=$D1609</f>
        <v>0</v>
      </c>
      <c r="G1609" s="10" t="b">
        <f aca="false">D1609&gt;=3</f>
        <v>0</v>
      </c>
      <c r="H1609" s="10" t="b">
        <f aca="false">AND($E1609,OR($B1609="UNGRADABLE_QUALITY",$B1609="UNGRADABLE_CONDITION"))</f>
        <v>0</v>
      </c>
      <c r="I1609" s="10" t="str">
        <f aca="false">IF(AND($E1609,NOT($H1609)),$B1609, "")</f>
        <v>EARLY</v>
      </c>
    </row>
    <row r="1610" customFormat="false" ht="15.75" hidden="false" customHeight="false" outlineLevel="0" collapsed="false">
      <c r="A1610" s="8" t="str">
        <f aca="false">pattern_user_labels!$A1610</f>
        <v>c2e7d0e0-b6fc-4e68-8119-91b60c6a4da5</v>
      </c>
      <c r="B1610" s="8" t="str">
        <f aca="false" t="array" ref="B1610:B1610">INDEX(pattern_user_labels!B1610:J1610,MATCH(MAX(COUNTIF(pattern_user_labels!B1610:J1610,pattern_user_labels!B1610:J1610)),COUNTIF(pattern_user_labels!B1610:J1610,pattern_user_labels!B1610:J1610),0))</f>
        <v>NON_SPECIFIC</v>
      </c>
      <c r="C1610" s="9" t="n">
        <f aca="false">pattern_user_labels!$R1610</f>
        <v>3</v>
      </c>
      <c r="D1610" s="9" t="n">
        <f aca="false">COUNTIF(pattern_user_labels!$B1610:$J1610, $B1610)</f>
        <v>2</v>
      </c>
      <c r="E1610" s="10" t="b">
        <f aca="false">$C1610-$D1610&lt;=1</f>
        <v>1</v>
      </c>
      <c r="F1610" s="10" t="b">
        <f aca="false">$C1610=$D1610</f>
        <v>0</v>
      </c>
      <c r="G1610" s="10" t="b">
        <f aca="false">D1610&gt;=3</f>
        <v>0</v>
      </c>
      <c r="H1610" s="10" t="b">
        <f aca="false">AND($E1610,OR($B1610="UNGRADABLE_QUALITY",$B1610="UNGRADABLE_CONDITION"))</f>
        <v>0</v>
      </c>
      <c r="I1610" s="10" t="str">
        <f aca="false">IF(AND($E1610,NOT($H1610)),$B1610, "")</f>
        <v>NON_SPECIFIC</v>
      </c>
    </row>
    <row r="1611" customFormat="false" ht="15.75" hidden="false" customHeight="false" outlineLevel="0" collapsed="false">
      <c r="A1611" s="8" t="str">
        <f aca="false">pattern_user_labels!$A1611</f>
        <v>c2f30e95-60a9-4c4f-865e-3706975a02e7</v>
      </c>
      <c r="B1611" s="8" t="str">
        <f aca="false" t="array" ref="B1611:B1611">INDEX(pattern_user_labels!B1611:J1611,MATCH(MAX(COUNTIF(pattern_user_labels!B1611:J1611,pattern_user_labels!B1611:J1611)),COUNTIF(pattern_user_labels!B1611:J1611,pattern_user_labels!B1611:J1611),0))</f>
        <v>LATE</v>
      </c>
      <c r="C1611" s="9" t="n">
        <f aca="false">pattern_user_labels!$R1611</f>
        <v>3</v>
      </c>
      <c r="D1611" s="9" t="n">
        <f aca="false">COUNTIF(pattern_user_labels!$B1611:$J1611, $B1611)</f>
        <v>2</v>
      </c>
      <c r="E1611" s="10" t="b">
        <f aca="false">$C1611-$D1611&lt;=1</f>
        <v>1</v>
      </c>
      <c r="F1611" s="10" t="b">
        <f aca="false">$C1611=$D1611</f>
        <v>0</v>
      </c>
      <c r="G1611" s="10" t="b">
        <f aca="false">D1611&gt;=3</f>
        <v>0</v>
      </c>
      <c r="H1611" s="10" t="b">
        <f aca="false">AND($E1611,OR($B1611="UNGRADABLE_QUALITY",$B1611="UNGRADABLE_CONDITION"))</f>
        <v>0</v>
      </c>
      <c r="I1611" s="10" t="str">
        <f aca="false">IF(AND($E1611,NOT($H1611)),$B1611, "")</f>
        <v>LATE</v>
      </c>
    </row>
    <row r="1612" customFormat="false" ht="15.75" hidden="false" customHeight="false" outlineLevel="0" collapsed="false">
      <c r="A1612" s="8" t="str">
        <f aca="false">pattern_user_labels!$A1612</f>
        <v>c3a8ff64-55aa-402c-893e-935d837512be</v>
      </c>
      <c r="B1612" s="8" t="str">
        <f aca="false" t="array" ref="B1612:B1612">INDEX(pattern_user_labels!B1612:J1612,MATCH(MAX(COUNTIF(pattern_user_labels!B1612:J1612,pattern_user_labels!B1612:J1612)),COUNTIF(pattern_user_labels!B1612:J1612,pattern_user_labels!B1612:J1612),0))</f>
        <v>NON_SPECIFIC</v>
      </c>
      <c r="C1612" s="9" t="n">
        <f aca="false">pattern_user_labels!$R1612</f>
        <v>3</v>
      </c>
      <c r="D1612" s="9" t="n">
        <f aca="false">COUNTIF(pattern_user_labels!$B1612:$J1612, $B1612)</f>
        <v>2</v>
      </c>
      <c r="E1612" s="10" t="b">
        <f aca="false">$C1612-$D1612&lt;=1</f>
        <v>1</v>
      </c>
      <c r="F1612" s="10" t="b">
        <f aca="false">$C1612=$D1612</f>
        <v>0</v>
      </c>
      <c r="G1612" s="10" t="b">
        <f aca="false">D1612&gt;=3</f>
        <v>0</v>
      </c>
      <c r="H1612" s="10" t="b">
        <f aca="false">AND($E1612,OR($B1612="UNGRADABLE_QUALITY",$B1612="UNGRADABLE_CONDITION"))</f>
        <v>0</v>
      </c>
      <c r="I1612" s="10" t="str">
        <f aca="false">IF(AND($E1612,NOT($H1612)),$B1612, "")</f>
        <v>NON_SPECIFIC</v>
      </c>
    </row>
    <row r="1613" customFormat="false" ht="15.75" hidden="false" customHeight="false" outlineLevel="0" collapsed="false">
      <c r="A1613" s="8" t="str">
        <f aca="false">pattern_user_labels!$A1613</f>
        <v>c4512698-98bd-47af-87f5-921974210881</v>
      </c>
      <c r="B1613" s="8" t="str">
        <f aca="false" t="array" ref="B1613:B1613">INDEX(pattern_user_labels!B1613:J1613,MATCH(MAX(COUNTIF(pattern_user_labels!B1613:J1613,pattern_user_labels!B1613:J1613)),COUNTIF(pattern_user_labels!B1613:J1613,pattern_user_labels!B1613:J1613),0))</f>
        <v>UNGRADABLE_QUALITY</v>
      </c>
      <c r="C1613" s="9" t="n">
        <f aca="false">pattern_user_labels!$R1613</f>
        <v>3</v>
      </c>
      <c r="D1613" s="9" t="n">
        <f aca="false">COUNTIF(pattern_user_labels!$B1613:$J1613, $B1613)</f>
        <v>2</v>
      </c>
      <c r="E1613" s="10" t="b">
        <f aca="false">$C1613-$D1613&lt;=1</f>
        <v>1</v>
      </c>
      <c r="F1613" s="10" t="b">
        <f aca="false">$C1613=$D1613</f>
        <v>0</v>
      </c>
      <c r="G1613" s="10" t="b">
        <f aca="false">D1613&gt;=3</f>
        <v>0</v>
      </c>
      <c r="H1613" s="10" t="b">
        <f aca="false">AND($E1613,OR($B1613="UNGRADABLE_QUALITY",$B1613="UNGRADABLE_CONDITION"))</f>
        <v>1</v>
      </c>
      <c r="I1613" s="10" t="str">
        <f aca="false">IF(AND($E1613,NOT($H1613)),$B1613, "")</f>
        <v/>
      </c>
    </row>
    <row r="1614" customFormat="false" ht="15.75" hidden="false" customHeight="false" outlineLevel="0" collapsed="false">
      <c r="A1614" s="8" t="str">
        <f aca="false">pattern_user_labels!$A1614</f>
        <v>c4a8e396-38cc-45fd-9bec-d1c10e4a8960</v>
      </c>
      <c r="B1614" s="8" t="str">
        <f aca="false" t="array" ref="B1614:B1614">INDEX(pattern_user_labels!B1614:J1614,MATCH(MAX(COUNTIF(pattern_user_labels!B1614:J1614,pattern_user_labels!B1614:J1614)),COUNTIF(pattern_user_labels!B1614:J1614,pattern_user_labels!B1614:J1614),0))</f>
        <v>NORMAL</v>
      </c>
      <c r="C1614" s="9" t="n">
        <f aca="false">pattern_user_labels!$R1614</f>
        <v>3</v>
      </c>
      <c r="D1614" s="9" t="n">
        <f aca="false">COUNTIF(pattern_user_labels!$B1614:$J1614, $B1614)</f>
        <v>3</v>
      </c>
      <c r="E1614" s="10" t="b">
        <f aca="false">$C1614-$D1614&lt;=1</f>
        <v>1</v>
      </c>
      <c r="F1614" s="10" t="b">
        <f aca="false">$C1614=$D1614</f>
        <v>1</v>
      </c>
      <c r="G1614" s="10" t="b">
        <f aca="false">D1614&gt;=3</f>
        <v>1</v>
      </c>
      <c r="H1614" s="10" t="b">
        <f aca="false">AND($E1614,OR($B1614="UNGRADABLE_QUALITY",$B1614="UNGRADABLE_CONDITION"))</f>
        <v>0</v>
      </c>
      <c r="I1614" s="10" t="str">
        <f aca="false">IF(AND($E1614,NOT($H1614)),$B1614, "")</f>
        <v>NORMAL</v>
      </c>
    </row>
    <row r="1615" customFormat="false" ht="15.75" hidden="false" customHeight="false" outlineLevel="0" collapsed="false">
      <c r="A1615" s="8" t="str">
        <f aca="false">pattern_user_labels!$A1615</f>
        <v>c4d41f99-c395-4560-afaf-a58af16ef498</v>
      </c>
      <c r="B1615" s="8" t="str">
        <f aca="false" t="array" ref="B1615:B1615">INDEX(pattern_user_labels!B1615:J1615,MATCH(MAX(COUNTIF(pattern_user_labels!B1615:J1615,pattern_user_labels!B1615:J1615)),COUNTIF(pattern_user_labels!B1615:J1615,pattern_user_labels!B1615:J1615),0))</f>
        <v>NON_SPECIFIC</v>
      </c>
      <c r="C1615" s="9" t="n">
        <f aca="false">pattern_user_labels!$R1615</f>
        <v>3</v>
      </c>
      <c r="D1615" s="9" t="n">
        <f aca="false">COUNTIF(pattern_user_labels!$B1615:$J1615, $B1615)</f>
        <v>2</v>
      </c>
      <c r="E1615" s="10" t="b">
        <f aca="false">$C1615-$D1615&lt;=1</f>
        <v>1</v>
      </c>
      <c r="F1615" s="10" t="b">
        <f aca="false">$C1615=$D1615</f>
        <v>0</v>
      </c>
      <c r="G1615" s="10" t="b">
        <f aca="false">D1615&gt;=3</f>
        <v>0</v>
      </c>
      <c r="H1615" s="10" t="b">
        <f aca="false">AND($E1615,OR($B1615="UNGRADABLE_QUALITY",$B1615="UNGRADABLE_CONDITION"))</f>
        <v>0</v>
      </c>
      <c r="I1615" s="10" t="str">
        <f aca="false">IF(AND($E1615,NOT($H1615)),$B1615, "")</f>
        <v>NON_SPECIFIC</v>
      </c>
    </row>
    <row r="1616" customFormat="false" ht="15.75" hidden="false" customHeight="false" outlineLevel="0" collapsed="false">
      <c r="A1616" s="8" t="str">
        <f aca="false">pattern_user_labels!$A1616</f>
        <v>c501e2a5-6726-4b17-9a9f-0dddb062dbae</v>
      </c>
      <c r="B1616" s="8" t="str">
        <f aca="false" t="array" ref="B1616:B1616">INDEX(pattern_user_labels!B1616:J1616,MATCH(MAX(COUNTIF(pattern_user_labels!B1616:J1616,pattern_user_labels!B1616:J1616)),COUNTIF(pattern_user_labels!B1616:J1616,pattern_user_labels!B1616:J1616),0))</f>
        <v>NORMAL</v>
      </c>
      <c r="C1616" s="9" t="n">
        <f aca="false">pattern_user_labels!$R1616</f>
        <v>3</v>
      </c>
      <c r="D1616" s="9" t="n">
        <f aca="false">COUNTIF(pattern_user_labels!$B1616:$J1616, $B1616)</f>
        <v>2</v>
      </c>
      <c r="E1616" s="10" t="b">
        <f aca="false">$C1616-$D1616&lt;=1</f>
        <v>1</v>
      </c>
      <c r="F1616" s="10" t="b">
        <f aca="false">$C1616=$D1616</f>
        <v>0</v>
      </c>
      <c r="G1616" s="10" t="b">
        <f aca="false">D1616&gt;=3</f>
        <v>0</v>
      </c>
      <c r="H1616" s="10" t="b">
        <f aca="false">AND($E1616,OR($B1616="UNGRADABLE_QUALITY",$B1616="UNGRADABLE_CONDITION"))</f>
        <v>0</v>
      </c>
      <c r="I1616" s="10" t="str">
        <f aca="false">IF(AND($E1616,NOT($H1616)),$B1616, "")</f>
        <v>NORMAL</v>
      </c>
    </row>
    <row r="1617" customFormat="false" ht="15.75" hidden="false" customHeight="false" outlineLevel="0" collapsed="false">
      <c r="A1617" s="8" t="str">
        <f aca="false">pattern_user_labels!$A1617</f>
        <v>c544fc57-bd89-459d-ad0c-dafd271f8686</v>
      </c>
      <c r="B1617" s="8" t="str">
        <f aca="false" t="array" ref="B1617:B1617">INDEX(pattern_user_labels!B1617:J1617,MATCH(MAX(COUNTIF(pattern_user_labels!B1617:J1617,pattern_user_labels!B1617:J1617)),COUNTIF(pattern_user_labels!B1617:J1617,pattern_user_labels!B1617:J1617),0))</f>
        <v>NORMAL</v>
      </c>
      <c r="C1617" s="9" t="n">
        <f aca="false">pattern_user_labels!$R1617</f>
        <v>3</v>
      </c>
      <c r="D1617" s="9" t="n">
        <f aca="false">COUNTIF(pattern_user_labels!$B1617:$J1617, $B1617)</f>
        <v>1</v>
      </c>
      <c r="E1617" s="10" t="b">
        <f aca="false">$C1617-$D1617&lt;=1</f>
        <v>0</v>
      </c>
      <c r="F1617" s="10" t="b">
        <f aca="false">$C1617=$D1617</f>
        <v>0</v>
      </c>
      <c r="G1617" s="10" t="b">
        <f aca="false">D1617&gt;=3</f>
        <v>0</v>
      </c>
      <c r="H1617" s="10" t="b">
        <f aca="false">AND($E1617,OR($B1617="UNGRADABLE_QUALITY",$B1617="UNGRADABLE_CONDITION"))</f>
        <v>0</v>
      </c>
      <c r="I1617" s="10" t="str">
        <f aca="false">IF(AND($E1617,NOT($H1617)),$B1617, "")</f>
        <v/>
      </c>
    </row>
    <row r="1618" customFormat="false" ht="15.75" hidden="false" customHeight="false" outlineLevel="0" collapsed="false">
      <c r="A1618" s="8" t="str">
        <f aca="false">pattern_user_labels!$A1618</f>
        <v>c5ca8206-4a53-4d38-8d3f-3533327d7935</v>
      </c>
      <c r="B1618" s="8" t="str">
        <f aca="false" t="array" ref="B1618:B1618">INDEX(pattern_user_labels!B1618:J1618,MATCH(MAX(COUNTIF(pattern_user_labels!B1618:J1618,pattern_user_labels!B1618:J1618)),COUNTIF(pattern_user_labels!B1618:J1618,pattern_user_labels!B1618:J1618),0))</f>
        <v>EARLY</v>
      </c>
      <c r="C1618" s="9" t="n">
        <f aca="false">pattern_user_labels!$R1618</f>
        <v>3</v>
      </c>
      <c r="D1618" s="9" t="n">
        <f aca="false">COUNTIF(pattern_user_labels!$B1618:$J1618, $B1618)</f>
        <v>1</v>
      </c>
      <c r="E1618" s="10" t="b">
        <f aca="false">$C1618-$D1618&lt;=1</f>
        <v>0</v>
      </c>
      <c r="F1618" s="10" t="b">
        <f aca="false">$C1618=$D1618</f>
        <v>0</v>
      </c>
      <c r="G1618" s="10" t="b">
        <f aca="false">D1618&gt;=3</f>
        <v>0</v>
      </c>
      <c r="H1618" s="10" t="b">
        <f aca="false">AND($E1618,OR($B1618="UNGRADABLE_QUALITY",$B1618="UNGRADABLE_CONDITION"))</f>
        <v>0</v>
      </c>
      <c r="I1618" s="10" t="str">
        <f aca="false">IF(AND($E1618,NOT($H1618)),$B1618, "")</f>
        <v/>
      </c>
    </row>
    <row r="1619" customFormat="false" ht="15.75" hidden="false" customHeight="false" outlineLevel="0" collapsed="false">
      <c r="A1619" s="8" t="str">
        <f aca="false">pattern_user_labels!$A1619</f>
        <v>c6f170d2-eaac-4510-81ff-04f6cd9d68ca</v>
      </c>
      <c r="B1619" s="8" t="str">
        <f aca="false" t="array" ref="B1619:B1619">INDEX(pattern_user_labels!B1619:J1619,MATCH(MAX(COUNTIF(pattern_user_labels!B1619:J1619,pattern_user_labels!B1619:J1619)),COUNTIF(pattern_user_labels!B1619:J1619,pattern_user_labels!B1619:J1619),0))</f>
        <v>NORMAL</v>
      </c>
      <c r="C1619" s="9" t="n">
        <f aca="false">pattern_user_labels!$R1619</f>
        <v>3</v>
      </c>
      <c r="D1619" s="9" t="n">
        <f aca="false">COUNTIF(pattern_user_labels!$B1619:$J1619, $B1619)</f>
        <v>2</v>
      </c>
      <c r="E1619" s="10" t="b">
        <f aca="false">$C1619-$D1619&lt;=1</f>
        <v>1</v>
      </c>
      <c r="F1619" s="10" t="b">
        <f aca="false">$C1619=$D1619</f>
        <v>0</v>
      </c>
      <c r="G1619" s="10" t="b">
        <f aca="false">D1619&gt;=3</f>
        <v>0</v>
      </c>
      <c r="H1619" s="10" t="b">
        <f aca="false">AND($E1619,OR($B1619="UNGRADABLE_QUALITY",$B1619="UNGRADABLE_CONDITION"))</f>
        <v>0</v>
      </c>
      <c r="I1619" s="10" t="str">
        <f aca="false">IF(AND($E1619,NOT($H1619)),$B1619, "")</f>
        <v>NORMAL</v>
      </c>
    </row>
    <row r="1620" customFormat="false" ht="15.75" hidden="false" customHeight="false" outlineLevel="0" collapsed="false">
      <c r="A1620" s="8" t="str">
        <f aca="false">pattern_user_labels!$A1620</f>
        <v>c81b576e-6423-40ac-bf49-aeb94705f8a5</v>
      </c>
      <c r="B1620" s="8" t="str">
        <f aca="false" t="array" ref="B1620:B1620">INDEX(pattern_user_labels!B1620:J1620,MATCH(MAX(COUNTIF(pattern_user_labels!B1620:J1620,pattern_user_labels!B1620:J1620)),COUNTIF(pattern_user_labels!B1620:J1620,pattern_user_labels!B1620:J1620),0))</f>
        <v>LATE</v>
      </c>
      <c r="C1620" s="9" t="n">
        <f aca="false">pattern_user_labels!$R1620</f>
        <v>3</v>
      </c>
      <c r="D1620" s="9" t="n">
        <f aca="false">COUNTIF(pattern_user_labels!$B1620:$J1620, $B1620)</f>
        <v>3</v>
      </c>
      <c r="E1620" s="10" t="b">
        <f aca="false">$C1620-$D1620&lt;=1</f>
        <v>1</v>
      </c>
      <c r="F1620" s="10" t="b">
        <f aca="false">$C1620=$D1620</f>
        <v>1</v>
      </c>
      <c r="G1620" s="10" t="b">
        <f aca="false">D1620&gt;=3</f>
        <v>1</v>
      </c>
      <c r="H1620" s="10" t="b">
        <f aca="false">AND($E1620,OR($B1620="UNGRADABLE_QUALITY",$B1620="UNGRADABLE_CONDITION"))</f>
        <v>0</v>
      </c>
      <c r="I1620" s="10" t="str">
        <f aca="false">IF(AND($E1620,NOT($H1620)),$B1620, "")</f>
        <v>LATE</v>
      </c>
    </row>
    <row r="1621" customFormat="false" ht="15.75" hidden="false" customHeight="false" outlineLevel="0" collapsed="false">
      <c r="A1621" s="8" t="str">
        <f aca="false">pattern_user_labels!$A1621</f>
        <v>c8a8874b-c3a5-44dd-a244-59c7e095f47c</v>
      </c>
      <c r="B1621" s="8" t="str">
        <f aca="false" t="array" ref="B1621:B1621">INDEX(pattern_user_labels!B1621:J1621,MATCH(MAX(COUNTIF(pattern_user_labels!B1621:J1621,pattern_user_labels!B1621:J1621)),COUNTIF(pattern_user_labels!B1621:J1621,pattern_user_labels!B1621:J1621),0))</f>
        <v>NON_SPECIFIC</v>
      </c>
      <c r="C1621" s="9" t="n">
        <f aca="false">pattern_user_labels!$R1621</f>
        <v>3</v>
      </c>
      <c r="D1621" s="9" t="n">
        <f aca="false">COUNTIF(pattern_user_labels!$B1621:$J1621, $B1621)</f>
        <v>2</v>
      </c>
      <c r="E1621" s="10" t="b">
        <f aca="false">$C1621-$D1621&lt;=1</f>
        <v>1</v>
      </c>
      <c r="F1621" s="10" t="b">
        <f aca="false">$C1621=$D1621</f>
        <v>0</v>
      </c>
      <c r="G1621" s="10" t="b">
        <f aca="false">D1621&gt;=3</f>
        <v>0</v>
      </c>
      <c r="H1621" s="10" t="b">
        <f aca="false">AND($E1621,OR($B1621="UNGRADABLE_QUALITY",$B1621="UNGRADABLE_CONDITION"))</f>
        <v>0</v>
      </c>
      <c r="I1621" s="10" t="str">
        <f aca="false">IF(AND($E1621,NOT($H1621)),$B1621, "")</f>
        <v>NON_SPECIFIC</v>
      </c>
    </row>
    <row r="1622" customFormat="false" ht="15.75" hidden="false" customHeight="false" outlineLevel="0" collapsed="false">
      <c r="A1622" s="8" t="str">
        <f aca="false">pattern_user_labels!$A1622</f>
        <v>c8c9d48f-364f-41ed-be0f-dd7f4ed4a9b8</v>
      </c>
      <c r="B1622" s="8" t="str">
        <f aca="false" t="array" ref="B1622:B1622">INDEX(pattern_user_labels!B1622:J1622,MATCH(MAX(COUNTIF(pattern_user_labels!B1622:J1622,pattern_user_labels!B1622:J1622)),COUNTIF(pattern_user_labels!B1622:J1622,pattern_user_labels!B1622:J1622),0))</f>
        <v>NON_SPECIFIC</v>
      </c>
      <c r="C1622" s="9" t="n">
        <f aca="false">pattern_user_labels!$R1622</f>
        <v>3</v>
      </c>
      <c r="D1622" s="9" t="n">
        <f aca="false">COUNTIF(pattern_user_labels!$B1622:$J1622, $B1622)</f>
        <v>2</v>
      </c>
      <c r="E1622" s="10" t="b">
        <f aca="false">$C1622-$D1622&lt;=1</f>
        <v>1</v>
      </c>
      <c r="F1622" s="10" t="b">
        <f aca="false">$C1622=$D1622</f>
        <v>0</v>
      </c>
      <c r="G1622" s="10" t="b">
        <f aca="false">D1622&gt;=3</f>
        <v>0</v>
      </c>
      <c r="H1622" s="10" t="b">
        <f aca="false">AND($E1622,OR($B1622="UNGRADABLE_QUALITY",$B1622="UNGRADABLE_CONDITION"))</f>
        <v>0</v>
      </c>
      <c r="I1622" s="10" t="str">
        <f aca="false">IF(AND($E1622,NOT($H1622)),$B1622, "")</f>
        <v>NON_SPECIFIC</v>
      </c>
    </row>
    <row r="1623" customFormat="false" ht="15.75" hidden="false" customHeight="false" outlineLevel="0" collapsed="false">
      <c r="A1623" s="8" t="str">
        <f aca="false">pattern_user_labels!$A1623</f>
        <v>c9da9fac-98da-4e80-a1b6-4c303ee4db27</v>
      </c>
      <c r="B1623" s="8" t="str">
        <f aca="false" t="array" ref="B1623:B1623">INDEX(pattern_user_labels!B1623:J1623,MATCH(MAX(COUNTIF(pattern_user_labels!B1623:J1623,pattern_user_labels!B1623:J1623)),COUNTIF(pattern_user_labels!B1623:J1623,pattern_user_labels!B1623:J1623),0))</f>
        <v>NON_SPECIFIC</v>
      </c>
      <c r="C1623" s="9" t="n">
        <f aca="false">pattern_user_labels!$R1623</f>
        <v>3</v>
      </c>
      <c r="D1623" s="9" t="n">
        <f aca="false">COUNTIF(pattern_user_labels!$B1623:$J1623, $B1623)</f>
        <v>2</v>
      </c>
      <c r="E1623" s="10" t="b">
        <f aca="false">$C1623-$D1623&lt;=1</f>
        <v>1</v>
      </c>
      <c r="F1623" s="10" t="b">
        <f aca="false">$C1623=$D1623</f>
        <v>0</v>
      </c>
      <c r="G1623" s="10" t="b">
        <f aca="false">D1623&gt;=3</f>
        <v>0</v>
      </c>
      <c r="H1623" s="10" t="b">
        <f aca="false">AND($E1623,OR($B1623="UNGRADABLE_QUALITY",$B1623="UNGRADABLE_CONDITION"))</f>
        <v>0</v>
      </c>
      <c r="I1623" s="10" t="str">
        <f aca="false">IF(AND($E1623,NOT($H1623)),$B1623, "")</f>
        <v>NON_SPECIFIC</v>
      </c>
    </row>
    <row r="1624" customFormat="false" ht="15.75" hidden="false" customHeight="false" outlineLevel="0" collapsed="false">
      <c r="A1624" s="8" t="str">
        <f aca="false">pattern_user_labels!$A1624</f>
        <v>ca305620-9be6-4064-93b5-8d78628142cd</v>
      </c>
      <c r="B1624" s="8" t="str">
        <f aca="false" t="array" ref="B1624:B1624">INDEX(pattern_user_labels!B1624:J1624,MATCH(MAX(COUNTIF(pattern_user_labels!B1624:J1624,pattern_user_labels!B1624:J1624)),COUNTIF(pattern_user_labels!B1624:J1624,pattern_user_labels!B1624:J1624),0))</f>
        <v>NON_SPECIFIC</v>
      </c>
      <c r="C1624" s="9" t="n">
        <f aca="false">pattern_user_labels!$R1624</f>
        <v>3</v>
      </c>
      <c r="D1624" s="9" t="n">
        <f aca="false">COUNTIF(pattern_user_labels!$B1624:$J1624, $B1624)</f>
        <v>2</v>
      </c>
      <c r="E1624" s="10" t="b">
        <f aca="false">$C1624-$D1624&lt;=1</f>
        <v>1</v>
      </c>
      <c r="F1624" s="10" t="b">
        <f aca="false">$C1624=$D1624</f>
        <v>0</v>
      </c>
      <c r="G1624" s="10" t="b">
        <f aca="false">D1624&gt;=3</f>
        <v>0</v>
      </c>
      <c r="H1624" s="10" t="b">
        <f aca="false">AND($E1624,OR($B1624="UNGRADABLE_QUALITY",$B1624="UNGRADABLE_CONDITION"))</f>
        <v>0</v>
      </c>
      <c r="I1624" s="10" t="str">
        <f aca="false">IF(AND($E1624,NOT($H1624)),$B1624, "")</f>
        <v>NON_SPECIFIC</v>
      </c>
    </row>
    <row r="1625" customFormat="false" ht="15.75" hidden="false" customHeight="false" outlineLevel="0" collapsed="false">
      <c r="A1625" s="8" t="str">
        <f aca="false">pattern_user_labels!$A1625</f>
        <v>cafa9488-7f93-4334-b42e-31815a78e7bc</v>
      </c>
      <c r="B1625" s="8" t="str">
        <f aca="false" t="array" ref="B1625:B1625">INDEX(pattern_user_labels!B1625:J1625,MATCH(MAX(COUNTIF(pattern_user_labels!B1625:J1625,pattern_user_labels!B1625:J1625)),COUNTIF(pattern_user_labels!B1625:J1625,pattern_user_labels!B1625:J1625),0))</f>
        <v>ACTIVE</v>
      </c>
      <c r="C1625" s="9" t="n">
        <f aca="false">pattern_user_labels!$R1625</f>
        <v>3</v>
      </c>
      <c r="D1625" s="9" t="n">
        <f aca="false">COUNTIF(pattern_user_labels!$B1625:$J1625, $B1625)</f>
        <v>3</v>
      </c>
      <c r="E1625" s="10" t="b">
        <f aca="false">$C1625-$D1625&lt;=1</f>
        <v>1</v>
      </c>
      <c r="F1625" s="10" t="b">
        <f aca="false">$C1625=$D1625</f>
        <v>1</v>
      </c>
      <c r="G1625" s="10" t="b">
        <f aca="false">D1625&gt;=3</f>
        <v>1</v>
      </c>
      <c r="H1625" s="10" t="b">
        <f aca="false">AND($E1625,OR($B1625="UNGRADABLE_QUALITY",$B1625="UNGRADABLE_CONDITION"))</f>
        <v>0</v>
      </c>
      <c r="I1625" s="10" t="str">
        <f aca="false">IF(AND($E1625,NOT($H1625)),$B1625, "")</f>
        <v>ACTIVE</v>
      </c>
    </row>
    <row r="1626" customFormat="false" ht="15.75" hidden="false" customHeight="false" outlineLevel="0" collapsed="false">
      <c r="A1626" s="8" t="str">
        <f aca="false">pattern_user_labels!$A1626</f>
        <v>cbb5e3a8-b68e-46fe-b088-c9774acd91e3</v>
      </c>
      <c r="B1626" s="8" t="str">
        <f aca="false" t="array" ref="B1626:B1626">INDEX(pattern_user_labels!B1626:J1626,MATCH(MAX(COUNTIF(pattern_user_labels!B1626:J1626,pattern_user_labels!B1626:J1626)),COUNTIF(pattern_user_labels!B1626:J1626,pattern_user_labels!B1626:J1626),0))</f>
        <v>NORMAL</v>
      </c>
      <c r="C1626" s="9" t="n">
        <f aca="false">pattern_user_labels!$R1626</f>
        <v>3</v>
      </c>
      <c r="D1626" s="9" t="n">
        <f aca="false">COUNTIF(pattern_user_labels!$B1626:$J1626, $B1626)</f>
        <v>2</v>
      </c>
      <c r="E1626" s="10" t="b">
        <f aca="false">$C1626-$D1626&lt;=1</f>
        <v>1</v>
      </c>
      <c r="F1626" s="10" t="b">
        <f aca="false">$C1626=$D1626</f>
        <v>0</v>
      </c>
      <c r="G1626" s="10" t="b">
        <f aca="false">D1626&gt;=3</f>
        <v>0</v>
      </c>
      <c r="H1626" s="10" t="b">
        <f aca="false">AND($E1626,OR($B1626="UNGRADABLE_QUALITY",$B1626="UNGRADABLE_CONDITION"))</f>
        <v>0</v>
      </c>
      <c r="I1626" s="10" t="str">
        <f aca="false">IF(AND($E1626,NOT($H1626)),$B1626, "")</f>
        <v>NORMAL</v>
      </c>
    </row>
    <row r="1627" customFormat="false" ht="15.75" hidden="false" customHeight="false" outlineLevel="0" collapsed="false">
      <c r="A1627" s="8" t="str">
        <f aca="false">pattern_user_labels!$A1627</f>
        <v>cbc7a7b0-dac4-41a9-a66e-a0cf35bfdcf7</v>
      </c>
      <c r="B1627" s="8" t="str">
        <f aca="false" t="array" ref="B1627:B1627">INDEX(pattern_user_labels!B1627:J1627,MATCH(MAX(COUNTIF(pattern_user_labels!B1627:J1627,pattern_user_labels!B1627:J1627)),COUNTIF(pattern_user_labels!B1627:J1627,pattern_user_labels!B1627:J1627),0))</f>
        <v>NORMAL</v>
      </c>
      <c r="C1627" s="9" t="n">
        <f aca="false">pattern_user_labels!$R1627</f>
        <v>3</v>
      </c>
      <c r="D1627" s="9" t="n">
        <f aca="false">COUNTIF(pattern_user_labels!$B1627:$J1627, $B1627)</f>
        <v>2</v>
      </c>
      <c r="E1627" s="10" t="b">
        <f aca="false">$C1627-$D1627&lt;=1</f>
        <v>1</v>
      </c>
      <c r="F1627" s="10" t="b">
        <f aca="false">$C1627=$D1627</f>
        <v>0</v>
      </c>
      <c r="G1627" s="10" t="b">
        <f aca="false">D1627&gt;=3</f>
        <v>0</v>
      </c>
      <c r="H1627" s="10" t="b">
        <f aca="false">AND($E1627,OR($B1627="UNGRADABLE_QUALITY",$B1627="UNGRADABLE_CONDITION"))</f>
        <v>0</v>
      </c>
      <c r="I1627" s="10" t="str">
        <f aca="false">IF(AND($E1627,NOT($H1627)),$B1627, "")</f>
        <v>NORMAL</v>
      </c>
    </row>
    <row r="1628" customFormat="false" ht="15.75" hidden="false" customHeight="false" outlineLevel="0" collapsed="false">
      <c r="A1628" s="8" t="str">
        <f aca="false">pattern_user_labels!$A1628</f>
        <v>cc0faaf3-ce75-4ccb-a4d0-0e5ebeb94346</v>
      </c>
      <c r="B1628" s="8" t="str">
        <f aca="false" t="array" ref="B1628:B1628">INDEX(pattern_user_labels!B1628:J1628,MATCH(MAX(COUNTIF(pattern_user_labels!B1628:J1628,pattern_user_labels!B1628:J1628)),COUNTIF(pattern_user_labels!B1628:J1628,pattern_user_labels!B1628:J1628),0))</f>
        <v>NON_SPECIFIC</v>
      </c>
      <c r="C1628" s="9" t="n">
        <f aca="false">pattern_user_labels!$R1628</f>
        <v>3</v>
      </c>
      <c r="D1628" s="9" t="n">
        <f aca="false">COUNTIF(pattern_user_labels!$B1628:$J1628, $B1628)</f>
        <v>2</v>
      </c>
      <c r="E1628" s="10" t="b">
        <f aca="false">$C1628-$D1628&lt;=1</f>
        <v>1</v>
      </c>
      <c r="F1628" s="10" t="b">
        <f aca="false">$C1628=$D1628</f>
        <v>0</v>
      </c>
      <c r="G1628" s="10" t="b">
        <f aca="false">D1628&gt;=3</f>
        <v>0</v>
      </c>
      <c r="H1628" s="10" t="b">
        <f aca="false">AND($E1628,OR($B1628="UNGRADABLE_QUALITY",$B1628="UNGRADABLE_CONDITION"))</f>
        <v>0</v>
      </c>
      <c r="I1628" s="10" t="str">
        <f aca="false">IF(AND($E1628,NOT($H1628)),$B1628, "")</f>
        <v>NON_SPECIFIC</v>
      </c>
    </row>
    <row r="1629" customFormat="false" ht="15.75" hidden="false" customHeight="false" outlineLevel="0" collapsed="false">
      <c r="A1629" s="8" t="str">
        <f aca="false">pattern_user_labels!$A1629</f>
        <v>cc175fa5-205d-444c-93a7-f3ab4ac7f198</v>
      </c>
      <c r="B1629" s="8" t="str">
        <f aca="false" t="array" ref="B1629:B1629">INDEX(pattern_user_labels!B1629:J1629,MATCH(MAX(COUNTIF(pattern_user_labels!B1629:J1629,pattern_user_labels!B1629:J1629)),COUNTIF(pattern_user_labels!B1629:J1629,pattern_user_labels!B1629:J1629),0))</f>
        <v>ACTIVE</v>
      </c>
      <c r="C1629" s="9" t="n">
        <f aca="false">pattern_user_labels!$R1629</f>
        <v>3</v>
      </c>
      <c r="D1629" s="9" t="n">
        <f aca="false">COUNTIF(pattern_user_labels!$B1629:$J1629, $B1629)</f>
        <v>3</v>
      </c>
      <c r="E1629" s="10" t="b">
        <f aca="false">$C1629-$D1629&lt;=1</f>
        <v>1</v>
      </c>
      <c r="F1629" s="10" t="b">
        <f aca="false">$C1629=$D1629</f>
        <v>1</v>
      </c>
      <c r="G1629" s="10" t="b">
        <f aca="false">D1629&gt;=3</f>
        <v>1</v>
      </c>
      <c r="H1629" s="10" t="b">
        <f aca="false">AND($E1629,OR($B1629="UNGRADABLE_QUALITY",$B1629="UNGRADABLE_CONDITION"))</f>
        <v>0</v>
      </c>
      <c r="I1629" s="10" t="str">
        <f aca="false">IF(AND($E1629,NOT($H1629)),$B1629, "")</f>
        <v>ACTIVE</v>
      </c>
    </row>
    <row r="1630" customFormat="false" ht="15.75" hidden="false" customHeight="false" outlineLevel="0" collapsed="false">
      <c r="A1630" s="8" t="str">
        <f aca="false">pattern_user_labels!$A1630</f>
        <v>cc612272-e93d-4f0a-b0b7-9e37635c60bc</v>
      </c>
      <c r="B1630" s="8" t="str">
        <f aca="false" t="array" ref="B1630:B1630">INDEX(pattern_user_labels!B1630:J1630,MATCH(MAX(COUNTIF(pattern_user_labels!B1630:J1630,pattern_user_labels!B1630:J1630)),COUNTIF(pattern_user_labels!B1630:J1630,pattern_user_labels!B1630:J1630),0))</f>
        <v>LATE</v>
      </c>
      <c r="C1630" s="9" t="n">
        <f aca="false">pattern_user_labels!$R1630</f>
        <v>3</v>
      </c>
      <c r="D1630" s="9" t="n">
        <f aca="false">COUNTIF(pattern_user_labels!$B1630:$J1630, $B1630)</f>
        <v>2</v>
      </c>
      <c r="E1630" s="10" t="b">
        <f aca="false">$C1630-$D1630&lt;=1</f>
        <v>1</v>
      </c>
      <c r="F1630" s="10" t="b">
        <f aca="false">$C1630=$D1630</f>
        <v>0</v>
      </c>
      <c r="G1630" s="10" t="b">
        <f aca="false">D1630&gt;=3</f>
        <v>0</v>
      </c>
      <c r="H1630" s="10" t="b">
        <f aca="false">AND($E1630,OR($B1630="UNGRADABLE_QUALITY",$B1630="UNGRADABLE_CONDITION"))</f>
        <v>0</v>
      </c>
      <c r="I1630" s="10" t="str">
        <f aca="false">IF(AND($E1630,NOT($H1630)),$B1630, "")</f>
        <v>LATE</v>
      </c>
    </row>
    <row r="1631" customFormat="false" ht="15.75" hidden="false" customHeight="false" outlineLevel="0" collapsed="false">
      <c r="A1631" s="8" t="str">
        <f aca="false">pattern_user_labels!$A1631</f>
        <v>ccb24c34-3cd1-41cc-933f-01be8fa8a377</v>
      </c>
      <c r="B1631" s="8" t="str">
        <f aca="false" t="array" ref="B1631:B1631">INDEX(pattern_user_labels!B1631:J1631,MATCH(MAX(COUNTIF(pattern_user_labels!B1631:J1631,pattern_user_labels!B1631:J1631)),COUNTIF(pattern_user_labels!B1631:J1631,pattern_user_labels!B1631:J1631),0))</f>
        <v>EARLY</v>
      </c>
      <c r="C1631" s="9" t="n">
        <f aca="false">pattern_user_labels!$R1631</f>
        <v>3</v>
      </c>
      <c r="D1631" s="9" t="n">
        <f aca="false">COUNTIF(pattern_user_labels!$B1631:$J1631, $B1631)</f>
        <v>2</v>
      </c>
      <c r="E1631" s="10" t="b">
        <f aca="false">$C1631-$D1631&lt;=1</f>
        <v>1</v>
      </c>
      <c r="F1631" s="10" t="b">
        <f aca="false">$C1631=$D1631</f>
        <v>0</v>
      </c>
      <c r="G1631" s="10" t="b">
        <f aca="false">D1631&gt;=3</f>
        <v>0</v>
      </c>
      <c r="H1631" s="10" t="b">
        <f aca="false">AND($E1631,OR($B1631="UNGRADABLE_QUALITY",$B1631="UNGRADABLE_CONDITION"))</f>
        <v>0</v>
      </c>
      <c r="I1631" s="10" t="str">
        <f aca="false">IF(AND($E1631,NOT($H1631)),$B1631, "")</f>
        <v>EARLY</v>
      </c>
    </row>
    <row r="1632" customFormat="false" ht="15.75" hidden="false" customHeight="false" outlineLevel="0" collapsed="false">
      <c r="A1632" s="8" t="str">
        <f aca="false">pattern_user_labels!$A1632</f>
        <v>cd5157d7-9ab4-4ea5-b30a-6c49126945bb</v>
      </c>
      <c r="B1632" s="8" t="str">
        <f aca="false" t="array" ref="B1632:B1632">INDEX(pattern_user_labels!B1632:J1632,MATCH(MAX(COUNTIF(pattern_user_labels!B1632:J1632,pattern_user_labels!B1632:J1632)),COUNTIF(pattern_user_labels!B1632:J1632,pattern_user_labels!B1632:J1632),0))</f>
        <v>LATE</v>
      </c>
      <c r="C1632" s="9" t="n">
        <f aca="false">pattern_user_labels!$R1632</f>
        <v>3</v>
      </c>
      <c r="D1632" s="9" t="n">
        <f aca="false">COUNTIF(pattern_user_labels!$B1632:$J1632, $B1632)</f>
        <v>2</v>
      </c>
      <c r="E1632" s="10" t="b">
        <f aca="false">$C1632-$D1632&lt;=1</f>
        <v>1</v>
      </c>
      <c r="F1632" s="10" t="b">
        <f aca="false">$C1632=$D1632</f>
        <v>0</v>
      </c>
      <c r="G1632" s="10" t="b">
        <f aca="false">D1632&gt;=3</f>
        <v>0</v>
      </c>
      <c r="H1632" s="10" t="b">
        <f aca="false">AND($E1632,OR($B1632="UNGRADABLE_QUALITY",$B1632="UNGRADABLE_CONDITION"))</f>
        <v>0</v>
      </c>
      <c r="I1632" s="10" t="str">
        <f aca="false">IF(AND($E1632,NOT($H1632)),$B1632, "")</f>
        <v>LATE</v>
      </c>
    </row>
    <row r="1633" customFormat="false" ht="15.75" hidden="false" customHeight="false" outlineLevel="0" collapsed="false">
      <c r="A1633" s="8" t="str">
        <f aca="false">pattern_user_labels!$A1633</f>
        <v>cd8712fb-5d14-4210-b6cb-b1e206c6e4c9</v>
      </c>
      <c r="B1633" s="8" t="str">
        <f aca="false" t="array" ref="B1633:B1633">INDEX(pattern_user_labels!B1633:J1633,MATCH(MAX(COUNTIF(pattern_user_labels!B1633:J1633,pattern_user_labels!B1633:J1633)),COUNTIF(pattern_user_labels!B1633:J1633,pattern_user_labels!B1633:J1633),0))</f>
        <v>NORMAL</v>
      </c>
      <c r="C1633" s="9" t="n">
        <f aca="false">pattern_user_labels!$R1633</f>
        <v>3</v>
      </c>
      <c r="D1633" s="9" t="n">
        <f aca="false">COUNTIF(pattern_user_labels!$B1633:$J1633, $B1633)</f>
        <v>2</v>
      </c>
      <c r="E1633" s="10" t="b">
        <f aca="false">$C1633-$D1633&lt;=1</f>
        <v>1</v>
      </c>
      <c r="F1633" s="10" t="b">
        <f aca="false">$C1633=$D1633</f>
        <v>0</v>
      </c>
      <c r="G1633" s="10" t="b">
        <f aca="false">D1633&gt;=3</f>
        <v>0</v>
      </c>
      <c r="H1633" s="10" t="b">
        <f aca="false">AND($E1633,OR($B1633="UNGRADABLE_QUALITY",$B1633="UNGRADABLE_CONDITION"))</f>
        <v>0</v>
      </c>
      <c r="I1633" s="10" t="str">
        <f aca="false">IF(AND($E1633,NOT($H1633)),$B1633, "")</f>
        <v>NORMAL</v>
      </c>
    </row>
    <row r="1634" customFormat="false" ht="15.75" hidden="false" customHeight="false" outlineLevel="0" collapsed="false">
      <c r="A1634" s="8" t="str">
        <f aca="false">pattern_user_labels!$A1634</f>
        <v>cdd739f6-ab47-4c25-b3cd-1eb97d7c1e71</v>
      </c>
      <c r="B1634" s="8" t="str">
        <f aca="false" t="array" ref="B1634:B1634">INDEX(pattern_user_labels!B1634:J1634,MATCH(MAX(COUNTIF(pattern_user_labels!B1634:J1634,pattern_user_labels!B1634:J1634)),COUNTIF(pattern_user_labels!B1634:J1634,pattern_user_labels!B1634:J1634),0))</f>
        <v>NON_SPECIFIC</v>
      </c>
      <c r="C1634" s="9" t="n">
        <f aca="false">pattern_user_labels!$R1634</f>
        <v>3</v>
      </c>
      <c r="D1634" s="9" t="n">
        <f aca="false">COUNTIF(pattern_user_labels!$B1634:$J1634, $B1634)</f>
        <v>2</v>
      </c>
      <c r="E1634" s="10" t="b">
        <f aca="false">$C1634-$D1634&lt;=1</f>
        <v>1</v>
      </c>
      <c r="F1634" s="10" t="b">
        <f aca="false">$C1634=$D1634</f>
        <v>0</v>
      </c>
      <c r="G1634" s="10" t="b">
        <f aca="false">D1634&gt;=3</f>
        <v>0</v>
      </c>
      <c r="H1634" s="10" t="b">
        <f aca="false">AND($E1634,OR($B1634="UNGRADABLE_QUALITY",$B1634="UNGRADABLE_CONDITION"))</f>
        <v>0</v>
      </c>
      <c r="I1634" s="10" t="str">
        <f aca="false">IF(AND($E1634,NOT($H1634)),$B1634, "")</f>
        <v>NON_SPECIFIC</v>
      </c>
    </row>
    <row r="1635" customFormat="false" ht="15.75" hidden="false" customHeight="false" outlineLevel="0" collapsed="false">
      <c r="A1635" s="8" t="str">
        <f aca="false">pattern_user_labels!$A1635</f>
        <v>cdf456b7-344c-4ffa-a9a6-8fa18976a042</v>
      </c>
      <c r="B1635" s="8" t="str">
        <f aca="false" t="array" ref="B1635:B1635">INDEX(pattern_user_labels!B1635:J1635,MATCH(MAX(COUNTIF(pattern_user_labels!B1635:J1635,pattern_user_labels!B1635:J1635)),COUNTIF(pattern_user_labels!B1635:J1635,pattern_user_labels!B1635:J1635),0))</f>
        <v>NORMAL</v>
      </c>
      <c r="C1635" s="9" t="n">
        <f aca="false">pattern_user_labels!$R1635</f>
        <v>3</v>
      </c>
      <c r="D1635" s="9" t="n">
        <f aca="false">COUNTIF(pattern_user_labels!$B1635:$J1635, $B1635)</f>
        <v>2</v>
      </c>
      <c r="E1635" s="10" t="b">
        <f aca="false">$C1635-$D1635&lt;=1</f>
        <v>1</v>
      </c>
      <c r="F1635" s="10" t="b">
        <f aca="false">$C1635=$D1635</f>
        <v>0</v>
      </c>
      <c r="G1635" s="10" t="b">
        <f aca="false">D1635&gt;=3</f>
        <v>0</v>
      </c>
      <c r="H1635" s="10" t="b">
        <f aca="false">AND($E1635,OR($B1635="UNGRADABLE_QUALITY",$B1635="UNGRADABLE_CONDITION"))</f>
        <v>0</v>
      </c>
      <c r="I1635" s="10" t="str">
        <f aca="false">IF(AND($E1635,NOT($H1635)),$B1635, "")</f>
        <v>NORMAL</v>
      </c>
    </row>
    <row r="1636" customFormat="false" ht="15.75" hidden="false" customHeight="false" outlineLevel="0" collapsed="false">
      <c r="A1636" s="8" t="str">
        <f aca="false">pattern_user_labels!$A1636</f>
        <v>ce32ab84-dd20-49a8-ba1b-cc93fe8454fd</v>
      </c>
      <c r="B1636" s="8" t="str">
        <f aca="false" t="array" ref="B1636:B1636">INDEX(pattern_user_labels!B1636:J1636,MATCH(MAX(COUNTIF(pattern_user_labels!B1636:J1636,pattern_user_labels!B1636:J1636)),COUNTIF(pattern_user_labels!B1636:J1636,pattern_user_labels!B1636:J1636),0))</f>
        <v>NORMAL</v>
      </c>
      <c r="C1636" s="9" t="n">
        <f aca="false">pattern_user_labels!$R1636</f>
        <v>3</v>
      </c>
      <c r="D1636" s="9" t="n">
        <f aca="false">COUNTIF(pattern_user_labels!$B1636:$J1636, $B1636)</f>
        <v>3</v>
      </c>
      <c r="E1636" s="10" t="b">
        <f aca="false">$C1636-$D1636&lt;=1</f>
        <v>1</v>
      </c>
      <c r="F1636" s="10" t="b">
        <f aca="false">$C1636=$D1636</f>
        <v>1</v>
      </c>
      <c r="G1636" s="10" t="b">
        <f aca="false">D1636&gt;=3</f>
        <v>1</v>
      </c>
      <c r="H1636" s="10" t="b">
        <f aca="false">AND($E1636,OR($B1636="UNGRADABLE_QUALITY",$B1636="UNGRADABLE_CONDITION"))</f>
        <v>0</v>
      </c>
      <c r="I1636" s="10" t="str">
        <f aca="false">IF(AND($E1636,NOT($H1636)),$B1636, "")</f>
        <v>NORMAL</v>
      </c>
    </row>
    <row r="1637" customFormat="false" ht="15.75" hidden="false" customHeight="false" outlineLevel="0" collapsed="false">
      <c r="A1637" s="8" t="str">
        <f aca="false">pattern_user_labels!$A1637</f>
        <v>ce4ae5ea-e987-4f87-83ff-34fe8a32ba89</v>
      </c>
      <c r="B1637" s="8" t="str">
        <f aca="false" t="array" ref="B1637:B1637">INDEX(pattern_user_labels!B1637:J1637,MATCH(MAX(COUNTIF(pattern_user_labels!B1637:J1637,pattern_user_labels!B1637:J1637)),COUNTIF(pattern_user_labels!B1637:J1637,pattern_user_labels!B1637:J1637),0))</f>
        <v>ACTIVE</v>
      </c>
      <c r="C1637" s="9" t="n">
        <f aca="false">pattern_user_labels!$R1637</f>
        <v>3</v>
      </c>
      <c r="D1637" s="9" t="n">
        <f aca="false">COUNTIF(pattern_user_labels!$B1637:$J1637, $B1637)</f>
        <v>2</v>
      </c>
      <c r="E1637" s="10" t="b">
        <f aca="false">$C1637-$D1637&lt;=1</f>
        <v>1</v>
      </c>
      <c r="F1637" s="10" t="b">
        <f aca="false">$C1637=$D1637</f>
        <v>0</v>
      </c>
      <c r="G1637" s="10" t="b">
        <f aca="false">D1637&gt;=3</f>
        <v>0</v>
      </c>
      <c r="H1637" s="10" t="b">
        <f aca="false">AND($E1637,OR($B1637="UNGRADABLE_QUALITY",$B1637="UNGRADABLE_CONDITION"))</f>
        <v>0</v>
      </c>
      <c r="I1637" s="10" t="str">
        <f aca="false">IF(AND($E1637,NOT($H1637)),$B1637, "")</f>
        <v>ACTIVE</v>
      </c>
    </row>
    <row r="1638" customFormat="false" ht="15.75" hidden="false" customHeight="false" outlineLevel="0" collapsed="false">
      <c r="A1638" s="8" t="str">
        <f aca="false">pattern_user_labels!$A1638</f>
        <v>ce661ed3-ff6e-4f6e-a7b0-2a05d1227278</v>
      </c>
      <c r="B1638" s="8" t="str">
        <f aca="false" t="array" ref="B1638:B1638">INDEX(pattern_user_labels!B1638:J1638,MATCH(MAX(COUNTIF(pattern_user_labels!B1638:J1638,pattern_user_labels!B1638:J1638)),COUNTIF(pattern_user_labels!B1638:J1638,pattern_user_labels!B1638:J1638),0))</f>
        <v>NORMAL</v>
      </c>
      <c r="C1638" s="9" t="n">
        <f aca="false">pattern_user_labels!$R1638</f>
        <v>3</v>
      </c>
      <c r="D1638" s="9" t="n">
        <f aca="false">COUNTIF(pattern_user_labels!$B1638:$J1638, $B1638)</f>
        <v>1</v>
      </c>
      <c r="E1638" s="10" t="b">
        <f aca="false">$C1638-$D1638&lt;=1</f>
        <v>0</v>
      </c>
      <c r="F1638" s="10" t="b">
        <f aca="false">$C1638=$D1638</f>
        <v>0</v>
      </c>
      <c r="G1638" s="10" t="b">
        <f aca="false">D1638&gt;=3</f>
        <v>0</v>
      </c>
      <c r="H1638" s="10" t="b">
        <f aca="false">AND($E1638,OR($B1638="UNGRADABLE_QUALITY",$B1638="UNGRADABLE_CONDITION"))</f>
        <v>0</v>
      </c>
      <c r="I1638" s="10" t="str">
        <f aca="false">IF(AND($E1638,NOT($H1638)),$B1638, "")</f>
        <v/>
      </c>
    </row>
    <row r="1639" customFormat="false" ht="15.75" hidden="false" customHeight="false" outlineLevel="0" collapsed="false">
      <c r="A1639" s="8" t="str">
        <f aca="false">pattern_user_labels!$A1639</f>
        <v>ce8fd65f-5a88-4c86-b756-055f77ddf321</v>
      </c>
      <c r="B1639" s="8" t="str">
        <f aca="false" t="array" ref="B1639:B1639">INDEX(pattern_user_labels!B1639:J1639,MATCH(MAX(COUNTIF(pattern_user_labels!B1639:J1639,pattern_user_labels!B1639:J1639)),COUNTIF(pattern_user_labels!B1639:J1639,pattern_user_labels!B1639:J1639),0))</f>
        <v>EARLY</v>
      </c>
      <c r="C1639" s="9" t="n">
        <f aca="false">pattern_user_labels!$R1639</f>
        <v>3</v>
      </c>
      <c r="D1639" s="9" t="n">
        <f aca="false">COUNTIF(pattern_user_labels!$B1639:$J1639, $B1639)</f>
        <v>2</v>
      </c>
      <c r="E1639" s="10" t="b">
        <f aca="false">$C1639-$D1639&lt;=1</f>
        <v>1</v>
      </c>
      <c r="F1639" s="10" t="b">
        <f aca="false">$C1639=$D1639</f>
        <v>0</v>
      </c>
      <c r="G1639" s="10" t="b">
        <f aca="false">D1639&gt;=3</f>
        <v>0</v>
      </c>
      <c r="H1639" s="10" t="b">
        <f aca="false">AND($E1639,OR($B1639="UNGRADABLE_QUALITY",$B1639="UNGRADABLE_CONDITION"))</f>
        <v>0</v>
      </c>
      <c r="I1639" s="10" t="str">
        <f aca="false">IF(AND($E1639,NOT($H1639)),$B1639, "")</f>
        <v>EARLY</v>
      </c>
    </row>
    <row r="1640" customFormat="false" ht="15.75" hidden="false" customHeight="false" outlineLevel="0" collapsed="false">
      <c r="A1640" s="8" t="str">
        <f aca="false">pattern_user_labels!$A1640</f>
        <v>cee629a7-e2d3-404e-83cc-5532e8847cba</v>
      </c>
      <c r="B1640" s="8" t="str">
        <f aca="false" t="array" ref="B1640:B1640">INDEX(pattern_user_labels!B1640:J1640,MATCH(MAX(COUNTIF(pattern_user_labels!B1640:J1640,pattern_user_labels!B1640:J1640)),COUNTIF(pattern_user_labels!B1640:J1640,pattern_user_labels!B1640:J1640),0))</f>
        <v>EARLY</v>
      </c>
      <c r="C1640" s="9" t="n">
        <f aca="false">pattern_user_labels!$R1640</f>
        <v>3</v>
      </c>
      <c r="D1640" s="9" t="n">
        <f aca="false">COUNTIF(pattern_user_labels!$B1640:$J1640, $B1640)</f>
        <v>3</v>
      </c>
      <c r="E1640" s="10" t="b">
        <f aca="false">$C1640-$D1640&lt;=1</f>
        <v>1</v>
      </c>
      <c r="F1640" s="10" t="b">
        <f aca="false">$C1640=$D1640</f>
        <v>1</v>
      </c>
      <c r="G1640" s="10" t="b">
        <f aca="false">D1640&gt;=3</f>
        <v>1</v>
      </c>
      <c r="H1640" s="10" t="b">
        <f aca="false">AND($E1640,OR($B1640="UNGRADABLE_QUALITY",$B1640="UNGRADABLE_CONDITION"))</f>
        <v>0</v>
      </c>
      <c r="I1640" s="10" t="str">
        <f aca="false">IF(AND($E1640,NOT($H1640)),$B1640, "")</f>
        <v>EARLY</v>
      </c>
    </row>
    <row r="1641" customFormat="false" ht="15.75" hidden="false" customHeight="false" outlineLevel="0" collapsed="false">
      <c r="A1641" s="8" t="str">
        <f aca="false">pattern_user_labels!$A1641</f>
        <v>cee71cff-6bc0-4849-a561-6845bdbe3677</v>
      </c>
      <c r="B1641" s="8" t="str">
        <f aca="false" t="array" ref="B1641:B1641">INDEX(pattern_user_labels!B1641:J1641,MATCH(MAX(COUNTIF(pattern_user_labels!B1641:J1641,pattern_user_labels!B1641:J1641)),COUNTIF(pattern_user_labels!B1641:J1641,pattern_user_labels!B1641:J1641),0))</f>
        <v>NORMAL</v>
      </c>
      <c r="C1641" s="9" t="n">
        <f aca="false">pattern_user_labels!$R1641</f>
        <v>3</v>
      </c>
      <c r="D1641" s="9" t="n">
        <f aca="false">COUNTIF(pattern_user_labels!$B1641:$J1641, $B1641)</f>
        <v>3</v>
      </c>
      <c r="E1641" s="10" t="b">
        <f aca="false">$C1641-$D1641&lt;=1</f>
        <v>1</v>
      </c>
      <c r="F1641" s="10" t="b">
        <f aca="false">$C1641=$D1641</f>
        <v>1</v>
      </c>
      <c r="G1641" s="10" t="b">
        <f aca="false">D1641&gt;=3</f>
        <v>1</v>
      </c>
      <c r="H1641" s="10" t="b">
        <f aca="false">AND($E1641,OR($B1641="UNGRADABLE_QUALITY",$B1641="UNGRADABLE_CONDITION"))</f>
        <v>0</v>
      </c>
      <c r="I1641" s="10" t="str">
        <f aca="false">IF(AND($E1641,NOT($H1641)),$B1641, "")</f>
        <v>NORMAL</v>
      </c>
    </row>
    <row r="1642" customFormat="false" ht="15.75" hidden="false" customHeight="false" outlineLevel="0" collapsed="false">
      <c r="A1642" s="8" t="str">
        <f aca="false">pattern_user_labels!$A1642</f>
        <v>cef21faa-6935-424f-8179-0f0d7fd090b3</v>
      </c>
      <c r="B1642" s="8" t="str">
        <f aca="false" t="array" ref="B1642:B1642">INDEX(pattern_user_labels!B1642:J1642,MATCH(MAX(COUNTIF(pattern_user_labels!B1642:J1642,pattern_user_labels!B1642:J1642)),COUNTIF(pattern_user_labels!B1642:J1642,pattern_user_labels!B1642:J1642),0))</f>
        <v>NON_SPECIFIC</v>
      </c>
      <c r="C1642" s="9" t="n">
        <f aca="false">pattern_user_labels!$R1642</f>
        <v>3</v>
      </c>
      <c r="D1642" s="9" t="n">
        <f aca="false">COUNTIF(pattern_user_labels!$B1642:$J1642, $B1642)</f>
        <v>2</v>
      </c>
      <c r="E1642" s="10" t="b">
        <f aca="false">$C1642-$D1642&lt;=1</f>
        <v>1</v>
      </c>
      <c r="F1642" s="10" t="b">
        <f aca="false">$C1642=$D1642</f>
        <v>0</v>
      </c>
      <c r="G1642" s="10" t="b">
        <f aca="false">D1642&gt;=3</f>
        <v>0</v>
      </c>
      <c r="H1642" s="10" t="b">
        <f aca="false">AND($E1642,OR($B1642="UNGRADABLE_QUALITY",$B1642="UNGRADABLE_CONDITION"))</f>
        <v>0</v>
      </c>
      <c r="I1642" s="10" t="str">
        <f aca="false">IF(AND($E1642,NOT($H1642)),$B1642, "")</f>
        <v>NON_SPECIFIC</v>
      </c>
    </row>
    <row r="1643" customFormat="false" ht="15.75" hidden="false" customHeight="false" outlineLevel="0" collapsed="false">
      <c r="A1643" s="8" t="str">
        <f aca="false">pattern_user_labels!$A1643</f>
        <v>cef2ae7e-3368-40ae-8587-58e6c44afac2</v>
      </c>
      <c r="B1643" s="8" t="str">
        <f aca="false" t="array" ref="B1643:B1643">INDEX(pattern_user_labels!B1643:J1643,MATCH(MAX(COUNTIF(pattern_user_labels!B1643:J1643,pattern_user_labels!B1643:J1643)),COUNTIF(pattern_user_labels!B1643:J1643,pattern_user_labels!B1643:J1643),0))</f>
        <v>NORMAL</v>
      </c>
      <c r="C1643" s="9" t="n">
        <f aca="false">pattern_user_labels!$R1643</f>
        <v>3</v>
      </c>
      <c r="D1643" s="9" t="n">
        <f aca="false">COUNTIF(pattern_user_labels!$B1643:$J1643, $B1643)</f>
        <v>3</v>
      </c>
      <c r="E1643" s="10" t="b">
        <f aca="false">$C1643-$D1643&lt;=1</f>
        <v>1</v>
      </c>
      <c r="F1643" s="10" t="b">
        <f aca="false">$C1643=$D1643</f>
        <v>1</v>
      </c>
      <c r="G1643" s="10" t="b">
        <f aca="false">D1643&gt;=3</f>
        <v>1</v>
      </c>
      <c r="H1643" s="10" t="b">
        <f aca="false">AND($E1643,OR($B1643="UNGRADABLE_QUALITY",$B1643="UNGRADABLE_CONDITION"))</f>
        <v>0</v>
      </c>
      <c r="I1643" s="10" t="str">
        <f aca="false">IF(AND($E1643,NOT($H1643)),$B1643, "")</f>
        <v>NORMAL</v>
      </c>
    </row>
    <row r="1644" customFormat="false" ht="15.75" hidden="false" customHeight="false" outlineLevel="0" collapsed="false">
      <c r="A1644" s="8" t="str">
        <f aca="false">pattern_user_labels!$A1644</f>
        <v>cf0c4d35-bd34-47ee-820e-8c3a71d03cef</v>
      </c>
      <c r="B1644" s="8" t="str">
        <f aca="false" t="array" ref="B1644:B1644">INDEX(pattern_user_labels!B1644:J1644,MATCH(MAX(COUNTIF(pattern_user_labels!B1644:J1644,pattern_user_labels!B1644:J1644)),COUNTIF(pattern_user_labels!B1644:J1644,pattern_user_labels!B1644:J1644),0))</f>
        <v>EARLY</v>
      </c>
      <c r="C1644" s="9" t="n">
        <f aca="false">pattern_user_labels!$R1644</f>
        <v>3</v>
      </c>
      <c r="D1644" s="9" t="n">
        <f aca="false">COUNTIF(pattern_user_labels!$B1644:$J1644, $B1644)</f>
        <v>2</v>
      </c>
      <c r="E1644" s="10" t="b">
        <f aca="false">$C1644-$D1644&lt;=1</f>
        <v>1</v>
      </c>
      <c r="F1644" s="10" t="b">
        <f aca="false">$C1644=$D1644</f>
        <v>0</v>
      </c>
      <c r="G1644" s="10" t="b">
        <f aca="false">D1644&gt;=3</f>
        <v>0</v>
      </c>
      <c r="H1644" s="10" t="b">
        <f aca="false">AND($E1644,OR($B1644="UNGRADABLE_QUALITY",$B1644="UNGRADABLE_CONDITION"))</f>
        <v>0</v>
      </c>
      <c r="I1644" s="10" t="str">
        <f aca="false">IF(AND($E1644,NOT($H1644)),$B1644, "")</f>
        <v>EARLY</v>
      </c>
    </row>
    <row r="1645" customFormat="false" ht="15.75" hidden="false" customHeight="false" outlineLevel="0" collapsed="false">
      <c r="A1645" s="8" t="str">
        <f aca="false">pattern_user_labels!$A1645</f>
        <v>cf5c9cb2-fdac-4e9e-a5ce-343bf2763f58</v>
      </c>
      <c r="B1645" s="8" t="str">
        <f aca="false" t="array" ref="B1645:B1645">INDEX(pattern_user_labels!B1645:J1645,MATCH(MAX(COUNTIF(pattern_user_labels!B1645:J1645,pattern_user_labels!B1645:J1645)),COUNTIF(pattern_user_labels!B1645:J1645,pattern_user_labels!B1645:J1645),0))</f>
        <v>NORMAL</v>
      </c>
      <c r="C1645" s="9" t="n">
        <f aca="false">pattern_user_labels!$R1645</f>
        <v>3</v>
      </c>
      <c r="D1645" s="9" t="n">
        <f aca="false">COUNTIF(pattern_user_labels!$B1645:$J1645, $B1645)</f>
        <v>2</v>
      </c>
      <c r="E1645" s="10" t="b">
        <f aca="false">$C1645-$D1645&lt;=1</f>
        <v>1</v>
      </c>
      <c r="F1645" s="10" t="b">
        <f aca="false">$C1645=$D1645</f>
        <v>0</v>
      </c>
      <c r="G1645" s="10" t="b">
        <f aca="false">D1645&gt;=3</f>
        <v>0</v>
      </c>
      <c r="H1645" s="10" t="b">
        <f aca="false">AND($E1645,OR($B1645="UNGRADABLE_QUALITY",$B1645="UNGRADABLE_CONDITION"))</f>
        <v>0</v>
      </c>
      <c r="I1645" s="10" t="str">
        <f aca="false">IF(AND($E1645,NOT($H1645)),$B1645, "")</f>
        <v>NORMAL</v>
      </c>
    </row>
    <row r="1646" customFormat="false" ht="15.75" hidden="false" customHeight="false" outlineLevel="0" collapsed="false">
      <c r="A1646" s="8" t="str">
        <f aca="false">pattern_user_labels!$A1646</f>
        <v>d03071c9-74b0-43b8-a7ea-f3dfaad39f9a</v>
      </c>
      <c r="B1646" s="8" t="str">
        <f aca="false" t="array" ref="B1646:B1646">INDEX(pattern_user_labels!B1646:J1646,MATCH(MAX(COUNTIF(pattern_user_labels!B1646:J1646,pattern_user_labels!B1646:J1646)),COUNTIF(pattern_user_labels!B1646:J1646,pattern_user_labels!B1646:J1646),0))</f>
        <v>NON_SPECIFIC</v>
      </c>
      <c r="C1646" s="9" t="n">
        <f aca="false">pattern_user_labels!$R1646</f>
        <v>3</v>
      </c>
      <c r="D1646" s="9" t="n">
        <f aca="false">COUNTIF(pattern_user_labels!$B1646:$J1646, $B1646)</f>
        <v>2</v>
      </c>
      <c r="E1646" s="10" t="b">
        <f aca="false">$C1646-$D1646&lt;=1</f>
        <v>1</v>
      </c>
      <c r="F1646" s="10" t="b">
        <f aca="false">$C1646=$D1646</f>
        <v>0</v>
      </c>
      <c r="G1646" s="10" t="b">
        <f aca="false">D1646&gt;=3</f>
        <v>0</v>
      </c>
      <c r="H1646" s="10" t="b">
        <f aca="false">AND($E1646,OR($B1646="UNGRADABLE_QUALITY",$B1646="UNGRADABLE_CONDITION"))</f>
        <v>0</v>
      </c>
      <c r="I1646" s="10" t="str">
        <f aca="false">IF(AND($E1646,NOT($H1646)),$B1646, "")</f>
        <v>NON_SPECIFIC</v>
      </c>
    </row>
    <row r="1647" customFormat="false" ht="15.75" hidden="false" customHeight="false" outlineLevel="0" collapsed="false">
      <c r="A1647" s="8" t="str">
        <f aca="false">pattern_user_labels!$A1647</f>
        <v>d086782b-60c4-48fe-b756-7a351665a666</v>
      </c>
      <c r="B1647" s="8" t="str">
        <f aca="false" t="array" ref="B1647:B1647">INDEX(pattern_user_labels!B1647:J1647,MATCH(MAX(COUNTIF(pattern_user_labels!B1647:J1647,pattern_user_labels!B1647:J1647)),COUNTIF(pattern_user_labels!B1647:J1647,pattern_user_labels!B1647:J1647),0))</f>
        <v>LATE</v>
      </c>
      <c r="C1647" s="9" t="n">
        <f aca="false">pattern_user_labels!$R1647</f>
        <v>3</v>
      </c>
      <c r="D1647" s="9" t="n">
        <f aca="false">COUNTIF(pattern_user_labels!$B1647:$J1647, $B1647)</f>
        <v>2</v>
      </c>
      <c r="E1647" s="10" t="b">
        <f aca="false">$C1647-$D1647&lt;=1</f>
        <v>1</v>
      </c>
      <c r="F1647" s="10" t="b">
        <f aca="false">$C1647=$D1647</f>
        <v>0</v>
      </c>
      <c r="G1647" s="10" t="b">
        <f aca="false">D1647&gt;=3</f>
        <v>0</v>
      </c>
      <c r="H1647" s="10" t="b">
        <f aca="false">AND($E1647,OR($B1647="UNGRADABLE_QUALITY",$B1647="UNGRADABLE_CONDITION"))</f>
        <v>0</v>
      </c>
      <c r="I1647" s="10" t="str">
        <f aca="false">IF(AND($E1647,NOT($H1647)),$B1647, "")</f>
        <v>LATE</v>
      </c>
    </row>
    <row r="1648" customFormat="false" ht="15.75" hidden="false" customHeight="false" outlineLevel="0" collapsed="false">
      <c r="A1648" s="8" t="str">
        <f aca="false">pattern_user_labels!$A1648</f>
        <v>d1183bb9-180c-4965-94f6-0887d768f567</v>
      </c>
      <c r="B1648" s="8" t="str">
        <f aca="false" t="array" ref="B1648:B1648">INDEX(pattern_user_labels!B1648:J1648,MATCH(MAX(COUNTIF(pattern_user_labels!B1648:J1648,pattern_user_labels!B1648:J1648)),COUNTIF(pattern_user_labels!B1648:J1648,pattern_user_labels!B1648:J1648),0))</f>
        <v>NON_SPECIFIC</v>
      </c>
      <c r="C1648" s="9" t="n">
        <f aca="false">pattern_user_labels!$R1648</f>
        <v>3</v>
      </c>
      <c r="D1648" s="9" t="n">
        <f aca="false">COUNTIF(pattern_user_labels!$B1648:$J1648, $B1648)</f>
        <v>3</v>
      </c>
      <c r="E1648" s="10" t="b">
        <f aca="false">$C1648-$D1648&lt;=1</f>
        <v>1</v>
      </c>
      <c r="F1648" s="10" t="b">
        <f aca="false">$C1648=$D1648</f>
        <v>1</v>
      </c>
      <c r="G1648" s="10" t="b">
        <f aca="false">D1648&gt;=3</f>
        <v>1</v>
      </c>
      <c r="H1648" s="10" t="b">
        <f aca="false">AND($E1648,OR($B1648="UNGRADABLE_QUALITY",$B1648="UNGRADABLE_CONDITION"))</f>
        <v>0</v>
      </c>
      <c r="I1648" s="10" t="str">
        <f aca="false">IF(AND($E1648,NOT($H1648)),$B1648, "")</f>
        <v>NON_SPECIFIC</v>
      </c>
    </row>
    <row r="1649" customFormat="false" ht="15.75" hidden="false" customHeight="false" outlineLevel="0" collapsed="false">
      <c r="A1649" s="8" t="str">
        <f aca="false">pattern_user_labels!$A1649</f>
        <v>d15b931a-1a34-4ef4-8086-9686eb650eae</v>
      </c>
      <c r="B1649" s="8" t="str">
        <f aca="false" t="array" ref="B1649:B1649">INDEX(pattern_user_labels!B1649:J1649,MATCH(MAX(COUNTIF(pattern_user_labels!B1649:J1649,pattern_user_labels!B1649:J1649)),COUNTIF(pattern_user_labels!B1649:J1649,pattern_user_labels!B1649:J1649),0))</f>
        <v>NORMAL</v>
      </c>
      <c r="C1649" s="9" t="n">
        <f aca="false">pattern_user_labels!$R1649</f>
        <v>3</v>
      </c>
      <c r="D1649" s="9" t="n">
        <f aca="false">COUNTIF(pattern_user_labels!$B1649:$J1649, $B1649)</f>
        <v>2</v>
      </c>
      <c r="E1649" s="10" t="b">
        <f aca="false">$C1649-$D1649&lt;=1</f>
        <v>1</v>
      </c>
      <c r="F1649" s="10" t="b">
        <f aca="false">$C1649=$D1649</f>
        <v>0</v>
      </c>
      <c r="G1649" s="10" t="b">
        <f aca="false">D1649&gt;=3</f>
        <v>0</v>
      </c>
      <c r="H1649" s="10" t="b">
        <f aca="false">AND($E1649,OR($B1649="UNGRADABLE_QUALITY",$B1649="UNGRADABLE_CONDITION"))</f>
        <v>0</v>
      </c>
      <c r="I1649" s="10" t="str">
        <f aca="false">IF(AND($E1649,NOT($H1649)),$B1649, "")</f>
        <v>NORMAL</v>
      </c>
    </row>
    <row r="1650" customFormat="false" ht="15.75" hidden="false" customHeight="false" outlineLevel="0" collapsed="false">
      <c r="A1650" s="8" t="str">
        <f aca="false">pattern_user_labels!$A1650</f>
        <v>d1a06a43-3c49-4fa9-b4d4-a5d7f135bd31</v>
      </c>
      <c r="B1650" s="8" t="str">
        <f aca="false" t="array" ref="B1650:B1650">INDEX(pattern_user_labels!B1650:J1650,MATCH(MAX(COUNTIF(pattern_user_labels!B1650:J1650,pattern_user_labels!B1650:J1650)),COUNTIF(pattern_user_labels!B1650:J1650,pattern_user_labels!B1650:J1650),0))</f>
        <v>NORMAL</v>
      </c>
      <c r="C1650" s="9" t="n">
        <f aca="false">pattern_user_labels!$R1650</f>
        <v>3</v>
      </c>
      <c r="D1650" s="9" t="n">
        <f aca="false">COUNTIF(pattern_user_labels!$B1650:$J1650, $B1650)</f>
        <v>1</v>
      </c>
      <c r="E1650" s="10" t="b">
        <f aca="false">$C1650-$D1650&lt;=1</f>
        <v>0</v>
      </c>
      <c r="F1650" s="10" t="b">
        <f aca="false">$C1650=$D1650</f>
        <v>0</v>
      </c>
      <c r="G1650" s="10" t="b">
        <f aca="false">D1650&gt;=3</f>
        <v>0</v>
      </c>
      <c r="H1650" s="10" t="b">
        <f aca="false">AND($E1650,OR($B1650="UNGRADABLE_QUALITY",$B1650="UNGRADABLE_CONDITION"))</f>
        <v>0</v>
      </c>
      <c r="I1650" s="10" t="str">
        <f aca="false">IF(AND($E1650,NOT($H1650)),$B1650, "")</f>
        <v/>
      </c>
    </row>
    <row r="1651" customFormat="false" ht="15.75" hidden="false" customHeight="false" outlineLevel="0" collapsed="false">
      <c r="A1651" s="8" t="str">
        <f aca="false">pattern_user_labels!$A1651</f>
        <v>d1b4598f-f45a-4855-baf0-3dd92519e576</v>
      </c>
      <c r="B1651" s="8" t="str">
        <f aca="false" t="array" ref="B1651:B1651">INDEX(pattern_user_labels!B1651:J1651,MATCH(MAX(COUNTIF(pattern_user_labels!B1651:J1651,pattern_user_labels!B1651:J1651)),COUNTIF(pattern_user_labels!B1651:J1651,pattern_user_labels!B1651:J1651),0))</f>
        <v>NORMAL</v>
      </c>
      <c r="C1651" s="9" t="n">
        <f aca="false">pattern_user_labels!$R1651</f>
        <v>3</v>
      </c>
      <c r="D1651" s="9" t="n">
        <f aca="false">COUNTIF(pattern_user_labels!$B1651:$J1651, $B1651)</f>
        <v>1</v>
      </c>
      <c r="E1651" s="10" t="b">
        <f aca="false">$C1651-$D1651&lt;=1</f>
        <v>0</v>
      </c>
      <c r="F1651" s="10" t="b">
        <f aca="false">$C1651=$D1651</f>
        <v>0</v>
      </c>
      <c r="G1651" s="10" t="b">
        <f aca="false">D1651&gt;=3</f>
        <v>0</v>
      </c>
      <c r="H1651" s="10" t="b">
        <f aca="false">AND($E1651,OR($B1651="UNGRADABLE_QUALITY",$B1651="UNGRADABLE_CONDITION"))</f>
        <v>0</v>
      </c>
      <c r="I1651" s="10" t="str">
        <f aca="false">IF(AND($E1651,NOT($H1651)),$B1651, "")</f>
        <v/>
      </c>
    </row>
    <row r="1652" customFormat="false" ht="15.75" hidden="false" customHeight="false" outlineLevel="0" collapsed="false">
      <c r="A1652" s="8" t="str">
        <f aca="false">pattern_user_labels!$A1652</f>
        <v>d20b4e50-f238-495f-92e7-df6d79176125</v>
      </c>
      <c r="B1652" s="8" t="str">
        <f aca="false" t="array" ref="B1652:B1652">INDEX(pattern_user_labels!B1652:J1652,MATCH(MAX(COUNTIF(pattern_user_labels!B1652:J1652,pattern_user_labels!B1652:J1652)),COUNTIF(pattern_user_labels!B1652:J1652,pattern_user_labels!B1652:J1652),0))</f>
        <v>NON_SPECIFIC</v>
      </c>
      <c r="C1652" s="9" t="n">
        <f aca="false">pattern_user_labels!$R1652</f>
        <v>3</v>
      </c>
      <c r="D1652" s="9" t="n">
        <f aca="false">COUNTIF(pattern_user_labels!$B1652:$J1652, $B1652)</f>
        <v>2</v>
      </c>
      <c r="E1652" s="10" t="b">
        <f aca="false">$C1652-$D1652&lt;=1</f>
        <v>1</v>
      </c>
      <c r="F1652" s="10" t="b">
        <f aca="false">$C1652=$D1652</f>
        <v>0</v>
      </c>
      <c r="G1652" s="10" t="b">
        <f aca="false">D1652&gt;=3</f>
        <v>0</v>
      </c>
      <c r="H1652" s="10" t="b">
        <f aca="false">AND($E1652,OR($B1652="UNGRADABLE_QUALITY",$B1652="UNGRADABLE_CONDITION"))</f>
        <v>0</v>
      </c>
      <c r="I1652" s="10" t="str">
        <f aca="false">IF(AND($E1652,NOT($H1652)),$B1652, "")</f>
        <v>NON_SPECIFIC</v>
      </c>
    </row>
    <row r="1653" customFormat="false" ht="15.75" hidden="false" customHeight="false" outlineLevel="0" collapsed="false">
      <c r="A1653" s="8" t="str">
        <f aca="false">pattern_user_labels!$A1653</f>
        <v>d2c7917f-742e-42d6-81ec-89e6d52d3ff7</v>
      </c>
      <c r="B1653" s="8" t="str">
        <f aca="false" t="array" ref="B1653:B1653">INDEX(pattern_user_labels!B1653:J1653,MATCH(MAX(COUNTIF(pattern_user_labels!B1653:J1653,pattern_user_labels!B1653:J1653)),COUNTIF(pattern_user_labels!B1653:J1653,pattern_user_labels!B1653:J1653),0))</f>
        <v>EARLY</v>
      </c>
      <c r="C1653" s="9" t="n">
        <f aca="false">pattern_user_labels!$R1653</f>
        <v>3</v>
      </c>
      <c r="D1653" s="9" t="n">
        <f aca="false">COUNTIF(pattern_user_labels!$B1653:$J1653, $B1653)</f>
        <v>2</v>
      </c>
      <c r="E1653" s="10" t="b">
        <f aca="false">$C1653-$D1653&lt;=1</f>
        <v>1</v>
      </c>
      <c r="F1653" s="10" t="b">
        <f aca="false">$C1653=$D1653</f>
        <v>0</v>
      </c>
      <c r="G1653" s="10" t="b">
        <f aca="false">D1653&gt;=3</f>
        <v>0</v>
      </c>
      <c r="H1653" s="10" t="b">
        <f aca="false">AND($E1653,OR($B1653="UNGRADABLE_QUALITY",$B1653="UNGRADABLE_CONDITION"))</f>
        <v>0</v>
      </c>
      <c r="I1653" s="10" t="str">
        <f aca="false">IF(AND($E1653,NOT($H1653)),$B1653, "")</f>
        <v>EARLY</v>
      </c>
    </row>
    <row r="1654" customFormat="false" ht="15.75" hidden="false" customHeight="false" outlineLevel="0" collapsed="false">
      <c r="A1654" s="8" t="str">
        <f aca="false">pattern_user_labels!$A1654</f>
        <v>d2f51fa3-9db4-4478-9dfe-d77a9bd01bf7</v>
      </c>
      <c r="B1654" s="8" t="str">
        <f aca="false" t="array" ref="B1654:B1654">INDEX(pattern_user_labels!B1654:J1654,MATCH(MAX(COUNTIF(pattern_user_labels!B1654:J1654,pattern_user_labels!B1654:J1654)),COUNTIF(pattern_user_labels!B1654:J1654,pattern_user_labels!B1654:J1654),0))</f>
        <v>NON_SPECIFIC</v>
      </c>
      <c r="C1654" s="9" t="n">
        <f aca="false">pattern_user_labels!$R1654</f>
        <v>3</v>
      </c>
      <c r="D1654" s="9" t="n">
        <f aca="false">COUNTIF(pattern_user_labels!$B1654:$J1654, $B1654)</f>
        <v>2</v>
      </c>
      <c r="E1654" s="10" t="b">
        <f aca="false">$C1654-$D1654&lt;=1</f>
        <v>1</v>
      </c>
      <c r="F1654" s="10" t="b">
        <f aca="false">$C1654=$D1654</f>
        <v>0</v>
      </c>
      <c r="G1654" s="10" t="b">
        <f aca="false">D1654&gt;=3</f>
        <v>0</v>
      </c>
      <c r="H1654" s="10" t="b">
        <f aca="false">AND($E1654,OR($B1654="UNGRADABLE_QUALITY",$B1654="UNGRADABLE_CONDITION"))</f>
        <v>0</v>
      </c>
      <c r="I1654" s="10" t="str">
        <f aca="false">IF(AND($E1654,NOT($H1654)),$B1654, "")</f>
        <v>NON_SPECIFIC</v>
      </c>
    </row>
    <row r="1655" customFormat="false" ht="15.75" hidden="false" customHeight="false" outlineLevel="0" collapsed="false">
      <c r="A1655" s="8" t="str">
        <f aca="false">pattern_user_labels!$A1655</f>
        <v>d3329269-1df3-4b8a-a6ca-96c08990580e</v>
      </c>
      <c r="B1655" s="8" t="str">
        <f aca="false" t="array" ref="B1655:B1655">INDEX(pattern_user_labels!B1655:J1655,MATCH(MAX(COUNTIF(pattern_user_labels!B1655:J1655,pattern_user_labels!B1655:J1655)),COUNTIF(pattern_user_labels!B1655:J1655,pattern_user_labels!B1655:J1655),0))</f>
        <v>EARLY</v>
      </c>
      <c r="C1655" s="9" t="n">
        <f aca="false">pattern_user_labels!$R1655</f>
        <v>3</v>
      </c>
      <c r="D1655" s="9" t="n">
        <f aca="false">COUNTIF(pattern_user_labels!$B1655:$J1655, $B1655)</f>
        <v>2</v>
      </c>
      <c r="E1655" s="10" t="b">
        <f aca="false">$C1655-$D1655&lt;=1</f>
        <v>1</v>
      </c>
      <c r="F1655" s="10" t="b">
        <f aca="false">$C1655=$D1655</f>
        <v>0</v>
      </c>
      <c r="G1655" s="10" t="b">
        <f aca="false">D1655&gt;=3</f>
        <v>0</v>
      </c>
      <c r="H1655" s="10" t="b">
        <f aca="false">AND($E1655,OR($B1655="UNGRADABLE_QUALITY",$B1655="UNGRADABLE_CONDITION"))</f>
        <v>0</v>
      </c>
      <c r="I1655" s="10" t="str">
        <f aca="false">IF(AND($E1655,NOT($H1655)),$B1655, "")</f>
        <v>EARLY</v>
      </c>
    </row>
    <row r="1656" customFormat="false" ht="15.75" hidden="false" customHeight="false" outlineLevel="0" collapsed="false">
      <c r="A1656" s="8" t="str">
        <f aca="false">pattern_user_labels!$A1656</f>
        <v>d3a67ae6-8208-4ca3-960e-be604ed18a82</v>
      </c>
      <c r="B1656" s="8" t="str">
        <f aca="false" t="array" ref="B1656:B1656">INDEX(pattern_user_labels!B1656:J1656,MATCH(MAX(COUNTIF(pattern_user_labels!B1656:J1656,pattern_user_labels!B1656:J1656)),COUNTIF(pattern_user_labels!B1656:J1656,pattern_user_labels!B1656:J1656),0))</f>
        <v>NON_SPECIFIC</v>
      </c>
      <c r="C1656" s="9" t="n">
        <f aca="false">pattern_user_labels!$R1656</f>
        <v>3</v>
      </c>
      <c r="D1656" s="9" t="n">
        <f aca="false">COUNTIF(pattern_user_labels!$B1656:$J1656, $B1656)</f>
        <v>3</v>
      </c>
      <c r="E1656" s="10" t="b">
        <f aca="false">$C1656-$D1656&lt;=1</f>
        <v>1</v>
      </c>
      <c r="F1656" s="10" t="b">
        <f aca="false">$C1656=$D1656</f>
        <v>1</v>
      </c>
      <c r="G1656" s="10" t="b">
        <f aca="false">D1656&gt;=3</f>
        <v>1</v>
      </c>
      <c r="H1656" s="10" t="b">
        <f aca="false">AND($E1656,OR($B1656="UNGRADABLE_QUALITY",$B1656="UNGRADABLE_CONDITION"))</f>
        <v>0</v>
      </c>
      <c r="I1656" s="10" t="str">
        <f aca="false">IF(AND($E1656,NOT($H1656)),$B1656, "")</f>
        <v>NON_SPECIFIC</v>
      </c>
    </row>
    <row r="1657" customFormat="false" ht="15.75" hidden="false" customHeight="false" outlineLevel="0" collapsed="false">
      <c r="A1657" s="8" t="str">
        <f aca="false">pattern_user_labels!$A1657</f>
        <v>d3b6daab-c497-4d7f-99ac-aca41ba57b50</v>
      </c>
      <c r="B1657" s="8" t="str">
        <f aca="false" t="array" ref="B1657:B1657">INDEX(pattern_user_labels!B1657:J1657,MATCH(MAX(COUNTIF(pattern_user_labels!B1657:J1657,pattern_user_labels!B1657:J1657)),COUNTIF(pattern_user_labels!B1657:J1657,pattern_user_labels!B1657:J1657),0))</f>
        <v>NON_SPECIFIC</v>
      </c>
      <c r="C1657" s="9" t="n">
        <f aca="false">pattern_user_labels!$R1657</f>
        <v>3</v>
      </c>
      <c r="D1657" s="9" t="n">
        <f aca="false">COUNTIF(pattern_user_labels!$B1657:$J1657, $B1657)</f>
        <v>2</v>
      </c>
      <c r="E1657" s="10" t="b">
        <f aca="false">$C1657-$D1657&lt;=1</f>
        <v>1</v>
      </c>
      <c r="F1657" s="10" t="b">
        <f aca="false">$C1657=$D1657</f>
        <v>0</v>
      </c>
      <c r="G1657" s="10" t="b">
        <f aca="false">D1657&gt;=3</f>
        <v>0</v>
      </c>
      <c r="H1657" s="10" t="b">
        <f aca="false">AND($E1657,OR($B1657="UNGRADABLE_QUALITY",$B1657="UNGRADABLE_CONDITION"))</f>
        <v>0</v>
      </c>
      <c r="I1657" s="10" t="str">
        <f aca="false">IF(AND($E1657,NOT($H1657)),$B1657, "")</f>
        <v>NON_SPECIFIC</v>
      </c>
    </row>
    <row r="1658" customFormat="false" ht="15.75" hidden="false" customHeight="false" outlineLevel="0" collapsed="false">
      <c r="A1658" s="8" t="str">
        <f aca="false">pattern_user_labels!$A1658</f>
        <v>d3c7f6ad-7134-480e-a50a-5a49bc4dac19</v>
      </c>
      <c r="B1658" s="8" t="str">
        <f aca="false" t="array" ref="B1658:B1658">INDEX(pattern_user_labels!B1658:J1658,MATCH(MAX(COUNTIF(pattern_user_labels!B1658:J1658,pattern_user_labels!B1658:J1658)),COUNTIF(pattern_user_labels!B1658:J1658,pattern_user_labels!B1658:J1658),0))</f>
        <v>NON_SPECIFIC</v>
      </c>
      <c r="C1658" s="9" t="n">
        <f aca="false">pattern_user_labels!$R1658</f>
        <v>3</v>
      </c>
      <c r="D1658" s="9" t="n">
        <f aca="false">COUNTIF(pattern_user_labels!$B1658:$J1658, $B1658)</f>
        <v>2</v>
      </c>
      <c r="E1658" s="10" t="b">
        <f aca="false">$C1658-$D1658&lt;=1</f>
        <v>1</v>
      </c>
      <c r="F1658" s="10" t="b">
        <f aca="false">$C1658=$D1658</f>
        <v>0</v>
      </c>
      <c r="G1658" s="10" t="b">
        <f aca="false">D1658&gt;=3</f>
        <v>0</v>
      </c>
      <c r="H1658" s="10" t="b">
        <f aca="false">AND($E1658,OR($B1658="UNGRADABLE_QUALITY",$B1658="UNGRADABLE_CONDITION"))</f>
        <v>0</v>
      </c>
      <c r="I1658" s="10" t="str">
        <f aca="false">IF(AND($E1658,NOT($H1658)),$B1658, "")</f>
        <v>NON_SPECIFIC</v>
      </c>
    </row>
    <row r="1659" customFormat="false" ht="15.75" hidden="false" customHeight="false" outlineLevel="0" collapsed="false">
      <c r="A1659" s="8" t="str">
        <f aca="false">pattern_user_labels!$A1659</f>
        <v>d45c0444-1018-4148-9ff9-14a28a9abdcc</v>
      </c>
      <c r="B1659" s="8" t="str">
        <f aca="false" t="array" ref="B1659:B1659">INDEX(pattern_user_labels!B1659:J1659,MATCH(MAX(COUNTIF(pattern_user_labels!B1659:J1659,pattern_user_labels!B1659:J1659)),COUNTIF(pattern_user_labels!B1659:J1659,pattern_user_labels!B1659:J1659),0))</f>
        <v>NORMAL</v>
      </c>
      <c r="C1659" s="9" t="n">
        <f aca="false">pattern_user_labels!$R1659</f>
        <v>3</v>
      </c>
      <c r="D1659" s="9" t="n">
        <f aca="false">COUNTIF(pattern_user_labels!$B1659:$J1659, $B1659)</f>
        <v>3</v>
      </c>
      <c r="E1659" s="10" t="b">
        <f aca="false">$C1659-$D1659&lt;=1</f>
        <v>1</v>
      </c>
      <c r="F1659" s="10" t="b">
        <f aca="false">$C1659=$D1659</f>
        <v>1</v>
      </c>
      <c r="G1659" s="10" t="b">
        <f aca="false">D1659&gt;=3</f>
        <v>1</v>
      </c>
      <c r="H1659" s="10" t="b">
        <f aca="false">AND($E1659,OR($B1659="UNGRADABLE_QUALITY",$B1659="UNGRADABLE_CONDITION"))</f>
        <v>0</v>
      </c>
      <c r="I1659" s="10" t="str">
        <f aca="false">IF(AND($E1659,NOT($H1659)),$B1659, "")</f>
        <v>NORMAL</v>
      </c>
    </row>
    <row r="1660" customFormat="false" ht="15.75" hidden="false" customHeight="false" outlineLevel="0" collapsed="false">
      <c r="A1660" s="8" t="str">
        <f aca="false">pattern_user_labels!$A1660</f>
        <v>d616f8e2-998e-4c50-87b5-b52b10f7efdd</v>
      </c>
      <c r="B1660" s="8" t="str">
        <f aca="false" t="array" ref="B1660:B1660">INDEX(pattern_user_labels!B1660:J1660,MATCH(MAX(COUNTIF(pattern_user_labels!B1660:J1660,pattern_user_labels!B1660:J1660)),COUNTIF(pattern_user_labels!B1660:J1660,pattern_user_labels!B1660:J1660),0))</f>
        <v>NON_SPECIFIC</v>
      </c>
      <c r="C1660" s="9" t="n">
        <f aca="false">pattern_user_labels!$R1660</f>
        <v>3</v>
      </c>
      <c r="D1660" s="9" t="n">
        <f aca="false">COUNTIF(pattern_user_labels!$B1660:$J1660, $B1660)</f>
        <v>3</v>
      </c>
      <c r="E1660" s="10" t="b">
        <f aca="false">$C1660-$D1660&lt;=1</f>
        <v>1</v>
      </c>
      <c r="F1660" s="10" t="b">
        <f aca="false">$C1660=$D1660</f>
        <v>1</v>
      </c>
      <c r="G1660" s="10" t="b">
        <f aca="false">D1660&gt;=3</f>
        <v>1</v>
      </c>
      <c r="H1660" s="10" t="b">
        <f aca="false">AND($E1660,OR($B1660="UNGRADABLE_QUALITY",$B1660="UNGRADABLE_CONDITION"))</f>
        <v>0</v>
      </c>
      <c r="I1660" s="10" t="str">
        <f aca="false">IF(AND($E1660,NOT($H1660)),$B1660, "")</f>
        <v>NON_SPECIFIC</v>
      </c>
    </row>
    <row r="1661" customFormat="false" ht="15.75" hidden="false" customHeight="false" outlineLevel="0" collapsed="false">
      <c r="A1661" s="8" t="str">
        <f aca="false">pattern_user_labels!$A1661</f>
        <v>d6576ccb-95d8-4686-95b5-2e1cd102e0cc</v>
      </c>
      <c r="B1661" s="8" t="str">
        <f aca="false" t="array" ref="B1661:B1661">INDEX(pattern_user_labels!B1661:J1661,MATCH(MAX(COUNTIF(pattern_user_labels!B1661:J1661,pattern_user_labels!B1661:J1661)),COUNTIF(pattern_user_labels!B1661:J1661,pattern_user_labels!B1661:J1661),0))</f>
        <v>ACTIVE</v>
      </c>
      <c r="C1661" s="9" t="n">
        <f aca="false">pattern_user_labels!$R1661</f>
        <v>3</v>
      </c>
      <c r="D1661" s="9" t="n">
        <f aca="false">COUNTIF(pattern_user_labels!$B1661:$J1661, $B1661)</f>
        <v>3</v>
      </c>
      <c r="E1661" s="10" t="b">
        <f aca="false">$C1661-$D1661&lt;=1</f>
        <v>1</v>
      </c>
      <c r="F1661" s="10" t="b">
        <f aca="false">$C1661=$D1661</f>
        <v>1</v>
      </c>
      <c r="G1661" s="10" t="b">
        <f aca="false">D1661&gt;=3</f>
        <v>1</v>
      </c>
      <c r="H1661" s="10" t="b">
        <f aca="false">AND($E1661,OR($B1661="UNGRADABLE_QUALITY",$B1661="UNGRADABLE_CONDITION"))</f>
        <v>0</v>
      </c>
      <c r="I1661" s="10" t="str">
        <f aca="false">IF(AND($E1661,NOT($H1661)),$B1661, "")</f>
        <v>ACTIVE</v>
      </c>
    </row>
    <row r="1662" customFormat="false" ht="15.75" hidden="false" customHeight="false" outlineLevel="0" collapsed="false">
      <c r="A1662" s="8" t="str">
        <f aca="false">pattern_user_labels!$A1662</f>
        <v>d683120e-4d13-4649-88d6-3d49f9f2d2d3</v>
      </c>
      <c r="B1662" s="8" t="str">
        <f aca="false" t="array" ref="B1662:B1662">INDEX(pattern_user_labels!B1662:J1662,MATCH(MAX(COUNTIF(pattern_user_labels!B1662:J1662,pattern_user_labels!B1662:J1662)),COUNTIF(pattern_user_labels!B1662:J1662,pattern_user_labels!B1662:J1662),0))</f>
        <v>NORMAL</v>
      </c>
      <c r="C1662" s="9" t="n">
        <f aca="false">pattern_user_labels!$R1662</f>
        <v>3</v>
      </c>
      <c r="D1662" s="9" t="n">
        <f aca="false">COUNTIF(pattern_user_labels!$B1662:$J1662, $B1662)</f>
        <v>3</v>
      </c>
      <c r="E1662" s="10" t="b">
        <f aca="false">$C1662-$D1662&lt;=1</f>
        <v>1</v>
      </c>
      <c r="F1662" s="10" t="b">
        <f aca="false">$C1662=$D1662</f>
        <v>1</v>
      </c>
      <c r="G1662" s="10" t="b">
        <f aca="false">D1662&gt;=3</f>
        <v>1</v>
      </c>
      <c r="H1662" s="10" t="b">
        <f aca="false">AND($E1662,OR($B1662="UNGRADABLE_QUALITY",$B1662="UNGRADABLE_CONDITION"))</f>
        <v>0</v>
      </c>
      <c r="I1662" s="10" t="str">
        <f aca="false">IF(AND($E1662,NOT($H1662)),$B1662, "")</f>
        <v>NORMAL</v>
      </c>
    </row>
    <row r="1663" customFormat="false" ht="15.75" hidden="false" customHeight="false" outlineLevel="0" collapsed="false">
      <c r="A1663" s="8" t="str">
        <f aca="false">pattern_user_labels!$A1663</f>
        <v>d68df2d1-f6c5-4988-93e9-778daa689e9f</v>
      </c>
      <c r="B1663" s="8" t="str">
        <f aca="false" t="array" ref="B1663:B1663">INDEX(pattern_user_labels!B1663:J1663,MATCH(MAX(COUNTIF(pattern_user_labels!B1663:J1663,pattern_user_labels!B1663:J1663)),COUNTIF(pattern_user_labels!B1663:J1663,pattern_user_labels!B1663:J1663),0))</f>
        <v>NON_SPECIFIC</v>
      </c>
      <c r="C1663" s="9" t="n">
        <f aca="false">pattern_user_labels!$R1663</f>
        <v>3</v>
      </c>
      <c r="D1663" s="9" t="n">
        <f aca="false">COUNTIF(pattern_user_labels!$B1663:$J1663, $B1663)</f>
        <v>3</v>
      </c>
      <c r="E1663" s="10" t="b">
        <f aca="false">$C1663-$D1663&lt;=1</f>
        <v>1</v>
      </c>
      <c r="F1663" s="10" t="b">
        <f aca="false">$C1663=$D1663</f>
        <v>1</v>
      </c>
      <c r="G1663" s="10" t="b">
        <f aca="false">D1663&gt;=3</f>
        <v>1</v>
      </c>
      <c r="H1663" s="10" t="b">
        <f aca="false">AND($E1663,OR($B1663="UNGRADABLE_QUALITY",$B1663="UNGRADABLE_CONDITION"))</f>
        <v>0</v>
      </c>
      <c r="I1663" s="10" t="str">
        <f aca="false">IF(AND($E1663,NOT($H1663)),$B1663, "")</f>
        <v>NON_SPECIFIC</v>
      </c>
    </row>
    <row r="1664" customFormat="false" ht="15.75" hidden="false" customHeight="false" outlineLevel="0" collapsed="false">
      <c r="A1664" s="8" t="str">
        <f aca="false">pattern_user_labels!$A1664</f>
        <v>d6988bd9-e443-4222-a5a1-f370f9e434c5</v>
      </c>
      <c r="B1664" s="8" t="str">
        <f aca="false" t="array" ref="B1664:B1664">INDEX(pattern_user_labels!B1664:J1664,MATCH(MAX(COUNTIF(pattern_user_labels!B1664:J1664,pattern_user_labels!B1664:J1664)),COUNTIF(pattern_user_labels!B1664:J1664,pattern_user_labels!B1664:J1664),0))</f>
        <v>NON_SPECIFIC</v>
      </c>
      <c r="C1664" s="9" t="n">
        <f aca="false">pattern_user_labels!$R1664</f>
        <v>3</v>
      </c>
      <c r="D1664" s="9" t="n">
        <f aca="false">COUNTIF(pattern_user_labels!$B1664:$J1664, $B1664)</f>
        <v>2</v>
      </c>
      <c r="E1664" s="10" t="b">
        <f aca="false">$C1664-$D1664&lt;=1</f>
        <v>1</v>
      </c>
      <c r="F1664" s="10" t="b">
        <f aca="false">$C1664=$D1664</f>
        <v>0</v>
      </c>
      <c r="G1664" s="10" t="b">
        <f aca="false">D1664&gt;=3</f>
        <v>0</v>
      </c>
      <c r="H1664" s="10" t="b">
        <f aca="false">AND($E1664,OR($B1664="UNGRADABLE_QUALITY",$B1664="UNGRADABLE_CONDITION"))</f>
        <v>0</v>
      </c>
      <c r="I1664" s="10" t="str">
        <f aca="false">IF(AND($E1664,NOT($H1664)),$B1664, "")</f>
        <v>NON_SPECIFIC</v>
      </c>
    </row>
    <row r="1665" customFormat="false" ht="15.75" hidden="false" customHeight="false" outlineLevel="0" collapsed="false">
      <c r="A1665" s="8" t="str">
        <f aca="false">pattern_user_labels!$A1665</f>
        <v>d6c02f2a-e27e-4c30-9277-eada0f980cf8</v>
      </c>
      <c r="B1665" s="8" t="str">
        <f aca="false" t="array" ref="B1665:B1665">INDEX(pattern_user_labels!B1665:J1665,MATCH(MAX(COUNTIF(pattern_user_labels!B1665:J1665,pattern_user_labels!B1665:J1665)),COUNTIF(pattern_user_labels!B1665:J1665,pattern_user_labels!B1665:J1665),0))</f>
        <v>NON_SPECIFIC</v>
      </c>
      <c r="C1665" s="9" t="n">
        <f aca="false">pattern_user_labels!$R1665</f>
        <v>3</v>
      </c>
      <c r="D1665" s="9" t="n">
        <f aca="false">COUNTIF(pattern_user_labels!$B1665:$J1665, $B1665)</f>
        <v>2</v>
      </c>
      <c r="E1665" s="10" t="b">
        <f aca="false">$C1665-$D1665&lt;=1</f>
        <v>1</v>
      </c>
      <c r="F1665" s="10" t="b">
        <f aca="false">$C1665=$D1665</f>
        <v>0</v>
      </c>
      <c r="G1665" s="10" t="b">
        <f aca="false">D1665&gt;=3</f>
        <v>0</v>
      </c>
      <c r="H1665" s="10" t="b">
        <f aca="false">AND($E1665,OR($B1665="UNGRADABLE_QUALITY",$B1665="UNGRADABLE_CONDITION"))</f>
        <v>0</v>
      </c>
      <c r="I1665" s="10" t="str">
        <f aca="false">IF(AND($E1665,NOT($H1665)),$B1665, "")</f>
        <v>NON_SPECIFIC</v>
      </c>
    </row>
    <row r="1666" customFormat="false" ht="15.75" hidden="false" customHeight="false" outlineLevel="0" collapsed="false">
      <c r="A1666" s="8" t="str">
        <f aca="false">pattern_user_labels!$A1666</f>
        <v>d6e82a46-bb57-4e8b-a7df-60f57812bf84</v>
      </c>
      <c r="B1666" s="8" t="str">
        <f aca="false" t="array" ref="B1666:B1666">INDEX(pattern_user_labels!B1666:J1666,MATCH(MAX(COUNTIF(pattern_user_labels!B1666:J1666,pattern_user_labels!B1666:J1666)),COUNTIF(pattern_user_labels!B1666:J1666,pattern_user_labels!B1666:J1666),0))</f>
        <v>LATE</v>
      </c>
      <c r="C1666" s="9" t="n">
        <f aca="false">pattern_user_labels!$R1666</f>
        <v>3</v>
      </c>
      <c r="D1666" s="9" t="n">
        <f aca="false">COUNTIF(pattern_user_labels!$B1666:$J1666, $B1666)</f>
        <v>3</v>
      </c>
      <c r="E1666" s="10" t="b">
        <f aca="false">$C1666-$D1666&lt;=1</f>
        <v>1</v>
      </c>
      <c r="F1666" s="10" t="b">
        <f aca="false">$C1666=$D1666</f>
        <v>1</v>
      </c>
      <c r="G1666" s="10" t="b">
        <f aca="false">D1666&gt;=3</f>
        <v>1</v>
      </c>
      <c r="H1666" s="10" t="b">
        <f aca="false">AND($E1666,OR($B1666="UNGRADABLE_QUALITY",$B1666="UNGRADABLE_CONDITION"))</f>
        <v>0</v>
      </c>
      <c r="I1666" s="10" t="str">
        <f aca="false">IF(AND($E1666,NOT($H1666)),$B1666, "")</f>
        <v>LATE</v>
      </c>
    </row>
    <row r="1667" customFormat="false" ht="15.75" hidden="false" customHeight="false" outlineLevel="0" collapsed="false">
      <c r="A1667" s="8" t="str">
        <f aca="false">pattern_user_labels!$A1667</f>
        <v>d71eea5c-a5b4-4333-88f1-a8def0318f6c</v>
      </c>
      <c r="B1667" s="8" t="str">
        <f aca="false" t="array" ref="B1667:B1667">INDEX(pattern_user_labels!B1667:J1667,MATCH(MAX(COUNTIF(pattern_user_labels!B1667:J1667,pattern_user_labels!B1667:J1667)),COUNTIF(pattern_user_labels!B1667:J1667,pattern_user_labels!B1667:J1667),0))</f>
        <v>NON_SPECIFIC</v>
      </c>
      <c r="C1667" s="9" t="n">
        <f aca="false">pattern_user_labels!$R1667</f>
        <v>3</v>
      </c>
      <c r="D1667" s="9" t="n">
        <f aca="false">COUNTIF(pattern_user_labels!$B1667:$J1667, $B1667)</f>
        <v>2</v>
      </c>
      <c r="E1667" s="10" t="b">
        <f aca="false">$C1667-$D1667&lt;=1</f>
        <v>1</v>
      </c>
      <c r="F1667" s="10" t="b">
        <f aca="false">$C1667=$D1667</f>
        <v>0</v>
      </c>
      <c r="G1667" s="10" t="b">
        <f aca="false">D1667&gt;=3</f>
        <v>0</v>
      </c>
      <c r="H1667" s="10" t="b">
        <f aca="false">AND($E1667,OR($B1667="UNGRADABLE_QUALITY",$B1667="UNGRADABLE_CONDITION"))</f>
        <v>0</v>
      </c>
      <c r="I1667" s="10" t="str">
        <f aca="false">IF(AND($E1667,NOT($H1667)),$B1667, "")</f>
        <v>NON_SPECIFIC</v>
      </c>
    </row>
    <row r="1668" customFormat="false" ht="15.75" hidden="false" customHeight="false" outlineLevel="0" collapsed="false">
      <c r="A1668" s="8" t="str">
        <f aca="false">pattern_user_labels!$A1668</f>
        <v>d7e3de05-41cb-4ab2-8e5b-662762fa5ac9</v>
      </c>
      <c r="B1668" s="8" t="str">
        <f aca="false" t="array" ref="B1668:B1668">INDEX(pattern_user_labels!B1668:J1668,MATCH(MAX(COUNTIF(pattern_user_labels!B1668:J1668,pattern_user_labels!B1668:J1668)),COUNTIF(pattern_user_labels!B1668:J1668,pattern_user_labels!B1668:J1668),0))</f>
        <v>NON_SPECIFIC</v>
      </c>
      <c r="C1668" s="9" t="n">
        <f aca="false">pattern_user_labels!$R1668</f>
        <v>3</v>
      </c>
      <c r="D1668" s="9" t="n">
        <f aca="false">COUNTIF(pattern_user_labels!$B1668:$J1668, $B1668)</f>
        <v>2</v>
      </c>
      <c r="E1668" s="10" t="b">
        <f aca="false">$C1668-$D1668&lt;=1</f>
        <v>1</v>
      </c>
      <c r="F1668" s="10" t="b">
        <f aca="false">$C1668=$D1668</f>
        <v>0</v>
      </c>
      <c r="G1668" s="10" t="b">
        <f aca="false">D1668&gt;=3</f>
        <v>0</v>
      </c>
      <c r="H1668" s="10" t="b">
        <f aca="false">AND($E1668,OR($B1668="UNGRADABLE_QUALITY",$B1668="UNGRADABLE_CONDITION"))</f>
        <v>0</v>
      </c>
      <c r="I1668" s="10" t="str">
        <f aca="false">IF(AND($E1668,NOT($H1668)),$B1668, "")</f>
        <v>NON_SPECIFIC</v>
      </c>
    </row>
    <row r="1669" customFormat="false" ht="15.75" hidden="false" customHeight="false" outlineLevel="0" collapsed="false">
      <c r="A1669" s="8" t="str">
        <f aca="false">pattern_user_labels!$A1669</f>
        <v>d825bdd9-59a6-4d6c-9942-df79e40219e1</v>
      </c>
      <c r="B1669" s="8" t="str">
        <f aca="false" t="array" ref="B1669:B1669">INDEX(pattern_user_labels!B1669:J1669,MATCH(MAX(COUNTIF(pattern_user_labels!B1669:J1669,pattern_user_labels!B1669:J1669)),COUNTIF(pattern_user_labels!B1669:J1669,pattern_user_labels!B1669:J1669),0))</f>
        <v>NON_SPECIFIC</v>
      </c>
      <c r="C1669" s="9" t="n">
        <f aca="false">pattern_user_labels!$R1669</f>
        <v>3</v>
      </c>
      <c r="D1669" s="9" t="n">
        <f aca="false">COUNTIF(pattern_user_labels!$B1669:$J1669, $B1669)</f>
        <v>2</v>
      </c>
      <c r="E1669" s="10" t="b">
        <f aca="false">$C1669-$D1669&lt;=1</f>
        <v>1</v>
      </c>
      <c r="F1669" s="10" t="b">
        <f aca="false">$C1669=$D1669</f>
        <v>0</v>
      </c>
      <c r="G1669" s="10" t="b">
        <f aca="false">D1669&gt;=3</f>
        <v>0</v>
      </c>
      <c r="H1669" s="10" t="b">
        <f aca="false">AND($E1669,OR($B1669="UNGRADABLE_QUALITY",$B1669="UNGRADABLE_CONDITION"))</f>
        <v>0</v>
      </c>
      <c r="I1669" s="10" t="str">
        <f aca="false">IF(AND($E1669,NOT($H1669)),$B1669, "")</f>
        <v>NON_SPECIFIC</v>
      </c>
    </row>
    <row r="1670" customFormat="false" ht="15.75" hidden="false" customHeight="false" outlineLevel="0" collapsed="false">
      <c r="A1670" s="8" t="str">
        <f aca="false">pattern_user_labels!$A1670</f>
        <v>d8697b5a-b177-435e-af57-44990f75562c</v>
      </c>
      <c r="B1670" s="8" t="str">
        <f aca="false" t="array" ref="B1670:B1670">INDEX(pattern_user_labels!B1670:J1670,MATCH(MAX(COUNTIF(pattern_user_labels!B1670:J1670,pattern_user_labels!B1670:J1670)),COUNTIF(pattern_user_labels!B1670:J1670,pattern_user_labels!B1670:J1670),0))</f>
        <v>ACTIVE</v>
      </c>
      <c r="C1670" s="9" t="n">
        <f aca="false">pattern_user_labels!$R1670</f>
        <v>3</v>
      </c>
      <c r="D1670" s="9" t="n">
        <f aca="false">COUNTIF(pattern_user_labels!$B1670:$J1670, $B1670)</f>
        <v>2</v>
      </c>
      <c r="E1670" s="10" t="b">
        <f aca="false">$C1670-$D1670&lt;=1</f>
        <v>1</v>
      </c>
      <c r="F1670" s="10" t="b">
        <f aca="false">$C1670=$D1670</f>
        <v>0</v>
      </c>
      <c r="G1670" s="10" t="b">
        <f aca="false">D1670&gt;=3</f>
        <v>0</v>
      </c>
      <c r="H1670" s="10" t="b">
        <f aca="false">AND($E1670,OR($B1670="UNGRADABLE_QUALITY",$B1670="UNGRADABLE_CONDITION"))</f>
        <v>0</v>
      </c>
      <c r="I1670" s="10" t="str">
        <f aca="false">IF(AND($E1670,NOT($H1670)),$B1670, "")</f>
        <v>ACTIVE</v>
      </c>
    </row>
    <row r="1671" customFormat="false" ht="15.75" hidden="false" customHeight="false" outlineLevel="0" collapsed="false">
      <c r="A1671" s="8" t="str">
        <f aca="false">pattern_user_labels!$A1671</f>
        <v>d870c90c-d7d7-4196-bf45-371f20ed8db4</v>
      </c>
      <c r="B1671" s="8" t="str">
        <f aca="false" t="array" ref="B1671:B1671">INDEX(pattern_user_labels!B1671:J1671,MATCH(MAX(COUNTIF(pattern_user_labels!B1671:J1671,pattern_user_labels!B1671:J1671)),COUNTIF(pattern_user_labels!B1671:J1671,pattern_user_labels!B1671:J1671),0))</f>
        <v>NON_SPECIFIC</v>
      </c>
      <c r="C1671" s="9" t="n">
        <f aca="false">pattern_user_labels!$R1671</f>
        <v>3</v>
      </c>
      <c r="D1671" s="9" t="n">
        <f aca="false">COUNTIF(pattern_user_labels!$B1671:$J1671, $B1671)</f>
        <v>3</v>
      </c>
      <c r="E1671" s="10" t="b">
        <f aca="false">$C1671-$D1671&lt;=1</f>
        <v>1</v>
      </c>
      <c r="F1671" s="10" t="b">
        <f aca="false">$C1671=$D1671</f>
        <v>1</v>
      </c>
      <c r="G1671" s="10" t="b">
        <f aca="false">D1671&gt;=3</f>
        <v>1</v>
      </c>
      <c r="H1671" s="10" t="b">
        <f aca="false">AND($E1671,OR($B1671="UNGRADABLE_QUALITY",$B1671="UNGRADABLE_CONDITION"))</f>
        <v>0</v>
      </c>
      <c r="I1671" s="10" t="str">
        <f aca="false">IF(AND($E1671,NOT($H1671)),$B1671, "")</f>
        <v>NON_SPECIFIC</v>
      </c>
    </row>
    <row r="1672" customFormat="false" ht="15.75" hidden="false" customHeight="false" outlineLevel="0" collapsed="false">
      <c r="A1672" s="8" t="str">
        <f aca="false">pattern_user_labels!$A1672</f>
        <v>d88cc753-3f41-49d0-9841-c6616b0dc0c4</v>
      </c>
      <c r="B1672" s="8" t="str">
        <f aca="false" t="array" ref="B1672:B1672">INDEX(pattern_user_labels!B1672:J1672,MATCH(MAX(COUNTIF(pattern_user_labels!B1672:J1672,pattern_user_labels!B1672:J1672)),COUNTIF(pattern_user_labels!B1672:J1672,pattern_user_labels!B1672:J1672),0))</f>
        <v>NORMAL</v>
      </c>
      <c r="C1672" s="9" t="n">
        <f aca="false">pattern_user_labels!$R1672</f>
        <v>3</v>
      </c>
      <c r="D1672" s="9" t="n">
        <f aca="false">COUNTIF(pattern_user_labels!$B1672:$J1672, $B1672)</f>
        <v>2</v>
      </c>
      <c r="E1672" s="10" t="b">
        <f aca="false">$C1672-$D1672&lt;=1</f>
        <v>1</v>
      </c>
      <c r="F1672" s="10" t="b">
        <f aca="false">$C1672=$D1672</f>
        <v>0</v>
      </c>
      <c r="G1672" s="10" t="b">
        <f aca="false">D1672&gt;=3</f>
        <v>0</v>
      </c>
      <c r="H1672" s="10" t="b">
        <f aca="false">AND($E1672,OR($B1672="UNGRADABLE_QUALITY",$B1672="UNGRADABLE_CONDITION"))</f>
        <v>0</v>
      </c>
      <c r="I1672" s="10" t="str">
        <f aca="false">IF(AND($E1672,NOT($H1672)),$B1672, "")</f>
        <v>NORMAL</v>
      </c>
    </row>
    <row r="1673" customFormat="false" ht="15.75" hidden="false" customHeight="false" outlineLevel="0" collapsed="false">
      <c r="A1673" s="8" t="str">
        <f aca="false">pattern_user_labels!$A1673</f>
        <v>d8b3b1de-0811-42aa-aac9-f190fa731c69</v>
      </c>
      <c r="B1673" s="8" t="str">
        <f aca="false" t="array" ref="B1673:B1673">INDEX(pattern_user_labels!B1673:J1673,MATCH(MAX(COUNTIF(pattern_user_labels!B1673:J1673,pattern_user_labels!B1673:J1673)),COUNTIF(pattern_user_labels!B1673:J1673,pattern_user_labels!B1673:J1673),0))</f>
        <v>EARLY</v>
      </c>
      <c r="C1673" s="9" t="n">
        <f aca="false">pattern_user_labels!$R1673</f>
        <v>3</v>
      </c>
      <c r="D1673" s="9" t="n">
        <f aca="false">COUNTIF(pattern_user_labels!$B1673:$J1673, $B1673)</f>
        <v>2</v>
      </c>
      <c r="E1673" s="10" t="b">
        <f aca="false">$C1673-$D1673&lt;=1</f>
        <v>1</v>
      </c>
      <c r="F1673" s="10" t="b">
        <f aca="false">$C1673=$D1673</f>
        <v>0</v>
      </c>
      <c r="G1673" s="10" t="b">
        <f aca="false">D1673&gt;=3</f>
        <v>0</v>
      </c>
      <c r="H1673" s="10" t="b">
        <f aca="false">AND($E1673,OR($B1673="UNGRADABLE_QUALITY",$B1673="UNGRADABLE_CONDITION"))</f>
        <v>0</v>
      </c>
      <c r="I1673" s="10" t="str">
        <f aca="false">IF(AND($E1673,NOT($H1673)),$B1673, "")</f>
        <v>EARLY</v>
      </c>
    </row>
    <row r="1674" customFormat="false" ht="15.75" hidden="false" customHeight="false" outlineLevel="0" collapsed="false">
      <c r="A1674" s="8" t="str">
        <f aca="false">pattern_user_labels!$A1674</f>
        <v>d9f6a748-6f65-40f5-b71a-67f5da6667b9</v>
      </c>
      <c r="B1674" s="8" t="str">
        <f aca="false" t="array" ref="B1674:B1674">INDEX(pattern_user_labels!B1674:J1674,MATCH(MAX(COUNTIF(pattern_user_labels!B1674:J1674,pattern_user_labels!B1674:J1674)),COUNTIF(pattern_user_labels!B1674:J1674,pattern_user_labels!B1674:J1674),0))</f>
        <v>NORMAL</v>
      </c>
      <c r="C1674" s="9" t="n">
        <f aca="false">pattern_user_labels!$R1674</f>
        <v>3</v>
      </c>
      <c r="D1674" s="9" t="n">
        <f aca="false">COUNTIF(pattern_user_labels!$B1674:$J1674, $B1674)</f>
        <v>3</v>
      </c>
      <c r="E1674" s="10" t="b">
        <f aca="false">$C1674-$D1674&lt;=1</f>
        <v>1</v>
      </c>
      <c r="F1674" s="10" t="b">
        <f aca="false">$C1674=$D1674</f>
        <v>1</v>
      </c>
      <c r="G1674" s="10" t="b">
        <f aca="false">D1674&gt;=3</f>
        <v>1</v>
      </c>
      <c r="H1674" s="10" t="b">
        <f aca="false">AND($E1674,OR($B1674="UNGRADABLE_QUALITY",$B1674="UNGRADABLE_CONDITION"))</f>
        <v>0</v>
      </c>
      <c r="I1674" s="10" t="str">
        <f aca="false">IF(AND($E1674,NOT($H1674)),$B1674, "")</f>
        <v>NORMAL</v>
      </c>
    </row>
    <row r="1675" customFormat="false" ht="15.75" hidden="false" customHeight="false" outlineLevel="0" collapsed="false">
      <c r="A1675" s="8" t="str">
        <f aca="false">pattern_user_labels!$A1675</f>
        <v>dab0457c-61a7-483f-aa2a-0b799d5db83b</v>
      </c>
      <c r="B1675" s="8" t="str">
        <f aca="false" t="array" ref="B1675:B1675">INDEX(pattern_user_labels!B1675:J1675,MATCH(MAX(COUNTIF(pattern_user_labels!B1675:J1675,pattern_user_labels!B1675:J1675)),COUNTIF(pattern_user_labels!B1675:J1675,pattern_user_labels!B1675:J1675),0))</f>
        <v>NON_SPECIFIC</v>
      </c>
      <c r="C1675" s="9" t="n">
        <f aca="false">pattern_user_labels!$R1675</f>
        <v>3</v>
      </c>
      <c r="D1675" s="9" t="n">
        <f aca="false">COUNTIF(pattern_user_labels!$B1675:$J1675, $B1675)</f>
        <v>2</v>
      </c>
      <c r="E1675" s="10" t="b">
        <f aca="false">$C1675-$D1675&lt;=1</f>
        <v>1</v>
      </c>
      <c r="F1675" s="10" t="b">
        <f aca="false">$C1675=$D1675</f>
        <v>0</v>
      </c>
      <c r="G1675" s="10" t="b">
        <f aca="false">D1675&gt;=3</f>
        <v>0</v>
      </c>
      <c r="H1675" s="10" t="b">
        <f aca="false">AND($E1675,OR($B1675="UNGRADABLE_QUALITY",$B1675="UNGRADABLE_CONDITION"))</f>
        <v>0</v>
      </c>
      <c r="I1675" s="10" t="str">
        <f aca="false">IF(AND($E1675,NOT($H1675)),$B1675, "")</f>
        <v>NON_SPECIFIC</v>
      </c>
    </row>
    <row r="1676" customFormat="false" ht="15.75" hidden="false" customHeight="false" outlineLevel="0" collapsed="false">
      <c r="A1676" s="8" t="str">
        <f aca="false">pattern_user_labels!$A1676</f>
        <v>dadc5c09-22df-4dba-b4cd-ed03c1fa98f9</v>
      </c>
      <c r="B1676" s="8" t="str">
        <f aca="false" t="array" ref="B1676:B1676">INDEX(pattern_user_labels!B1676:J1676,MATCH(MAX(COUNTIF(pattern_user_labels!B1676:J1676,pattern_user_labels!B1676:J1676)),COUNTIF(pattern_user_labels!B1676:J1676,pattern_user_labels!B1676:J1676),0))</f>
        <v>LATE</v>
      </c>
      <c r="C1676" s="9" t="n">
        <f aca="false">pattern_user_labels!$R1676</f>
        <v>3</v>
      </c>
      <c r="D1676" s="9" t="n">
        <f aca="false">COUNTIF(pattern_user_labels!$B1676:$J1676, $B1676)</f>
        <v>3</v>
      </c>
      <c r="E1676" s="10" t="b">
        <f aca="false">$C1676-$D1676&lt;=1</f>
        <v>1</v>
      </c>
      <c r="F1676" s="10" t="b">
        <f aca="false">$C1676=$D1676</f>
        <v>1</v>
      </c>
      <c r="G1676" s="10" t="b">
        <f aca="false">D1676&gt;=3</f>
        <v>1</v>
      </c>
      <c r="H1676" s="10" t="b">
        <f aca="false">AND($E1676,OR($B1676="UNGRADABLE_QUALITY",$B1676="UNGRADABLE_CONDITION"))</f>
        <v>0</v>
      </c>
      <c r="I1676" s="10" t="str">
        <f aca="false">IF(AND($E1676,NOT($H1676)),$B1676, "")</f>
        <v>LATE</v>
      </c>
    </row>
    <row r="1677" customFormat="false" ht="15.75" hidden="false" customHeight="false" outlineLevel="0" collapsed="false">
      <c r="A1677" s="8" t="str">
        <f aca="false">pattern_user_labels!$A1677</f>
        <v>db6a4b22-bbf2-4408-b98a-b9d9d68ccb25</v>
      </c>
      <c r="B1677" s="8" t="str">
        <f aca="false" t="array" ref="B1677:B1677">INDEX(pattern_user_labels!B1677:J1677,MATCH(MAX(COUNTIF(pattern_user_labels!B1677:J1677,pattern_user_labels!B1677:J1677)),COUNTIF(pattern_user_labels!B1677:J1677,pattern_user_labels!B1677:J1677),0))</f>
        <v>NON_SPECIFIC</v>
      </c>
      <c r="C1677" s="9" t="n">
        <f aca="false">pattern_user_labels!$R1677</f>
        <v>3</v>
      </c>
      <c r="D1677" s="9" t="n">
        <f aca="false">COUNTIF(pattern_user_labels!$B1677:$J1677, $B1677)</f>
        <v>2</v>
      </c>
      <c r="E1677" s="10" t="b">
        <f aca="false">$C1677-$D1677&lt;=1</f>
        <v>1</v>
      </c>
      <c r="F1677" s="10" t="b">
        <f aca="false">$C1677=$D1677</f>
        <v>0</v>
      </c>
      <c r="G1677" s="10" t="b">
        <f aca="false">D1677&gt;=3</f>
        <v>0</v>
      </c>
      <c r="H1677" s="10" t="b">
        <f aca="false">AND($E1677,OR($B1677="UNGRADABLE_QUALITY",$B1677="UNGRADABLE_CONDITION"))</f>
        <v>0</v>
      </c>
      <c r="I1677" s="10" t="str">
        <f aca="false">IF(AND($E1677,NOT($H1677)),$B1677, "")</f>
        <v>NON_SPECIFIC</v>
      </c>
    </row>
    <row r="1678" customFormat="false" ht="15.75" hidden="false" customHeight="false" outlineLevel="0" collapsed="false">
      <c r="A1678" s="8" t="str">
        <f aca="false">pattern_user_labels!$A1678</f>
        <v>db957a6a-535f-4019-ae63-d71e4d236bfc</v>
      </c>
      <c r="B1678" s="8" t="str">
        <f aca="false" t="array" ref="B1678:B1678">INDEX(pattern_user_labels!B1678:J1678,MATCH(MAX(COUNTIF(pattern_user_labels!B1678:J1678,pattern_user_labels!B1678:J1678)),COUNTIF(pattern_user_labels!B1678:J1678,pattern_user_labels!B1678:J1678),0))</f>
        <v>EARLY</v>
      </c>
      <c r="C1678" s="9" t="n">
        <f aca="false">pattern_user_labels!$R1678</f>
        <v>3</v>
      </c>
      <c r="D1678" s="9" t="n">
        <f aca="false">COUNTIF(pattern_user_labels!$B1678:$J1678, $B1678)</f>
        <v>3</v>
      </c>
      <c r="E1678" s="10" t="b">
        <f aca="false">$C1678-$D1678&lt;=1</f>
        <v>1</v>
      </c>
      <c r="F1678" s="10" t="b">
        <f aca="false">$C1678=$D1678</f>
        <v>1</v>
      </c>
      <c r="G1678" s="10" t="b">
        <f aca="false">D1678&gt;=3</f>
        <v>1</v>
      </c>
      <c r="H1678" s="10" t="b">
        <f aca="false">AND($E1678,OR($B1678="UNGRADABLE_QUALITY",$B1678="UNGRADABLE_CONDITION"))</f>
        <v>0</v>
      </c>
      <c r="I1678" s="10" t="str">
        <f aca="false">IF(AND($E1678,NOT($H1678)),$B1678, "")</f>
        <v>EARLY</v>
      </c>
    </row>
    <row r="1679" customFormat="false" ht="15.75" hidden="false" customHeight="false" outlineLevel="0" collapsed="false">
      <c r="A1679" s="8" t="str">
        <f aca="false">pattern_user_labels!$A1679</f>
        <v>dc2e5422-eb83-48b6-9159-795cf8719b4f</v>
      </c>
      <c r="B1679" s="8" t="str">
        <f aca="false" t="array" ref="B1679:B1679">INDEX(pattern_user_labels!B1679:J1679,MATCH(MAX(COUNTIF(pattern_user_labels!B1679:J1679,pattern_user_labels!B1679:J1679)),COUNTIF(pattern_user_labels!B1679:J1679,pattern_user_labels!B1679:J1679),0))</f>
        <v>NORMAL</v>
      </c>
      <c r="C1679" s="9" t="n">
        <f aca="false">pattern_user_labels!$R1679</f>
        <v>3</v>
      </c>
      <c r="D1679" s="9" t="n">
        <f aca="false">COUNTIF(pattern_user_labels!$B1679:$J1679, $B1679)</f>
        <v>2</v>
      </c>
      <c r="E1679" s="10" t="b">
        <f aca="false">$C1679-$D1679&lt;=1</f>
        <v>1</v>
      </c>
      <c r="F1679" s="10" t="b">
        <f aca="false">$C1679=$D1679</f>
        <v>0</v>
      </c>
      <c r="G1679" s="10" t="b">
        <f aca="false">D1679&gt;=3</f>
        <v>0</v>
      </c>
      <c r="H1679" s="10" t="b">
        <f aca="false">AND($E1679,OR($B1679="UNGRADABLE_QUALITY",$B1679="UNGRADABLE_CONDITION"))</f>
        <v>0</v>
      </c>
      <c r="I1679" s="10" t="str">
        <f aca="false">IF(AND($E1679,NOT($H1679)),$B1679, "")</f>
        <v>NORMAL</v>
      </c>
    </row>
    <row r="1680" customFormat="false" ht="15.75" hidden="false" customHeight="false" outlineLevel="0" collapsed="false">
      <c r="A1680" s="8" t="str">
        <f aca="false">pattern_user_labels!$A1680</f>
        <v>dc9d885b-755f-47ab-9026-3bcadd91d396</v>
      </c>
      <c r="B1680" s="8" t="str">
        <f aca="false" t="array" ref="B1680:B1680">INDEX(pattern_user_labels!B1680:J1680,MATCH(MAX(COUNTIF(pattern_user_labels!B1680:J1680,pattern_user_labels!B1680:J1680)),COUNTIF(pattern_user_labels!B1680:J1680,pattern_user_labels!B1680:J1680),0))</f>
        <v>NON_SPECIFIC</v>
      </c>
      <c r="C1680" s="9" t="n">
        <f aca="false">pattern_user_labels!$R1680</f>
        <v>3</v>
      </c>
      <c r="D1680" s="9" t="n">
        <f aca="false">COUNTIF(pattern_user_labels!$B1680:$J1680, $B1680)</f>
        <v>2</v>
      </c>
      <c r="E1680" s="10" t="b">
        <f aca="false">$C1680-$D1680&lt;=1</f>
        <v>1</v>
      </c>
      <c r="F1680" s="10" t="b">
        <f aca="false">$C1680=$D1680</f>
        <v>0</v>
      </c>
      <c r="G1680" s="10" t="b">
        <f aca="false">D1680&gt;=3</f>
        <v>0</v>
      </c>
      <c r="H1680" s="10" t="b">
        <f aca="false">AND($E1680,OR($B1680="UNGRADABLE_QUALITY",$B1680="UNGRADABLE_CONDITION"))</f>
        <v>0</v>
      </c>
      <c r="I1680" s="10" t="str">
        <f aca="false">IF(AND($E1680,NOT($H1680)),$B1680, "")</f>
        <v>NON_SPECIFIC</v>
      </c>
    </row>
    <row r="1681" customFormat="false" ht="15.75" hidden="false" customHeight="false" outlineLevel="0" collapsed="false">
      <c r="A1681" s="8" t="str">
        <f aca="false">pattern_user_labels!$A1681</f>
        <v>dcf8de14-7b3e-439f-a8b4-5045009c94cd</v>
      </c>
      <c r="B1681" s="8" t="str">
        <f aca="false" t="array" ref="B1681:B1681">INDEX(pattern_user_labels!B1681:J1681,MATCH(MAX(COUNTIF(pattern_user_labels!B1681:J1681,pattern_user_labels!B1681:J1681)),COUNTIF(pattern_user_labels!B1681:J1681,pattern_user_labels!B1681:J1681),0))</f>
        <v>NON_SPECIFIC</v>
      </c>
      <c r="C1681" s="9" t="n">
        <f aca="false">pattern_user_labels!$R1681</f>
        <v>3</v>
      </c>
      <c r="D1681" s="9" t="n">
        <f aca="false">COUNTIF(pattern_user_labels!$B1681:$J1681, $B1681)</f>
        <v>2</v>
      </c>
      <c r="E1681" s="10" t="b">
        <f aca="false">$C1681-$D1681&lt;=1</f>
        <v>1</v>
      </c>
      <c r="F1681" s="10" t="b">
        <f aca="false">$C1681=$D1681</f>
        <v>0</v>
      </c>
      <c r="G1681" s="10" t="b">
        <f aca="false">D1681&gt;=3</f>
        <v>0</v>
      </c>
      <c r="H1681" s="10" t="b">
        <f aca="false">AND($E1681,OR($B1681="UNGRADABLE_QUALITY",$B1681="UNGRADABLE_CONDITION"))</f>
        <v>0</v>
      </c>
      <c r="I1681" s="10" t="str">
        <f aca="false">IF(AND($E1681,NOT($H1681)),$B1681, "")</f>
        <v>NON_SPECIFIC</v>
      </c>
    </row>
    <row r="1682" customFormat="false" ht="15.75" hidden="false" customHeight="false" outlineLevel="0" collapsed="false">
      <c r="A1682" s="8" t="str">
        <f aca="false">pattern_user_labels!$A1682</f>
        <v>dd18fc95-1d4f-4f4c-812b-f1e5a8dfbf93</v>
      </c>
      <c r="B1682" s="8" t="str">
        <f aca="false" t="array" ref="B1682:B1682">INDEX(pattern_user_labels!B1682:J1682,MATCH(MAX(COUNTIF(pattern_user_labels!B1682:J1682,pattern_user_labels!B1682:J1682)),COUNTIF(pattern_user_labels!B1682:J1682,pattern_user_labels!B1682:J1682),0))</f>
        <v>NORMAL</v>
      </c>
      <c r="C1682" s="9" t="n">
        <f aca="false">pattern_user_labels!$R1682</f>
        <v>3</v>
      </c>
      <c r="D1682" s="9" t="n">
        <f aca="false">COUNTIF(pattern_user_labels!$B1682:$J1682, $B1682)</f>
        <v>2</v>
      </c>
      <c r="E1682" s="10" t="b">
        <f aca="false">$C1682-$D1682&lt;=1</f>
        <v>1</v>
      </c>
      <c r="F1682" s="10" t="b">
        <f aca="false">$C1682=$D1682</f>
        <v>0</v>
      </c>
      <c r="G1682" s="10" t="b">
        <f aca="false">D1682&gt;=3</f>
        <v>0</v>
      </c>
      <c r="H1682" s="10" t="b">
        <f aca="false">AND($E1682,OR($B1682="UNGRADABLE_QUALITY",$B1682="UNGRADABLE_CONDITION"))</f>
        <v>0</v>
      </c>
      <c r="I1682" s="10" t="str">
        <f aca="false">IF(AND($E1682,NOT($H1682)),$B1682, "")</f>
        <v>NORMAL</v>
      </c>
    </row>
    <row r="1683" customFormat="false" ht="15.75" hidden="false" customHeight="false" outlineLevel="0" collapsed="false">
      <c r="A1683" s="8" t="str">
        <f aca="false">pattern_user_labels!$A1683</f>
        <v>dd22e9e9-cde2-4ade-b420-40d3716e6350</v>
      </c>
      <c r="B1683" s="8" t="str">
        <f aca="false" t="array" ref="B1683:B1683">INDEX(pattern_user_labels!B1683:J1683,MATCH(MAX(COUNTIF(pattern_user_labels!B1683:J1683,pattern_user_labels!B1683:J1683)),COUNTIF(pattern_user_labels!B1683:J1683,pattern_user_labels!B1683:J1683),0))</f>
        <v>EARLY</v>
      </c>
      <c r="C1683" s="9" t="n">
        <f aca="false">pattern_user_labels!$R1683</f>
        <v>3</v>
      </c>
      <c r="D1683" s="9" t="n">
        <f aca="false">COUNTIF(pattern_user_labels!$B1683:$J1683, $B1683)</f>
        <v>2</v>
      </c>
      <c r="E1683" s="10" t="b">
        <f aca="false">$C1683-$D1683&lt;=1</f>
        <v>1</v>
      </c>
      <c r="F1683" s="10" t="b">
        <f aca="false">$C1683=$D1683</f>
        <v>0</v>
      </c>
      <c r="G1683" s="10" t="b">
        <f aca="false">D1683&gt;=3</f>
        <v>0</v>
      </c>
      <c r="H1683" s="10" t="b">
        <f aca="false">AND($E1683,OR($B1683="UNGRADABLE_QUALITY",$B1683="UNGRADABLE_CONDITION"))</f>
        <v>0</v>
      </c>
      <c r="I1683" s="10" t="str">
        <f aca="false">IF(AND($E1683,NOT($H1683)),$B1683, "")</f>
        <v>EARLY</v>
      </c>
    </row>
    <row r="1684" customFormat="false" ht="15.75" hidden="false" customHeight="false" outlineLevel="0" collapsed="false">
      <c r="A1684" s="8" t="str">
        <f aca="false">pattern_user_labels!$A1684</f>
        <v>dd74dc06-21a7-41d3-ab4e-76a4c8de7029</v>
      </c>
      <c r="B1684" s="8" t="str">
        <f aca="false" t="array" ref="B1684:B1684">INDEX(pattern_user_labels!B1684:J1684,MATCH(MAX(COUNTIF(pattern_user_labels!B1684:J1684,pattern_user_labels!B1684:J1684)),COUNTIF(pattern_user_labels!B1684:J1684,pattern_user_labels!B1684:J1684),0))</f>
        <v>NORMAL</v>
      </c>
      <c r="C1684" s="9" t="n">
        <f aca="false">pattern_user_labels!$R1684</f>
        <v>3</v>
      </c>
      <c r="D1684" s="9" t="n">
        <f aca="false">COUNTIF(pattern_user_labels!$B1684:$J1684, $B1684)</f>
        <v>3</v>
      </c>
      <c r="E1684" s="10" t="b">
        <f aca="false">$C1684-$D1684&lt;=1</f>
        <v>1</v>
      </c>
      <c r="F1684" s="10" t="b">
        <f aca="false">$C1684=$D1684</f>
        <v>1</v>
      </c>
      <c r="G1684" s="10" t="b">
        <f aca="false">D1684&gt;=3</f>
        <v>1</v>
      </c>
      <c r="H1684" s="10" t="b">
        <f aca="false">AND($E1684,OR($B1684="UNGRADABLE_QUALITY",$B1684="UNGRADABLE_CONDITION"))</f>
        <v>0</v>
      </c>
      <c r="I1684" s="10" t="str">
        <f aca="false">IF(AND($E1684,NOT($H1684)),$B1684, "")</f>
        <v>NORMAL</v>
      </c>
    </row>
    <row r="1685" customFormat="false" ht="15.75" hidden="false" customHeight="false" outlineLevel="0" collapsed="false">
      <c r="A1685" s="8" t="str">
        <f aca="false">pattern_user_labels!$A1685</f>
        <v>de0e6777-5e37-4a15-9121-ee511f995a97</v>
      </c>
      <c r="B1685" s="8" t="str">
        <f aca="false" t="array" ref="B1685:B1685">INDEX(pattern_user_labels!B1685:J1685,MATCH(MAX(COUNTIF(pattern_user_labels!B1685:J1685,pattern_user_labels!B1685:J1685)),COUNTIF(pattern_user_labels!B1685:J1685,pattern_user_labels!B1685:J1685),0))</f>
        <v>NON_SPECIFIC</v>
      </c>
      <c r="C1685" s="9" t="n">
        <f aca="false">pattern_user_labels!$R1685</f>
        <v>3</v>
      </c>
      <c r="D1685" s="9" t="n">
        <f aca="false">COUNTIF(pattern_user_labels!$B1685:$J1685, $B1685)</f>
        <v>2</v>
      </c>
      <c r="E1685" s="10" t="b">
        <f aca="false">$C1685-$D1685&lt;=1</f>
        <v>1</v>
      </c>
      <c r="F1685" s="10" t="b">
        <f aca="false">$C1685=$D1685</f>
        <v>0</v>
      </c>
      <c r="G1685" s="10" t="b">
        <f aca="false">D1685&gt;=3</f>
        <v>0</v>
      </c>
      <c r="H1685" s="10" t="b">
        <f aca="false">AND($E1685,OR($B1685="UNGRADABLE_QUALITY",$B1685="UNGRADABLE_CONDITION"))</f>
        <v>0</v>
      </c>
      <c r="I1685" s="10" t="str">
        <f aca="false">IF(AND($E1685,NOT($H1685)),$B1685, "")</f>
        <v>NON_SPECIFIC</v>
      </c>
    </row>
    <row r="1686" customFormat="false" ht="15.75" hidden="false" customHeight="false" outlineLevel="0" collapsed="false">
      <c r="A1686" s="8" t="str">
        <f aca="false">pattern_user_labels!$A1686</f>
        <v>de41f22f-01bc-4ec1-ada1-7a1c73f96e20</v>
      </c>
      <c r="B1686" s="8" t="str">
        <f aca="false" t="array" ref="B1686:B1686">INDEX(pattern_user_labels!B1686:J1686,MATCH(MAX(COUNTIF(pattern_user_labels!B1686:J1686,pattern_user_labels!B1686:J1686)),COUNTIF(pattern_user_labels!B1686:J1686,pattern_user_labels!B1686:J1686),0))</f>
        <v>NORMAL</v>
      </c>
      <c r="C1686" s="9" t="n">
        <f aca="false">pattern_user_labels!$R1686</f>
        <v>3</v>
      </c>
      <c r="D1686" s="9" t="n">
        <f aca="false">COUNTIF(pattern_user_labels!$B1686:$J1686, $B1686)</f>
        <v>3</v>
      </c>
      <c r="E1686" s="10" t="b">
        <f aca="false">$C1686-$D1686&lt;=1</f>
        <v>1</v>
      </c>
      <c r="F1686" s="10" t="b">
        <f aca="false">$C1686=$D1686</f>
        <v>1</v>
      </c>
      <c r="G1686" s="10" t="b">
        <f aca="false">D1686&gt;=3</f>
        <v>1</v>
      </c>
      <c r="H1686" s="10" t="b">
        <f aca="false">AND($E1686,OR($B1686="UNGRADABLE_QUALITY",$B1686="UNGRADABLE_CONDITION"))</f>
        <v>0</v>
      </c>
      <c r="I1686" s="10" t="str">
        <f aca="false">IF(AND($E1686,NOT($H1686)),$B1686, "")</f>
        <v>NORMAL</v>
      </c>
    </row>
    <row r="1687" customFormat="false" ht="15.75" hidden="false" customHeight="false" outlineLevel="0" collapsed="false">
      <c r="A1687" s="8" t="str">
        <f aca="false">pattern_user_labels!$A1687</f>
        <v>de4a842b-fcea-466a-b414-70bf82df89e4</v>
      </c>
      <c r="B1687" s="8" t="str">
        <f aca="false" t="array" ref="B1687:B1687">INDEX(pattern_user_labels!B1687:J1687,MATCH(MAX(COUNTIF(pattern_user_labels!B1687:J1687,pattern_user_labels!B1687:J1687)),COUNTIF(pattern_user_labels!B1687:J1687,pattern_user_labels!B1687:J1687),0))</f>
        <v>NORMAL</v>
      </c>
      <c r="C1687" s="9" t="n">
        <f aca="false">pattern_user_labels!$R1687</f>
        <v>3</v>
      </c>
      <c r="D1687" s="9" t="n">
        <f aca="false">COUNTIF(pattern_user_labels!$B1687:$J1687, $B1687)</f>
        <v>2</v>
      </c>
      <c r="E1687" s="10" t="b">
        <f aca="false">$C1687-$D1687&lt;=1</f>
        <v>1</v>
      </c>
      <c r="F1687" s="10" t="b">
        <f aca="false">$C1687=$D1687</f>
        <v>0</v>
      </c>
      <c r="G1687" s="10" t="b">
        <f aca="false">D1687&gt;=3</f>
        <v>0</v>
      </c>
      <c r="H1687" s="10" t="b">
        <f aca="false">AND($E1687,OR($B1687="UNGRADABLE_QUALITY",$B1687="UNGRADABLE_CONDITION"))</f>
        <v>0</v>
      </c>
      <c r="I1687" s="10" t="str">
        <f aca="false">IF(AND($E1687,NOT($H1687)),$B1687, "")</f>
        <v>NORMAL</v>
      </c>
    </row>
    <row r="1688" customFormat="false" ht="15.75" hidden="false" customHeight="false" outlineLevel="0" collapsed="false">
      <c r="A1688" s="8" t="str">
        <f aca="false">pattern_user_labels!$A1688</f>
        <v>deb3532e-5d59-42e0-8e8c-2b91fb791c46</v>
      </c>
      <c r="B1688" s="8" t="str">
        <f aca="false" t="array" ref="B1688:B1688">INDEX(pattern_user_labels!B1688:J1688,MATCH(MAX(COUNTIF(pattern_user_labels!B1688:J1688,pattern_user_labels!B1688:J1688)),COUNTIF(pattern_user_labels!B1688:J1688,pattern_user_labels!B1688:J1688),0))</f>
        <v>NON_SPECIFIC</v>
      </c>
      <c r="C1688" s="9" t="n">
        <f aca="false">pattern_user_labels!$R1688</f>
        <v>3</v>
      </c>
      <c r="D1688" s="9" t="n">
        <f aca="false">COUNTIF(pattern_user_labels!$B1688:$J1688, $B1688)</f>
        <v>3</v>
      </c>
      <c r="E1688" s="10" t="b">
        <f aca="false">$C1688-$D1688&lt;=1</f>
        <v>1</v>
      </c>
      <c r="F1688" s="10" t="b">
        <f aca="false">$C1688=$D1688</f>
        <v>1</v>
      </c>
      <c r="G1688" s="10" t="b">
        <f aca="false">D1688&gt;=3</f>
        <v>1</v>
      </c>
      <c r="H1688" s="10" t="b">
        <f aca="false">AND($E1688,OR($B1688="UNGRADABLE_QUALITY",$B1688="UNGRADABLE_CONDITION"))</f>
        <v>0</v>
      </c>
      <c r="I1688" s="10" t="str">
        <f aca="false">IF(AND($E1688,NOT($H1688)),$B1688, "")</f>
        <v>NON_SPECIFIC</v>
      </c>
    </row>
    <row r="1689" customFormat="false" ht="15.75" hidden="false" customHeight="false" outlineLevel="0" collapsed="false">
      <c r="A1689" s="8" t="str">
        <f aca="false">pattern_user_labels!$A1689</f>
        <v>ded5ba1e-c2c8-40a1-8f7c-31870c157928</v>
      </c>
      <c r="B1689" s="8" t="str">
        <f aca="false" t="array" ref="B1689:B1689">INDEX(pattern_user_labels!B1689:J1689,MATCH(MAX(COUNTIF(pattern_user_labels!B1689:J1689,pattern_user_labels!B1689:J1689)),COUNTIF(pattern_user_labels!B1689:J1689,pattern_user_labels!B1689:J1689),0))</f>
        <v>NORMAL</v>
      </c>
      <c r="C1689" s="9" t="n">
        <f aca="false">pattern_user_labels!$R1689</f>
        <v>3</v>
      </c>
      <c r="D1689" s="9" t="n">
        <f aca="false">COUNTIF(pattern_user_labels!$B1689:$J1689, $B1689)</f>
        <v>2</v>
      </c>
      <c r="E1689" s="10" t="b">
        <f aca="false">$C1689-$D1689&lt;=1</f>
        <v>1</v>
      </c>
      <c r="F1689" s="10" t="b">
        <f aca="false">$C1689=$D1689</f>
        <v>0</v>
      </c>
      <c r="G1689" s="10" t="b">
        <f aca="false">D1689&gt;=3</f>
        <v>0</v>
      </c>
      <c r="H1689" s="10" t="b">
        <f aca="false">AND($E1689,OR($B1689="UNGRADABLE_QUALITY",$B1689="UNGRADABLE_CONDITION"))</f>
        <v>0</v>
      </c>
      <c r="I1689" s="10" t="str">
        <f aca="false">IF(AND($E1689,NOT($H1689)),$B1689, "")</f>
        <v>NORMAL</v>
      </c>
    </row>
    <row r="1690" customFormat="false" ht="15.75" hidden="false" customHeight="false" outlineLevel="0" collapsed="false">
      <c r="A1690" s="8" t="str">
        <f aca="false">pattern_user_labels!$A1690</f>
        <v>df030a77-61a5-4071-9db4-4213b3b4ae2a</v>
      </c>
      <c r="B1690" s="8" t="str">
        <f aca="false" t="array" ref="B1690:B1690">INDEX(pattern_user_labels!B1690:J1690,MATCH(MAX(COUNTIF(pattern_user_labels!B1690:J1690,pattern_user_labels!B1690:J1690)),COUNTIF(pattern_user_labels!B1690:J1690,pattern_user_labels!B1690:J1690),0))</f>
        <v>NORMAL</v>
      </c>
      <c r="C1690" s="9" t="n">
        <f aca="false">pattern_user_labels!$R1690</f>
        <v>3</v>
      </c>
      <c r="D1690" s="9" t="n">
        <f aca="false">COUNTIF(pattern_user_labels!$B1690:$J1690, $B1690)</f>
        <v>3</v>
      </c>
      <c r="E1690" s="10" t="b">
        <f aca="false">$C1690-$D1690&lt;=1</f>
        <v>1</v>
      </c>
      <c r="F1690" s="10" t="b">
        <f aca="false">$C1690=$D1690</f>
        <v>1</v>
      </c>
      <c r="G1690" s="10" t="b">
        <f aca="false">D1690&gt;=3</f>
        <v>1</v>
      </c>
      <c r="H1690" s="10" t="b">
        <f aca="false">AND($E1690,OR($B1690="UNGRADABLE_QUALITY",$B1690="UNGRADABLE_CONDITION"))</f>
        <v>0</v>
      </c>
      <c r="I1690" s="10" t="str">
        <f aca="false">IF(AND($E1690,NOT($H1690)),$B1690, "")</f>
        <v>NORMAL</v>
      </c>
    </row>
    <row r="1691" customFormat="false" ht="15.75" hidden="false" customHeight="false" outlineLevel="0" collapsed="false">
      <c r="A1691" s="8" t="str">
        <f aca="false">pattern_user_labels!$A1691</f>
        <v>df34f893-d65f-465d-9fe7-de214fc5d80d</v>
      </c>
      <c r="B1691" s="8" t="str">
        <f aca="false" t="array" ref="B1691:B1691">INDEX(pattern_user_labels!B1691:J1691,MATCH(MAX(COUNTIF(pattern_user_labels!B1691:J1691,pattern_user_labels!B1691:J1691)),COUNTIF(pattern_user_labels!B1691:J1691,pattern_user_labels!B1691:J1691),0))</f>
        <v>EARLY</v>
      </c>
      <c r="C1691" s="9" t="n">
        <f aca="false">pattern_user_labels!$R1691</f>
        <v>3</v>
      </c>
      <c r="D1691" s="9" t="n">
        <f aca="false">COUNTIF(pattern_user_labels!$B1691:$J1691, $B1691)</f>
        <v>3</v>
      </c>
      <c r="E1691" s="10" t="b">
        <f aca="false">$C1691-$D1691&lt;=1</f>
        <v>1</v>
      </c>
      <c r="F1691" s="10" t="b">
        <f aca="false">$C1691=$D1691</f>
        <v>1</v>
      </c>
      <c r="G1691" s="10" t="b">
        <f aca="false">D1691&gt;=3</f>
        <v>1</v>
      </c>
      <c r="H1691" s="10" t="b">
        <f aca="false">AND($E1691,OR($B1691="UNGRADABLE_QUALITY",$B1691="UNGRADABLE_CONDITION"))</f>
        <v>0</v>
      </c>
      <c r="I1691" s="10" t="str">
        <f aca="false">IF(AND($E1691,NOT($H1691)),$B1691, "")</f>
        <v>EARLY</v>
      </c>
    </row>
    <row r="1692" customFormat="false" ht="15.75" hidden="false" customHeight="false" outlineLevel="0" collapsed="false">
      <c r="A1692" s="8" t="str">
        <f aca="false">pattern_user_labels!$A1692</f>
        <v>df5c5673-9ef9-4b0c-91a5-1cea8d318a12</v>
      </c>
      <c r="B1692" s="8" t="str">
        <f aca="false" t="array" ref="B1692:B1692">INDEX(pattern_user_labels!B1692:J1692,MATCH(MAX(COUNTIF(pattern_user_labels!B1692:J1692,pattern_user_labels!B1692:J1692)),COUNTIF(pattern_user_labels!B1692:J1692,pattern_user_labels!B1692:J1692),0))</f>
        <v>EARLY</v>
      </c>
      <c r="C1692" s="9" t="n">
        <f aca="false">pattern_user_labels!$R1692</f>
        <v>3</v>
      </c>
      <c r="D1692" s="9" t="n">
        <f aca="false">COUNTIF(pattern_user_labels!$B1692:$J1692, $B1692)</f>
        <v>3</v>
      </c>
      <c r="E1692" s="10" t="b">
        <f aca="false">$C1692-$D1692&lt;=1</f>
        <v>1</v>
      </c>
      <c r="F1692" s="10" t="b">
        <f aca="false">$C1692=$D1692</f>
        <v>1</v>
      </c>
      <c r="G1692" s="10" t="b">
        <f aca="false">D1692&gt;=3</f>
        <v>1</v>
      </c>
      <c r="H1692" s="10" t="b">
        <f aca="false">AND($E1692,OR($B1692="UNGRADABLE_QUALITY",$B1692="UNGRADABLE_CONDITION"))</f>
        <v>0</v>
      </c>
      <c r="I1692" s="10" t="str">
        <f aca="false">IF(AND($E1692,NOT($H1692)),$B1692, "")</f>
        <v>EARLY</v>
      </c>
    </row>
    <row r="1693" customFormat="false" ht="15.75" hidden="false" customHeight="false" outlineLevel="0" collapsed="false">
      <c r="A1693" s="8" t="str">
        <f aca="false">pattern_user_labels!$A1693</f>
        <v>dfc3bac7-0369-4fa7-b61f-203841629515</v>
      </c>
      <c r="B1693" s="8" t="str">
        <f aca="false" t="array" ref="B1693:B1693">INDEX(pattern_user_labels!B1693:J1693,MATCH(MAX(COUNTIF(pattern_user_labels!B1693:J1693,pattern_user_labels!B1693:J1693)),COUNTIF(pattern_user_labels!B1693:J1693,pattern_user_labels!B1693:J1693),0))</f>
        <v>NON_SPECIFIC</v>
      </c>
      <c r="C1693" s="9" t="n">
        <f aca="false">pattern_user_labels!$R1693</f>
        <v>3</v>
      </c>
      <c r="D1693" s="9" t="n">
        <f aca="false">COUNTIF(pattern_user_labels!$B1693:$J1693, $B1693)</f>
        <v>2</v>
      </c>
      <c r="E1693" s="10" t="b">
        <f aca="false">$C1693-$D1693&lt;=1</f>
        <v>1</v>
      </c>
      <c r="F1693" s="10" t="b">
        <f aca="false">$C1693=$D1693</f>
        <v>0</v>
      </c>
      <c r="G1693" s="10" t="b">
        <f aca="false">D1693&gt;=3</f>
        <v>0</v>
      </c>
      <c r="H1693" s="10" t="b">
        <f aca="false">AND($E1693,OR($B1693="UNGRADABLE_QUALITY",$B1693="UNGRADABLE_CONDITION"))</f>
        <v>0</v>
      </c>
      <c r="I1693" s="10" t="str">
        <f aca="false">IF(AND($E1693,NOT($H1693)),$B1693, "")</f>
        <v>NON_SPECIFIC</v>
      </c>
    </row>
    <row r="1694" customFormat="false" ht="15.75" hidden="false" customHeight="false" outlineLevel="0" collapsed="false">
      <c r="A1694" s="8" t="str">
        <f aca="false">pattern_user_labels!$A1694</f>
        <v>dff26d0d-5707-484b-aebd-9bd9d40fccfd</v>
      </c>
      <c r="B1694" s="8" t="str">
        <f aca="false" t="array" ref="B1694:B1694">INDEX(pattern_user_labels!B1694:J1694,MATCH(MAX(COUNTIF(pattern_user_labels!B1694:J1694,pattern_user_labels!B1694:J1694)),COUNTIF(pattern_user_labels!B1694:J1694,pattern_user_labels!B1694:J1694),0))</f>
        <v>NORMAL</v>
      </c>
      <c r="C1694" s="9" t="n">
        <f aca="false">pattern_user_labels!$R1694</f>
        <v>3</v>
      </c>
      <c r="D1694" s="9" t="n">
        <f aca="false">COUNTIF(pattern_user_labels!$B1694:$J1694, $B1694)</f>
        <v>2</v>
      </c>
      <c r="E1694" s="10" t="b">
        <f aca="false">$C1694-$D1694&lt;=1</f>
        <v>1</v>
      </c>
      <c r="F1694" s="10" t="b">
        <f aca="false">$C1694=$D1694</f>
        <v>0</v>
      </c>
      <c r="G1694" s="10" t="b">
        <f aca="false">D1694&gt;=3</f>
        <v>0</v>
      </c>
      <c r="H1694" s="10" t="b">
        <f aca="false">AND($E1694,OR($B1694="UNGRADABLE_QUALITY",$B1694="UNGRADABLE_CONDITION"))</f>
        <v>0</v>
      </c>
      <c r="I1694" s="10" t="str">
        <f aca="false">IF(AND($E1694,NOT($H1694)),$B1694, "")</f>
        <v>NORMAL</v>
      </c>
    </row>
    <row r="1695" customFormat="false" ht="15.75" hidden="false" customHeight="false" outlineLevel="0" collapsed="false">
      <c r="A1695" s="8" t="str">
        <f aca="false">pattern_user_labels!$A1695</f>
        <v>e00a8996-45a7-4f56-9662-9404a6a7b470</v>
      </c>
      <c r="B1695" s="8" t="str">
        <f aca="false" t="array" ref="B1695:B1695">INDEX(pattern_user_labels!B1695:J1695,MATCH(MAX(COUNTIF(pattern_user_labels!B1695:J1695,pattern_user_labels!B1695:J1695)),COUNTIF(pattern_user_labels!B1695:J1695,pattern_user_labels!B1695:J1695),0))</f>
        <v>NON_SPECIFIC</v>
      </c>
      <c r="C1695" s="9" t="n">
        <f aca="false">pattern_user_labels!$R1695</f>
        <v>3</v>
      </c>
      <c r="D1695" s="9" t="n">
        <f aca="false">COUNTIF(pattern_user_labels!$B1695:$J1695, $B1695)</f>
        <v>3</v>
      </c>
      <c r="E1695" s="10" t="b">
        <f aca="false">$C1695-$D1695&lt;=1</f>
        <v>1</v>
      </c>
      <c r="F1695" s="10" t="b">
        <f aca="false">$C1695=$D1695</f>
        <v>1</v>
      </c>
      <c r="G1695" s="10" t="b">
        <f aca="false">D1695&gt;=3</f>
        <v>1</v>
      </c>
      <c r="H1695" s="10" t="b">
        <f aca="false">AND($E1695,OR($B1695="UNGRADABLE_QUALITY",$B1695="UNGRADABLE_CONDITION"))</f>
        <v>0</v>
      </c>
      <c r="I1695" s="10" t="str">
        <f aca="false">IF(AND($E1695,NOT($H1695)),$B1695, "")</f>
        <v>NON_SPECIFIC</v>
      </c>
    </row>
    <row r="1696" customFormat="false" ht="15.75" hidden="false" customHeight="false" outlineLevel="0" collapsed="false">
      <c r="A1696" s="8" t="str">
        <f aca="false">pattern_user_labels!$A1696</f>
        <v>e0185ebe-0733-4c2d-ad40-6344cc48e117</v>
      </c>
      <c r="B1696" s="8" t="str">
        <f aca="false" t="array" ref="B1696:B1696">INDEX(pattern_user_labels!B1696:J1696,MATCH(MAX(COUNTIF(pattern_user_labels!B1696:J1696,pattern_user_labels!B1696:J1696)),COUNTIF(pattern_user_labels!B1696:J1696,pattern_user_labels!B1696:J1696),0))</f>
        <v>LATE</v>
      </c>
      <c r="C1696" s="9" t="n">
        <f aca="false">pattern_user_labels!$R1696</f>
        <v>3</v>
      </c>
      <c r="D1696" s="9" t="n">
        <f aca="false">COUNTIF(pattern_user_labels!$B1696:$J1696, $B1696)</f>
        <v>2</v>
      </c>
      <c r="E1696" s="10" t="b">
        <f aca="false">$C1696-$D1696&lt;=1</f>
        <v>1</v>
      </c>
      <c r="F1696" s="10" t="b">
        <f aca="false">$C1696=$D1696</f>
        <v>0</v>
      </c>
      <c r="G1696" s="10" t="b">
        <f aca="false">D1696&gt;=3</f>
        <v>0</v>
      </c>
      <c r="H1696" s="10" t="b">
        <f aca="false">AND($E1696,OR($B1696="UNGRADABLE_QUALITY",$B1696="UNGRADABLE_CONDITION"))</f>
        <v>0</v>
      </c>
      <c r="I1696" s="10" t="str">
        <f aca="false">IF(AND($E1696,NOT($H1696)),$B1696, "")</f>
        <v>LATE</v>
      </c>
    </row>
    <row r="1697" customFormat="false" ht="15.75" hidden="false" customHeight="false" outlineLevel="0" collapsed="false">
      <c r="A1697" s="8" t="str">
        <f aca="false">pattern_user_labels!$A1697</f>
        <v>e0ad12d6-70a7-475d-bbce-e457dbf33bbc</v>
      </c>
      <c r="B1697" s="8" t="str">
        <f aca="false" t="array" ref="B1697:B1697">INDEX(pattern_user_labels!B1697:J1697,MATCH(MAX(COUNTIF(pattern_user_labels!B1697:J1697,pattern_user_labels!B1697:J1697)),COUNTIF(pattern_user_labels!B1697:J1697,pattern_user_labels!B1697:J1697),0))</f>
        <v>NON_SPECIFIC</v>
      </c>
      <c r="C1697" s="9" t="n">
        <f aca="false">pattern_user_labels!$R1697</f>
        <v>3</v>
      </c>
      <c r="D1697" s="9" t="n">
        <f aca="false">COUNTIF(pattern_user_labels!$B1697:$J1697, $B1697)</f>
        <v>2</v>
      </c>
      <c r="E1697" s="10" t="b">
        <f aca="false">$C1697-$D1697&lt;=1</f>
        <v>1</v>
      </c>
      <c r="F1697" s="10" t="b">
        <f aca="false">$C1697=$D1697</f>
        <v>0</v>
      </c>
      <c r="G1697" s="10" t="b">
        <f aca="false">D1697&gt;=3</f>
        <v>0</v>
      </c>
      <c r="H1697" s="10" t="b">
        <f aca="false">AND($E1697,OR($B1697="UNGRADABLE_QUALITY",$B1697="UNGRADABLE_CONDITION"))</f>
        <v>0</v>
      </c>
      <c r="I1697" s="10" t="str">
        <f aca="false">IF(AND($E1697,NOT($H1697)),$B1697, "")</f>
        <v>NON_SPECIFIC</v>
      </c>
    </row>
    <row r="1698" customFormat="false" ht="15.75" hidden="false" customHeight="false" outlineLevel="0" collapsed="false">
      <c r="A1698" s="8" t="str">
        <f aca="false">pattern_user_labels!$A1698</f>
        <v>e11c01c0-04af-4397-9570-61800bf85ce3</v>
      </c>
      <c r="B1698" s="8" t="str">
        <f aca="false" t="array" ref="B1698:B1698">INDEX(pattern_user_labels!B1698:J1698,MATCH(MAX(COUNTIF(pattern_user_labels!B1698:J1698,pattern_user_labels!B1698:J1698)),COUNTIF(pattern_user_labels!B1698:J1698,pattern_user_labels!B1698:J1698),0))</f>
        <v>NON_SPECIFIC</v>
      </c>
      <c r="C1698" s="9" t="n">
        <f aca="false">pattern_user_labels!$R1698</f>
        <v>3</v>
      </c>
      <c r="D1698" s="9" t="n">
        <f aca="false">COUNTIF(pattern_user_labels!$B1698:$J1698, $B1698)</f>
        <v>2</v>
      </c>
      <c r="E1698" s="10" t="b">
        <f aca="false">$C1698-$D1698&lt;=1</f>
        <v>1</v>
      </c>
      <c r="F1698" s="10" t="b">
        <f aca="false">$C1698=$D1698</f>
        <v>0</v>
      </c>
      <c r="G1698" s="10" t="b">
        <f aca="false">D1698&gt;=3</f>
        <v>0</v>
      </c>
      <c r="H1698" s="10" t="b">
        <f aca="false">AND($E1698,OR($B1698="UNGRADABLE_QUALITY",$B1698="UNGRADABLE_CONDITION"))</f>
        <v>0</v>
      </c>
      <c r="I1698" s="10" t="str">
        <f aca="false">IF(AND($E1698,NOT($H1698)),$B1698, "")</f>
        <v>NON_SPECIFIC</v>
      </c>
    </row>
    <row r="1699" customFormat="false" ht="15.75" hidden="false" customHeight="false" outlineLevel="0" collapsed="false">
      <c r="A1699" s="8" t="str">
        <f aca="false">pattern_user_labels!$A1699</f>
        <v>e137a37c-c601-4f95-ad90-66b36e86c2a1</v>
      </c>
      <c r="B1699" s="8" t="str">
        <f aca="false" t="array" ref="B1699:B1699">INDEX(pattern_user_labels!B1699:J1699,MATCH(MAX(COUNTIF(pattern_user_labels!B1699:J1699,pattern_user_labels!B1699:J1699)),COUNTIF(pattern_user_labels!B1699:J1699,pattern_user_labels!B1699:J1699),0))</f>
        <v>NORMAL</v>
      </c>
      <c r="C1699" s="9" t="n">
        <f aca="false">pattern_user_labels!$R1699</f>
        <v>3</v>
      </c>
      <c r="D1699" s="9" t="n">
        <f aca="false">COUNTIF(pattern_user_labels!$B1699:$J1699, $B1699)</f>
        <v>2</v>
      </c>
      <c r="E1699" s="10" t="b">
        <f aca="false">$C1699-$D1699&lt;=1</f>
        <v>1</v>
      </c>
      <c r="F1699" s="10" t="b">
        <f aca="false">$C1699=$D1699</f>
        <v>0</v>
      </c>
      <c r="G1699" s="10" t="b">
        <f aca="false">D1699&gt;=3</f>
        <v>0</v>
      </c>
      <c r="H1699" s="10" t="b">
        <f aca="false">AND($E1699,OR($B1699="UNGRADABLE_QUALITY",$B1699="UNGRADABLE_CONDITION"))</f>
        <v>0</v>
      </c>
      <c r="I1699" s="10" t="str">
        <f aca="false">IF(AND($E1699,NOT($H1699)),$B1699, "")</f>
        <v>NORMAL</v>
      </c>
    </row>
    <row r="1700" customFormat="false" ht="15.75" hidden="false" customHeight="false" outlineLevel="0" collapsed="false">
      <c r="A1700" s="8" t="str">
        <f aca="false">pattern_user_labels!$A1700</f>
        <v>e179a284-e7aa-458f-9e8f-e16839bbc921</v>
      </c>
      <c r="B1700" s="8" t="str">
        <f aca="false" t="array" ref="B1700:B1700">INDEX(pattern_user_labels!B1700:J1700,MATCH(MAX(COUNTIF(pattern_user_labels!B1700:J1700,pattern_user_labels!B1700:J1700)),COUNTIF(pattern_user_labels!B1700:J1700,pattern_user_labels!B1700:J1700),0))</f>
        <v>EARLY</v>
      </c>
      <c r="C1700" s="9" t="n">
        <f aca="false">pattern_user_labels!$R1700</f>
        <v>3</v>
      </c>
      <c r="D1700" s="9" t="n">
        <f aca="false">COUNTIF(pattern_user_labels!$B1700:$J1700, $B1700)</f>
        <v>2</v>
      </c>
      <c r="E1700" s="10" t="b">
        <f aca="false">$C1700-$D1700&lt;=1</f>
        <v>1</v>
      </c>
      <c r="F1700" s="10" t="b">
        <f aca="false">$C1700=$D1700</f>
        <v>0</v>
      </c>
      <c r="G1700" s="10" t="b">
        <f aca="false">D1700&gt;=3</f>
        <v>0</v>
      </c>
      <c r="H1700" s="10" t="b">
        <f aca="false">AND($E1700,OR($B1700="UNGRADABLE_QUALITY",$B1700="UNGRADABLE_CONDITION"))</f>
        <v>0</v>
      </c>
      <c r="I1700" s="10" t="str">
        <f aca="false">IF(AND($E1700,NOT($H1700)),$B1700, "")</f>
        <v>EARLY</v>
      </c>
    </row>
    <row r="1701" customFormat="false" ht="15.75" hidden="false" customHeight="false" outlineLevel="0" collapsed="false">
      <c r="A1701" s="8" t="str">
        <f aca="false">pattern_user_labels!$A1701</f>
        <v>e23d9227-e0d4-42f1-8823-3e7340057d0a</v>
      </c>
      <c r="B1701" s="8" t="str">
        <f aca="false" t="array" ref="B1701:B1701">INDEX(pattern_user_labels!B1701:J1701,MATCH(MAX(COUNTIF(pattern_user_labels!B1701:J1701,pattern_user_labels!B1701:J1701)),COUNTIF(pattern_user_labels!B1701:J1701,pattern_user_labels!B1701:J1701),0))</f>
        <v>NON_SPECIFIC</v>
      </c>
      <c r="C1701" s="9" t="n">
        <f aca="false">pattern_user_labels!$R1701</f>
        <v>3</v>
      </c>
      <c r="D1701" s="9" t="n">
        <f aca="false">COUNTIF(pattern_user_labels!$B1701:$J1701, $B1701)</f>
        <v>2</v>
      </c>
      <c r="E1701" s="10" t="b">
        <f aca="false">$C1701-$D1701&lt;=1</f>
        <v>1</v>
      </c>
      <c r="F1701" s="10" t="b">
        <f aca="false">$C1701=$D1701</f>
        <v>0</v>
      </c>
      <c r="G1701" s="10" t="b">
        <f aca="false">D1701&gt;=3</f>
        <v>0</v>
      </c>
      <c r="H1701" s="10" t="b">
        <f aca="false">AND($E1701,OR($B1701="UNGRADABLE_QUALITY",$B1701="UNGRADABLE_CONDITION"))</f>
        <v>0</v>
      </c>
      <c r="I1701" s="10" t="str">
        <f aca="false">IF(AND($E1701,NOT($H1701)),$B1701, "")</f>
        <v>NON_SPECIFIC</v>
      </c>
    </row>
    <row r="1702" customFormat="false" ht="15.75" hidden="false" customHeight="false" outlineLevel="0" collapsed="false">
      <c r="A1702" s="8" t="str">
        <f aca="false">pattern_user_labels!$A1702</f>
        <v>e268fa2e-2540-4899-aff6-aa0c32d1763f</v>
      </c>
      <c r="B1702" s="8" t="str">
        <f aca="false" t="array" ref="B1702:B1702">INDEX(pattern_user_labels!B1702:J1702,MATCH(MAX(COUNTIF(pattern_user_labels!B1702:J1702,pattern_user_labels!B1702:J1702)),COUNTIF(pattern_user_labels!B1702:J1702,pattern_user_labels!B1702:J1702),0))</f>
        <v>EARLY</v>
      </c>
      <c r="C1702" s="9" t="n">
        <f aca="false">pattern_user_labels!$R1702</f>
        <v>3</v>
      </c>
      <c r="D1702" s="9" t="n">
        <f aca="false">COUNTIF(pattern_user_labels!$B1702:$J1702, $B1702)</f>
        <v>3</v>
      </c>
      <c r="E1702" s="10" t="b">
        <f aca="false">$C1702-$D1702&lt;=1</f>
        <v>1</v>
      </c>
      <c r="F1702" s="10" t="b">
        <f aca="false">$C1702=$D1702</f>
        <v>1</v>
      </c>
      <c r="G1702" s="10" t="b">
        <f aca="false">D1702&gt;=3</f>
        <v>1</v>
      </c>
      <c r="H1702" s="10" t="b">
        <f aca="false">AND($E1702,OR($B1702="UNGRADABLE_QUALITY",$B1702="UNGRADABLE_CONDITION"))</f>
        <v>0</v>
      </c>
      <c r="I1702" s="10" t="str">
        <f aca="false">IF(AND($E1702,NOT($H1702)),$B1702, "")</f>
        <v>EARLY</v>
      </c>
    </row>
    <row r="1703" customFormat="false" ht="15.75" hidden="false" customHeight="false" outlineLevel="0" collapsed="false">
      <c r="A1703" s="8" t="str">
        <f aca="false">pattern_user_labels!$A1703</f>
        <v>e2f95f96-8be9-4603-bf2e-feb2786882b8</v>
      </c>
      <c r="B1703" s="8" t="str">
        <f aca="false" t="array" ref="B1703:B1703">INDEX(pattern_user_labels!B1703:J1703,MATCH(MAX(COUNTIF(pattern_user_labels!B1703:J1703,pattern_user_labels!B1703:J1703)),COUNTIF(pattern_user_labels!B1703:J1703,pattern_user_labels!B1703:J1703),0))</f>
        <v>NON_SPECIFIC</v>
      </c>
      <c r="C1703" s="9" t="n">
        <f aca="false">pattern_user_labels!$R1703</f>
        <v>3</v>
      </c>
      <c r="D1703" s="9" t="n">
        <f aca="false">COUNTIF(pattern_user_labels!$B1703:$J1703, $B1703)</f>
        <v>2</v>
      </c>
      <c r="E1703" s="10" t="b">
        <f aca="false">$C1703-$D1703&lt;=1</f>
        <v>1</v>
      </c>
      <c r="F1703" s="10" t="b">
        <f aca="false">$C1703=$D1703</f>
        <v>0</v>
      </c>
      <c r="G1703" s="10" t="b">
        <f aca="false">D1703&gt;=3</f>
        <v>0</v>
      </c>
      <c r="H1703" s="10" t="b">
        <f aca="false">AND($E1703,OR($B1703="UNGRADABLE_QUALITY",$B1703="UNGRADABLE_CONDITION"))</f>
        <v>0</v>
      </c>
      <c r="I1703" s="10" t="str">
        <f aca="false">IF(AND($E1703,NOT($H1703)),$B1703, "")</f>
        <v>NON_SPECIFIC</v>
      </c>
    </row>
    <row r="1704" customFormat="false" ht="15.75" hidden="false" customHeight="false" outlineLevel="0" collapsed="false">
      <c r="A1704" s="8" t="str">
        <f aca="false">pattern_user_labels!$A1704</f>
        <v>e36856e0-ee39-4db5-8aba-9f05738a4daf</v>
      </c>
      <c r="B1704" s="8" t="str">
        <f aca="false" t="array" ref="B1704:B1704">INDEX(pattern_user_labels!B1704:J1704,MATCH(MAX(COUNTIF(pattern_user_labels!B1704:J1704,pattern_user_labels!B1704:J1704)),COUNTIF(pattern_user_labels!B1704:J1704,pattern_user_labels!B1704:J1704),0))</f>
        <v>NON_SPECIFIC</v>
      </c>
      <c r="C1704" s="9" t="n">
        <f aca="false">pattern_user_labels!$R1704</f>
        <v>3</v>
      </c>
      <c r="D1704" s="9" t="n">
        <f aca="false">COUNTIF(pattern_user_labels!$B1704:$J1704, $B1704)</f>
        <v>2</v>
      </c>
      <c r="E1704" s="10" t="b">
        <f aca="false">$C1704-$D1704&lt;=1</f>
        <v>1</v>
      </c>
      <c r="F1704" s="10" t="b">
        <f aca="false">$C1704=$D1704</f>
        <v>0</v>
      </c>
      <c r="G1704" s="10" t="b">
        <f aca="false">D1704&gt;=3</f>
        <v>0</v>
      </c>
      <c r="H1704" s="10" t="b">
        <f aca="false">AND($E1704,OR($B1704="UNGRADABLE_QUALITY",$B1704="UNGRADABLE_CONDITION"))</f>
        <v>0</v>
      </c>
      <c r="I1704" s="10" t="str">
        <f aca="false">IF(AND($E1704,NOT($H1704)),$B1704, "")</f>
        <v>NON_SPECIFIC</v>
      </c>
    </row>
    <row r="1705" customFormat="false" ht="15.75" hidden="false" customHeight="false" outlineLevel="0" collapsed="false">
      <c r="A1705" s="8" t="str">
        <f aca="false">pattern_user_labels!$A1705</f>
        <v>e3da9e81-74f9-453f-8f42-2e05d8e1cb3d</v>
      </c>
      <c r="B1705" s="8" t="str">
        <f aca="false" t="array" ref="B1705:B1705">INDEX(pattern_user_labels!B1705:J1705,MATCH(MAX(COUNTIF(pattern_user_labels!B1705:J1705,pattern_user_labels!B1705:J1705)),COUNTIF(pattern_user_labels!B1705:J1705,pattern_user_labels!B1705:J1705),0))</f>
        <v>EARLY</v>
      </c>
      <c r="C1705" s="9" t="n">
        <f aca="false">pattern_user_labels!$R1705</f>
        <v>3</v>
      </c>
      <c r="D1705" s="9" t="n">
        <f aca="false">COUNTIF(pattern_user_labels!$B1705:$J1705, $B1705)</f>
        <v>2</v>
      </c>
      <c r="E1705" s="10" t="b">
        <f aca="false">$C1705-$D1705&lt;=1</f>
        <v>1</v>
      </c>
      <c r="F1705" s="10" t="b">
        <f aca="false">$C1705=$D1705</f>
        <v>0</v>
      </c>
      <c r="G1705" s="10" t="b">
        <f aca="false">D1705&gt;=3</f>
        <v>0</v>
      </c>
      <c r="H1705" s="10" t="b">
        <f aca="false">AND($E1705,OR($B1705="UNGRADABLE_QUALITY",$B1705="UNGRADABLE_CONDITION"))</f>
        <v>0</v>
      </c>
      <c r="I1705" s="10" t="str">
        <f aca="false">IF(AND($E1705,NOT($H1705)),$B1705, "")</f>
        <v>EARLY</v>
      </c>
    </row>
    <row r="1706" customFormat="false" ht="15.75" hidden="false" customHeight="false" outlineLevel="0" collapsed="false">
      <c r="A1706" s="8" t="str">
        <f aca="false">pattern_user_labels!$A1706</f>
        <v>e4ce6d16-1062-432c-b46b-46e48d60ba88</v>
      </c>
      <c r="B1706" s="8" t="str">
        <f aca="false" t="array" ref="B1706:B1706">INDEX(pattern_user_labels!B1706:J1706,MATCH(MAX(COUNTIF(pattern_user_labels!B1706:J1706,pattern_user_labels!B1706:J1706)),COUNTIF(pattern_user_labels!B1706:J1706,pattern_user_labels!B1706:J1706),0))</f>
        <v>NON_SPECIFIC</v>
      </c>
      <c r="C1706" s="9" t="n">
        <f aca="false">pattern_user_labels!$R1706</f>
        <v>3</v>
      </c>
      <c r="D1706" s="9" t="n">
        <f aca="false">COUNTIF(pattern_user_labels!$B1706:$J1706, $B1706)</f>
        <v>3</v>
      </c>
      <c r="E1706" s="10" t="b">
        <f aca="false">$C1706-$D1706&lt;=1</f>
        <v>1</v>
      </c>
      <c r="F1706" s="10" t="b">
        <f aca="false">$C1706=$D1706</f>
        <v>1</v>
      </c>
      <c r="G1706" s="10" t="b">
        <f aca="false">D1706&gt;=3</f>
        <v>1</v>
      </c>
      <c r="H1706" s="10" t="b">
        <f aca="false">AND($E1706,OR($B1706="UNGRADABLE_QUALITY",$B1706="UNGRADABLE_CONDITION"))</f>
        <v>0</v>
      </c>
      <c r="I1706" s="10" t="str">
        <f aca="false">IF(AND($E1706,NOT($H1706)),$B1706, "")</f>
        <v>NON_SPECIFIC</v>
      </c>
    </row>
    <row r="1707" customFormat="false" ht="15.75" hidden="false" customHeight="false" outlineLevel="0" collapsed="false">
      <c r="A1707" s="8" t="str">
        <f aca="false">pattern_user_labels!$A1707</f>
        <v>e50ff395-173a-4561-b4f5-6a5e84176ad4</v>
      </c>
      <c r="B1707" s="8" t="str">
        <f aca="false" t="array" ref="B1707:B1707">INDEX(pattern_user_labels!B1707:J1707,MATCH(MAX(COUNTIF(pattern_user_labels!B1707:J1707,pattern_user_labels!B1707:J1707)),COUNTIF(pattern_user_labels!B1707:J1707,pattern_user_labels!B1707:J1707),0))</f>
        <v>NON_SPECIFIC</v>
      </c>
      <c r="C1707" s="9" t="n">
        <f aca="false">pattern_user_labels!$R1707</f>
        <v>3</v>
      </c>
      <c r="D1707" s="9" t="n">
        <f aca="false">COUNTIF(pattern_user_labels!$B1707:$J1707, $B1707)</f>
        <v>2</v>
      </c>
      <c r="E1707" s="10" t="b">
        <f aca="false">$C1707-$D1707&lt;=1</f>
        <v>1</v>
      </c>
      <c r="F1707" s="10" t="b">
        <f aca="false">$C1707=$D1707</f>
        <v>0</v>
      </c>
      <c r="G1707" s="10" t="b">
        <f aca="false">D1707&gt;=3</f>
        <v>0</v>
      </c>
      <c r="H1707" s="10" t="b">
        <f aca="false">AND($E1707,OR($B1707="UNGRADABLE_QUALITY",$B1707="UNGRADABLE_CONDITION"))</f>
        <v>0</v>
      </c>
      <c r="I1707" s="10" t="str">
        <f aca="false">IF(AND($E1707,NOT($H1707)),$B1707, "")</f>
        <v>NON_SPECIFIC</v>
      </c>
    </row>
    <row r="1708" customFormat="false" ht="15.75" hidden="false" customHeight="false" outlineLevel="0" collapsed="false">
      <c r="A1708" s="8" t="str">
        <f aca="false">pattern_user_labels!$A1708</f>
        <v>e551addc-ed72-4420-93ad-b184ae620c60</v>
      </c>
      <c r="B1708" s="8" t="str">
        <f aca="false" t="array" ref="B1708:B1708">INDEX(pattern_user_labels!B1708:J1708,MATCH(MAX(COUNTIF(pattern_user_labels!B1708:J1708,pattern_user_labels!B1708:J1708)),COUNTIF(pattern_user_labels!B1708:J1708,pattern_user_labels!B1708:J1708),0))</f>
        <v>NORMAL</v>
      </c>
      <c r="C1708" s="9" t="n">
        <f aca="false">pattern_user_labels!$R1708</f>
        <v>3</v>
      </c>
      <c r="D1708" s="9" t="n">
        <f aca="false">COUNTIF(pattern_user_labels!$B1708:$J1708, $B1708)</f>
        <v>2</v>
      </c>
      <c r="E1708" s="10" t="b">
        <f aca="false">$C1708-$D1708&lt;=1</f>
        <v>1</v>
      </c>
      <c r="F1708" s="10" t="b">
        <f aca="false">$C1708=$D1708</f>
        <v>0</v>
      </c>
      <c r="G1708" s="10" t="b">
        <f aca="false">D1708&gt;=3</f>
        <v>0</v>
      </c>
      <c r="H1708" s="10" t="b">
        <f aca="false">AND($E1708,OR($B1708="UNGRADABLE_QUALITY",$B1708="UNGRADABLE_CONDITION"))</f>
        <v>0</v>
      </c>
      <c r="I1708" s="10" t="str">
        <f aca="false">IF(AND($E1708,NOT($H1708)),$B1708, "")</f>
        <v>NORMAL</v>
      </c>
    </row>
    <row r="1709" customFormat="false" ht="15.75" hidden="false" customHeight="false" outlineLevel="0" collapsed="false">
      <c r="A1709" s="8" t="str">
        <f aca="false">pattern_user_labels!$A1709</f>
        <v>e59dc8df-d52e-4c2d-95a8-1ebaf651d85a</v>
      </c>
      <c r="B1709" s="8" t="str">
        <f aca="false" t="array" ref="B1709:B1709">INDEX(pattern_user_labels!B1709:J1709,MATCH(MAX(COUNTIF(pattern_user_labels!B1709:J1709,pattern_user_labels!B1709:J1709)),COUNTIF(pattern_user_labels!B1709:J1709,pattern_user_labels!B1709:J1709),0))</f>
        <v>NORMAL</v>
      </c>
      <c r="C1709" s="9" t="n">
        <f aca="false">pattern_user_labels!$R1709</f>
        <v>3</v>
      </c>
      <c r="D1709" s="9" t="n">
        <f aca="false">COUNTIF(pattern_user_labels!$B1709:$J1709, $B1709)</f>
        <v>2</v>
      </c>
      <c r="E1709" s="10" t="b">
        <f aca="false">$C1709-$D1709&lt;=1</f>
        <v>1</v>
      </c>
      <c r="F1709" s="10" t="b">
        <f aca="false">$C1709=$D1709</f>
        <v>0</v>
      </c>
      <c r="G1709" s="10" t="b">
        <f aca="false">D1709&gt;=3</f>
        <v>0</v>
      </c>
      <c r="H1709" s="10" t="b">
        <f aca="false">AND($E1709,OR($B1709="UNGRADABLE_QUALITY",$B1709="UNGRADABLE_CONDITION"))</f>
        <v>0</v>
      </c>
      <c r="I1709" s="10" t="str">
        <f aca="false">IF(AND($E1709,NOT($H1709)),$B1709, "")</f>
        <v>NORMAL</v>
      </c>
    </row>
    <row r="1710" customFormat="false" ht="15.75" hidden="false" customHeight="false" outlineLevel="0" collapsed="false">
      <c r="A1710" s="8" t="str">
        <f aca="false">pattern_user_labels!$A1710</f>
        <v>e5d8c88e-7910-4a34-bad8-e87c66bf5b59</v>
      </c>
      <c r="B1710" s="8" t="str">
        <f aca="false" t="array" ref="B1710:B1710">INDEX(pattern_user_labels!B1710:J1710,MATCH(MAX(COUNTIF(pattern_user_labels!B1710:J1710,pattern_user_labels!B1710:J1710)),COUNTIF(pattern_user_labels!B1710:J1710,pattern_user_labels!B1710:J1710),0))</f>
        <v>NON_SPECIFIC</v>
      </c>
      <c r="C1710" s="9" t="n">
        <f aca="false">pattern_user_labels!$R1710</f>
        <v>3</v>
      </c>
      <c r="D1710" s="9" t="n">
        <f aca="false">COUNTIF(pattern_user_labels!$B1710:$J1710, $B1710)</f>
        <v>2</v>
      </c>
      <c r="E1710" s="10" t="b">
        <f aca="false">$C1710-$D1710&lt;=1</f>
        <v>1</v>
      </c>
      <c r="F1710" s="10" t="b">
        <f aca="false">$C1710=$D1710</f>
        <v>0</v>
      </c>
      <c r="G1710" s="10" t="b">
        <f aca="false">D1710&gt;=3</f>
        <v>0</v>
      </c>
      <c r="H1710" s="10" t="b">
        <f aca="false">AND($E1710,OR($B1710="UNGRADABLE_QUALITY",$B1710="UNGRADABLE_CONDITION"))</f>
        <v>0</v>
      </c>
      <c r="I1710" s="10" t="str">
        <f aca="false">IF(AND($E1710,NOT($H1710)),$B1710, "")</f>
        <v>NON_SPECIFIC</v>
      </c>
    </row>
    <row r="1711" customFormat="false" ht="15.75" hidden="false" customHeight="false" outlineLevel="0" collapsed="false">
      <c r="A1711" s="8" t="str">
        <f aca="false">pattern_user_labels!$A1711</f>
        <v>e634e992-5fe2-4a4c-aa3c-a27ef341980d</v>
      </c>
      <c r="B1711" s="8" t="str">
        <f aca="false" t="array" ref="B1711:B1711">INDEX(pattern_user_labels!B1711:J1711,MATCH(MAX(COUNTIF(pattern_user_labels!B1711:J1711,pattern_user_labels!B1711:J1711)),COUNTIF(pattern_user_labels!B1711:J1711,pattern_user_labels!B1711:J1711),0))</f>
        <v>NORMAL</v>
      </c>
      <c r="C1711" s="9" t="n">
        <f aca="false">pattern_user_labels!$R1711</f>
        <v>3</v>
      </c>
      <c r="D1711" s="9" t="n">
        <f aca="false">COUNTIF(pattern_user_labels!$B1711:$J1711, $B1711)</f>
        <v>2</v>
      </c>
      <c r="E1711" s="10" t="b">
        <f aca="false">$C1711-$D1711&lt;=1</f>
        <v>1</v>
      </c>
      <c r="F1711" s="10" t="b">
        <f aca="false">$C1711=$D1711</f>
        <v>0</v>
      </c>
      <c r="G1711" s="10" t="b">
        <f aca="false">D1711&gt;=3</f>
        <v>0</v>
      </c>
      <c r="H1711" s="10" t="b">
        <f aca="false">AND($E1711,OR($B1711="UNGRADABLE_QUALITY",$B1711="UNGRADABLE_CONDITION"))</f>
        <v>0</v>
      </c>
      <c r="I1711" s="10" t="str">
        <f aca="false">IF(AND($E1711,NOT($H1711)),$B1711, "")</f>
        <v>NORMAL</v>
      </c>
    </row>
    <row r="1712" customFormat="false" ht="15.75" hidden="false" customHeight="false" outlineLevel="0" collapsed="false">
      <c r="A1712" s="8" t="str">
        <f aca="false">pattern_user_labels!$A1712</f>
        <v>e66659b2-7090-462a-b66f-663c9de0d6b0</v>
      </c>
      <c r="B1712" s="8" t="str">
        <f aca="false" t="array" ref="B1712:B1712">INDEX(pattern_user_labels!B1712:J1712,MATCH(MAX(COUNTIF(pattern_user_labels!B1712:J1712,pattern_user_labels!B1712:J1712)),COUNTIF(pattern_user_labels!B1712:J1712,pattern_user_labels!B1712:J1712),0))</f>
        <v>NORMAL</v>
      </c>
      <c r="C1712" s="9" t="n">
        <f aca="false">pattern_user_labels!$R1712</f>
        <v>3</v>
      </c>
      <c r="D1712" s="9" t="n">
        <f aca="false">COUNTIF(pattern_user_labels!$B1712:$J1712, $B1712)</f>
        <v>3</v>
      </c>
      <c r="E1712" s="10" t="b">
        <f aca="false">$C1712-$D1712&lt;=1</f>
        <v>1</v>
      </c>
      <c r="F1712" s="10" t="b">
        <f aca="false">$C1712=$D1712</f>
        <v>1</v>
      </c>
      <c r="G1712" s="10" t="b">
        <f aca="false">D1712&gt;=3</f>
        <v>1</v>
      </c>
      <c r="H1712" s="10" t="b">
        <f aca="false">AND($E1712,OR($B1712="UNGRADABLE_QUALITY",$B1712="UNGRADABLE_CONDITION"))</f>
        <v>0</v>
      </c>
      <c r="I1712" s="10" t="str">
        <f aca="false">IF(AND($E1712,NOT($H1712)),$B1712, "")</f>
        <v>NORMAL</v>
      </c>
    </row>
    <row r="1713" customFormat="false" ht="15.75" hidden="false" customHeight="false" outlineLevel="0" collapsed="false">
      <c r="A1713" s="8" t="str">
        <f aca="false">pattern_user_labels!$A1713</f>
        <v>e68f3f35-47ce-4701-b704-aba4025386e0</v>
      </c>
      <c r="B1713" s="8" t="str">
        <f aca="false" t="array" ref="B1713:B1713">INDEX(pattern_user_labels!B1713:J1713,MATCH(MAX(COUNTIF(pattern_user_labels!B1713:J1713,pattern_user_labels!B1713:J1713)),COUNTIF(pattern_user_labels!B1713:J1713,pattern_user_labels!B1713:J1713),0))</f>
        <v>LATE</v>
      </c>
      <c r="C1713" s="9" t="n">
        <f aca="false">pattern_user_labels!$R1713</f>
        <v>3</v>
      </c>
      <c r="D1713" s="9" t="n">
        <f aca="false">COUNTIF(pattern_user_labels!$B1713:$J1713, $B1713)</f>
        <v>2</v>
      </c>
      <c r="E1713" s="10" t="b">
        <f aca="false">$C1713-$D1713&lt;=1</f>
        <v>1</v>
      </c>
      <c r="F1713" s="10" t="b">
        <f aca="false">$C1713=$D1713</f>
        <v>0</v>
      </c>
      <c r="G1713" s="10" t="b">
        <f aca="false">D1713&gt;=3</f>
        <v>0</v>
      </c>
      <c r="H1713" s="10" t="b">
        <f aca="false">AND($E1713,OR($B1713="UNGRADABLE_QUALITY",$B1713="UNGRADABLE_CONDITION"))</f>
        <v>0</v>
      </c>
      <c r="I1713" s="10" t="str">
        <f aca="false">IF(AND($E1713,NOT($H1713)),$B1713, "")</f>
        <v>LATE</v>
      </c>
    </row>
    <row r="1714" customFormat="false" ht="15.75" hidden="false" customHeight="false" outlineLevel="0" collapsed="false">
      <c r="A1714" s="8" t="str">
        <f aca="false">pattern_user_labels!$A1714</f>
        <v>e695823b-ed82-4eaf-b492-8e7b7aebbae2</v>
      </c>
      <c r="B1714" s="8" t="str">
        <f aca="false" t="array" ref="B1714:B1714">INDEX(pattern_user_labels!B1714:J1714,MATCH(MAX(COUNTIF(pattern_user_labels!B1714:J1714,pattern_user_labels!B1714:J1714)),COUNTIF(pattern_user_labels!B1714:J1714,pattern_user_labels!B1714:J1714),0))</f>
        <v>NON_SPECIFIC</v>
      </c>
      <c r="C1714" s="9" t="n">
        <f aca="false">pattern_user_labels!$R1714</f>
        <v>3</v>
      </c>
      <c r="D1714" s="9" t="n">
        <f aca="false">COUNTIF(pattern_user_labels!$B1714:$J1714, $B1714)</f>
        <v>2</v>
      </c>
      <c r="E1714" s="10" t="b">
        <f aca="false">$C1714-$D1714&lt;=1</f>
        <v>1</v>
      </c>
      <c r="F1714" s="10" t="b">
        <f aca="false">$C1714=$D1714</f>
        <v>0</v>
      </c>
      <c r="G1714" s="10" t="b">
        <f aca="false">D1714&gt;=3</f>
        <v>0</v>
      </c>
      <c r="H1714" s="10" t="b">
        <f aca="false">AND($E1714,OR($B1714="UNGRADABLE_QUALITY",$B1714="UNGRADABLE_CONDITION"))</f>
        <v>0</v>
      </c>
      <c r="I1714" s="10" t="str">
        <f aca="false">IF(AND($E1714,NOT($H1714)),$B1714, "")</f>
        <v>NON_SPECIFIC</v>
      </c>
    </row>
    <row r="1715" customFormat="false" ht="15.75" hidden="false" customHeight="false" outlineLevel="0" collapsed="false">
      <c r="A1715" s="8" t="str">
        <f aca="false">pattern_user_labels!$A1715</f>
        <v>e702ef14-9905-4e3d-b5f4-9e4c4d5dc6ae</v>
      </c>
      <c r="B1715" s="8" t="str">
        <f aca="false" t="array" ref="B1715:B1715">INDEX(pattern_user_labels!B1715:J1715,MATCH(MAX(COUNTIF(pattern_user_labels!B1715:J1715,pattern_user_labels!B1715:J1715)),COUNTIF(pattern_user_labels!B1715:J1715,pattern_user_labels!B1715:J1715),0))</f>
        <v>NON_SPECIFIC</v>
      </c>
      <c r="C1715" s="9" t="n">
        <f aca="false">pattern_user_labels!$R1715</f>
        <v>3</v>
      </c>
      <c r="D1715" s="9" t="n">
        <f aca="false">COUNTIF(pattern_user_labels!$B1715:$J1715, $B1715)</f>
        <v>2</v>
      </c>
      <c r="E1715" s="10" t="b">
        <f aca="false">$C1715-$D1715&lt;=1</f>
        <v>1</v>
      </c>
      <c r="F1715" s="10" t="b">
        <f aca="false">$C1715=$D1715</f>
        <v>0</v>
      </c>
      <c r="G1715" s="10" t="b">
        <f aca="false">D1715&gt;=3</f>
        <v>0</v>
      </c>
      <c r="H1715" s="10" t="b">
        <f aca="false">AND($E1715,OR($B1715="UNGRADABLE_QUALITY",$B1715="UNGRADABLE_CONDITION"))</f>
        <v>0</v>
      </c>
      <c r="I1715" s="10" t="str">
        <f aca="false">IF(AND($E1715,NOT($H1715)),$B1715, "")</f>
        <v>NON_SPECIFIC</v>
      </c>
    </row>
    <row r="1716" customFormat="false" ht="15.75" hidden="false" customHeight="false" outlineLevel="0" collapsed="false">
      <c r="A1716" s="8" t="str">
        <f aca="false">pattern_user_labels!$A1716</f>
        <v>e7034831-be02-4262-80bb-f9e6a480b8d6</v>
      </c>
      <c r="B1716" s="8" t="str">
        <f aca="false" t="array" ref="B1716:B1716">INDEX(pattern_user_labels!B1716:J1716,MATCH(MAX(COUNTIF(pattern_user_labels!B1716:J1716,pattern_user_labels!B1716:J1716)),COUNTIF(pattern_user_labels!B1716:J1716,pattern_user_labels!B1716:J1716),0))</f>
        <v>NON_SPECIFIC</v>
      </c>
      <c r="C1716" s="9" t="n">
        <f aca="false">pattern_user_labels!$R1716</f>
        <v>3</v>
      </c>
      <c r="D1716" s="9" t="n">
        <f aca="false">COUNTIF(pattern_user_labels!$B1716:$J1716, $B1716)</f>
        <v>3</v>
      </c>
      <c r="E1716" s="10" t="b">
        <f aca="false">$C1716-$D1716&lt;=1</f>
        <v>1</v>
      </c>
      <c r="F1716" s="10" t="b">
        <f aca="false">$C1716=$D1716</f>
        <v>1</v>
      </c>
      <c r="G1716" s="10" t="b">
        <f aca="false">D1716&gt;=3</f>
        <v>1</v>
      </c>
      <c r="H1716" s="10" t="b">
        <f aca="false">AND($E1716,OR($B1716="UNGRADABLE_QUALITY",$B1716="UNGRADABLE_CONDITION"))</f>
        <v>0</v>
      </c>
      <c r="I1716" s="10" t="str">
        <f aca="false">IF(AND($E1716,NOT($H1716)),$B1716, "")</f>
        <v>NON_SPECIFIC</v>
      </c>
    </row>
    <row r="1717" customFormat="false" ht="15.75" hidden="false" customHeight="false" outlineLevel="0" collapsed="false">
      <c r="A1717" s="8" t="str">
        <f aca="false">pattern_user_labels!$A1717</f>
        <v>e722c4a3-07ad-4ec3-9fac-2948f23772f4</v>
      </c>
      <c r="B1717" s="8" t="str">
        <f aca="false" t="array" ref="B1717:B1717">INDEX(pattern_user_labels!B1717:J1717,MATCH(MAX(COUNTIF(pattern_user_labels!B1717:J1717,pattern_user_labels!B1717:J1717)),COUNTIF(pattern_user_labels!B1717:J1717,pattern_user_labels!B1717:J1717),0))</f>
        <v>ACTIVE</v>
      </c>
      <c r="C1717" s="9" t="n">
        <f aca="false">pattern_user_labels!$R1717</f>
        <v>3</v>
      </c>
      <c r="D1717" s="9" t="n">
        <f aca="false">COUNTIF(pattern_user_labels!$B1717:$J1717, $B1717)</f>
        <v>2</v>
      </c>
      <c r="E1717" s="10" t="b">
        <f aca="false">$C1717-$D1717&lt;=1</f>
        <v>1</v>
      </c>
      <c r="F1717" s="10" t="b">
        <f aca="false">$C1717=$D1717</f>
        <v>0</v>
      </c>
      <c r="G1717" s="10" t="b">
        <f aca="false">D1717&gt;=3</f>
        <v>0</v>
      </c>
      <c r="H1717" s="10" t="b">
        <f aca="false">AND($E1717,OR($B1717="UNGRADABLE_QUALITY",$B1717="UNGRADABLE_CONDITION"))</f>
        <v>0</v>
      </c>
      <c r="I1717" s="10" t="str">
        <f aca="false">IF(AND($E1717,NOT($H1717)),$B1717, "")</f>
        <v>ACTIVE</v>
      </c>
    </row>
    <row r="1718" customFormat="false" ht="15.75" hidden="false" customHeight="false" outlineLevel="0" collapsed="false">
      <c r="A1718" s="8" t="str">
        <f aca="false">pattern_user_labels!$A1718</f>
        <v>e9656073-438a-4cad-9aa9-b933b79230cf</v>
      </c>
      <c r="B1718" s="8" t="str">
        <f aca="false" t="array" ref="B1718:B1718">INDEX(pattern_user_labels!B1718:J1718,MATCH(MAX(COUNTIF(pattern_user_labels!B1718:J1718,pattern_user_labels!B1718:J1718)),COUNTIF(pattern_user_labels!B1718:J1718,pattern_user_labels!B1718:J1718),0))</f>
        <v>NON_SPECIFIC</v>
      </c>
      <c r="C1718" s="9" t="n">
        <f aca="false">pattern_user_labels!$R1718</f>
        <v>3</v>
      </c>
      <c r="D1718" s="9" t="n">
        <f aca="false">COUNTIF(pattern_user_labels!$B1718:$J1718, $B1718)</f>
        <v>2</v>
      </c>
      <c r="E1718" s="10" t="b">
        <f aca="false">$C1718-$D1718&lt;=1</f>
        <v>1</v>
      </c>
      <c r="F1718" s="10" t="b">
        <f aca="false">$C1718=$D1718</f>
        <v>0</v>
      </c>
      <c r="G1718" s="10" t="b">
        <f aca="false">D1718&gt;=3</f>
        <v>0</v>
      </c>
      <c r="H1718" s="10" t="b">
        <f aca="false">AND($E1718,OR($B1718="UNGRADABLE_QUALITY",$B1718="UNGRADABLE_CONDITION"))</f>
        <v>0</v>
      </c>
      <c r="I1718" s="10" t="str">
        <f aca="false">IF(AND($E1718,NOT($H1718)),$B1718, "")</f>
        <v>NON_SPECIFIC</v>
      </c>
    </row>
    <row r="1719" customFormat="false" ht="15.75" hidden="false" customHeight="false" outlineLevel="0" collapsed="false">
      <c r="A1719" s="8" t="str">
        <f aca="false">pattern_user_labels!$A1719</f>
        <v>e97521b5-4342-4fc1-b092-92e2d903fc4c</v>
      </c>
      <c r="B1719" s="8" t="str">
        <f aca="false" t="array" ref="B1719:B1719">INDEX(pattern_user_labels!B1719:J1719,MATCH(MAX(COUNTIF(pattern_user_labels!B1719:J1719,pattern_user_labels!B1719:J1719)),COUNTIF(pattern_user_labels!B1719:J1719,pattern_user_labels!B1719:J1719),0))</f>
        <v>NORMAL</v>
      </c>
      <c r="C1719" s="9" t="n">
        <f aca="false">pattern_user_labels!$R1719</f>
        <v>3</v>
      </c>
      <c r="D1719" s="9" t="n">
        <f aca="false">COUNTIF(pattern_user_labels!$B1719:$J1719, $B1719)</f>
        <v>2</v>
      </c>
      <c r="E1719" s="10" t="b">
        <f aca="false">$C1719-$D1719&lt;=1</f>
        <v>1</v>
      </c>
      <c r="F1719" s="10" t="b">
        <f aca="false">$C1719=$D1719</f>
        <v>0</v>
      </c>
      <c r="G1719" s="10" t="b">
        <f aca="false">D1719&gt;=3</f>
        <v>0</v>
      </c>
      <c r="H1719" s="10" t="b">
        <f aca="false">AND($E1719,OR($B1719="UNGRADABLE_QUALITY",$B1719="UNGRADABLE_CONDITION"))</f>
        <v>0</v>
      </c>
      <c r="I1719" s="10" t="str">
        <f aca="false">IF(AND($E1719,NOT($H1719)),$B1719, "")</f>
        <v>NORMAL</v>
      </c>
    </row>
    <row r="1720" customFormat="false" ht="15.75" hidden="false" customHeight="false" outlineLevel="0" collapsed="false">
      <c r="A1720" s="8" t="str">
        <f aca="false">pattern_user_labels!$A1720</f>
        <v>e9855e92-d7d2-4ff1-b76d-206c22c8147f</v>
      </c>
      <c r="B1720" s="8" t="str">
        <f aca="false" t="array" ref="B1720:B1720">INDEX(pattern_user_labels!B1720:J1720,MATCH(MAX(COUNTIF(pattern_user_labels!B1720:J1720,pattern_user_labels!B1720:J1720)),COUNTIF(pattern_user_labels!B1720:J1720,pattern_user_labels!B1720:J1720),0))</f>
        <v>ACTIVE</v>
      </c>
      <c r="C1720" s="9" t="n">
        <f aca="false">pattern_user_labels!$R1720</f>
        <v>3</v>
      </c>
      <c r="D1720" s="9" t="n">
        <f aca="false">COUNTIF(pattern_user_labels!$B1720:$J1720, $B1720)</f>
        <v>2</v>
      </c>
      <c r="E1720" s="10" t="b">
        <f aca="false">$C1720-$D1720&lt;=1</f>
        <v>1</v>
      </c>
      <c r="F1720" s="10" t="b">
        <f aca="false">$C1720=$D1720</f>
        <v>0</v>
      </c>
      <c r="G1720" s="10" t="b">
        <f aca="false">D1720&gt;=3</f>
        <v>0</v>
      </c>
      <c r="H1720" s="10" t="b">
        <f aca="false">AND($E1720,OR($B1720="UNGRADABLE_QUALITY",$B1720="UNGRADABLE_CONDITION"))</f>
        <v>0</v>
      </c>
      <c r="I1720" s="10" t="str">
        <f aca="false">IF(AND($E1720,NOT($H1720)),$B1720, "")</f>
        <v>ACTIVE</v>
      </c>
    </row>
    <row r="1721" customFormat="false" ht="15.75" hidden="false" customHeight="false" outlineLevel="0" collapsed="false">
      <c r="A1721" s="8" t="str">
        <f aca="false">pattern_user_labels!$A1721</f>
        <v>e9e6eba5-12dd-4009-be81-cd5f83e2d9cc</v>
      </c>
      <c r="B1721" s="8" t="str">
        <f aca="false" t="array" ref="B1721:B1721">INDEX(pattern_user_labels!B1721:J1721,MATCH(MAX(COUNTIF(pattern_user_labels!B1721:J1721,pattern_user_labels!B1721:J1721)),COUNTIF(pattern_user_labels!B1721:J1721,pattern_user_labels!B1721:J1721),0))</f>
        <v>NORMAL</v>
      </c>
      <c r="C1721" s="9" t="n">
        <f aca="false">pattern_user_labels!$R1721</f>
        <v>3</v>
      </c>
      <c r="D1721" s="9" t="n">
        <f aca="false">COUNTIF(pattern_user_labels!$B1721:$J1721, $B1721)</f>
        <v>2</v>
      </c>
      <c r="E1721" s="10" t="b">
        <f aca="false">$C1721-$D1721&lt;=1</f>
        <v>1</v>
      </c>
      <c r="F1721" s="10" t="b">
        <f aca="false">$C1721=$D1721</f>
        <v>0</v>
      </c>
      <c r="G1721" s="10" t="b">
        <f aca="false">D1721&gt;=3</f>
        <v>0</v>
      </c>
      <c r="H1721" s="10" t="b">
        <f aca="false">AND($E1721,OR($B1721="UNGRADABLE_QUALITY",$B1721="UNGRADABLE_CONDITION"))</f>
        <v>0</v>
      </c>
      <c r="I1721" s="10" t="str">
        <f aca="false">IF(AND($E1721,NOT($H1721)),$B1721, "")</f>
        <v>NORMAL</v>
      </c>
    </row>
    <row r="1722" customFormat="false" ht="15.75" hidden="false" customHeight="false" outlineLevel="0" collapsed="false">
      <c r="A1722" s="8" t="str">
        <f aca="false">pattern_user_labels!$A1722</f>
        <v>eb430864-5fe6-4e24-8998-66813ba0ba15</v>
      </c>
      <c r="B1722" s="8" t="str">
        <f aca="false" t="array" ref="B1722:B1722">INDEX(pattern_user_labels!B1722:J1722,MATCH(MAX(COUNTIF(pattern_user_labels!B1722:J1722,pattern_user_labels!B1722:J1722)),COUNTIF(pattern_user_labels!B1722:J1722,pattern_user_labels!B1722:J1722),0))</f>
        <v>UNGRADABLE_QUALITY</v>
      </c>
      <c r="C1722" s="9" t="n">
        <f aca="false">pattern_user_labels!$R1722</f>
        <v>3</v>
      </c>
      <c r="D1722" s="9" t="n">
        <f aca="false">COUNTIF(pattern_user_labels!$B1722:$J1722, $B1722)</f>
        <v>1</v>
      </c>
      <c r="E1722" s="10" t="b">
        <f aca="false">$C1722-$D1722&lt;=1</f>
        <v>0</v>
      </c>
      <c r="F1722" s="10" t="b">
        <f aca="false">$C1722=$D1722</f>
        <v>0</v>
      </c>
      <c r="G1722" s="10" t="b">
        <f aca="false">D1722&gt;=3</f>
        <v>0</v>
      </c>
      <c r="H1722" s="10" t="b">
        <f aca="false">AND($E1722,OR($B1722="UNGRADABLE_QUALITY",$B1722="UNGRADABLE_CONDITION"))</f>
        <v>0</v>
      </c>
      <c r="I1722" s="10" t="str">
        <f aca="false">IF(AND($E1722,NOT($H1722)),$B1722, "")</f>
        <v/>
      </c>
    </row>
    <row r="1723" customFormat="false" ht="15.75" hidden="false" customHeight="false" outlineLevel="0" collapsed="false">
      <c r="A1723" s="8" t="str">
        <f aca="false">pattern_user_labels!$A1723</f>
        <v>eb74f265-b97a-4512-bb4a-7b43915c47b7</v>
      </c>
      <c r="B1723" s="8" t="str">
        <f aca="false" t="array" ref="B1723:B1723">INDEX(pattern_user_labels!B1723:J1723,MATCH(MAX(COUNTIF(pattern_user_labels!B1723:J1723,pattern_user_labels!B1723:J1723)),COUNTIF(pattern_user_labels!B1723:J1723,pattern_user_labels!B1723:J1723),0))</f>
        <v>NORMAL</v>
      </c>
      <c r="C1723" s="9" t="n">
        <f aca="false">pattern_user_labels!$R1723</f>
        <v>3</v>
      </c>
      <c r="D1723" s="9" t="n">
        <f aca="false">COUNTIF(pattern_user_labels!$B1723:$J1723, $B1723)</f>
        <v>3</v>
      </c>
      <c r="E1723" s="10" t="b">
        <f aca="false">$C1723-$D1723&lt;=1</f>
        <v>1</v>
      </c>
      <c r="F1723" s="10" t="b">
        <f aca="false">$C1723=$D1723</f>
        <v>1</v>
      </c>
      <c r="G1723" s="10" t="b">
        <f aca="false">D1723&gt;=3</f>
        <v>1</v>
      </c>
      <c r="H1723" s="10" t="b">
        <f aca="false">AND($E1723,OR($B1723="UNGRADABLE_QUALITY",$B1723="UNGRADABLE_CONDITION"))</f>
        <v>0</v>
      </c>
      <c r="I1723" s="10" t="str">
        <f aca="false">IF(AND($E1723,NOT($H1723)),$B1723, "")</f>
        <v>NORMAL</v>
      </c>
    </row>
    <row r="1724" customFormat="false" ht="15.75" hidden="false" customHeight="false" outlineLevel="0" collapsed="false">
      <c r="A1724" s="8" t="str">
        <f aca="false">pattern_user_labels!$A1724</f>
        <v>ebfe3410-3fd3-4a76-a845-5c18b0b2142c</v>
      </c>
      <c r="B1724" s="8" t="str">
        <f aca="false" t="array" ref="B1724:B1724">INDEX(pattern_user_labels!B1724:J1724,MATCH(MAX(COUNTIF(pattern_user_labels!B1724:J1724,pattern_user_labels!B1724:J1724)),COUNTIF(pattern_user_labels!B1724:J1724,pattern_user_labels!B1724:J1724),0))</f>
        <v>NORMAL</v>
      </c>
      <c r="C1724" s="9" t="n">
        <f aca="false">pattern_user_labels!$R1724</f>
        <v>3</v>
      </c>
      <c r="D1724" s="9" t="n">
        <f aca="false">COUNTIF(pattern_user_labels!$B1724:$J1724, $B1724)</f>
        <v>1</v>
      </c>
      <c r="E1724" s="10" t="b">
        <f aca="false">$C1724-$D1724&lt;=1</f>
        <v>0</v>
      </c>
      <c r="F1724" s="10" t="b">
        <f aca="false">$C1724=$D1724</f>
        <v>0</v>
      </c>
      <c r="G1724" s="10" t="b">
        <f aca="false">D1724&gt;=3</f>
        <v>0</v>
      </c>
      <c r="H1724" s="10" t="b">
        <f aca="false">AND($E1724,OR($B1724="UNGRADABLE_QUALITY",$B1724="UNGRADABLE_CONDITION"))</f>
        <v>0</v>
      </c>
      <c r="I1724" s="10" t="str">
        <f aca="false">IF(AND($E1724,NOT($H1724)),$B1724, "")</f>
        <v/>
      </c>
    </row>
    <row r="1725" customFormat="false" ht="15.75" hidden="false" customHeight="false" outlineLevel="0" collapsed="false">
      <c r="A1725" s="8" t="str">
        <f aca="false">pattern_user_labels!$A1725</f>
        <v>ec630784-8e79-4888-960b-a2072018c660</v>
      </c>
      <c r="B1725" s="8" t="str">
        <f aca="false" t="array" ref="B1725:B1725">INDEX(pattern_user_labels!B1725:J1725,MATCH(MAX(COUNTIF(pattern_user_labels!B1725:J1725,pattern_user_labels!B1725:J1725)),COUNTIF(pattern_user_labels!B1725:J1725,pattern_user_labels!B1725:J1725),0))</f>
        <v>NORMAL</v>
      </c>
      <c r="C1725" s="9" t="n">
        <f aca="false">pattern_user_labels!$R1725</f>
        <v>3</v>
      </c>
      <c r="D1725" s="9" t="n">
        <f aca="false">COUNTIF(pattern_user_labels!$B1725:$J1725, $B1725)</f>
        <v>3</v>
      </c>
      <c r="E1725" s="10" t="b">
        <f aca="false">$C1725-$D1725&lt;=1</f>
        <v>1</v>
      </c>
      <c r="F1725" s="10" t="b">
        <f aca="false">$C1725=$D1725</f>
        <v>1</v>
      </c>
      <c r="G1725" s="10" t="b">
        <f aca="false">D1725&gt;=3</f>
        <v>1</v>
      </c>
      <c r="H1725" s="10" t="b">
        <f aca="false">AND($E1725,OR($B1725="UNGRADABLE_QUALITY",$B1725="UNGRADABLE_CONDITION"))</f>
        <v>0</v>
      </c>
      <c r="I1725" s="10" t="str">
        <f aca="false">IF(AND($E1725,NOT($H1725)),$B1725, "")</f>
        <v>NORMAL</v>
      </c>
    </row>
    <row r="1726" customFormat="false" ht="15.75" hidden="false" customHeight="false" outlineLevel="0" collapsed="false">
      <c r="A1726" s="8" t="str">
        <f aca="false">pattern_user_labels!$A1726</f>
        <v>ed52af45-72ca-4ee5-87ed-58cc3dc203d9</v>
      </c>
      <c r="B1726" s="8" t="str">
        <f aca="false" t="array" ref="B1726:B1726">INDEX(pattern_user_labels!B1726:J1726,MATCH(MAX(COUNTIF(pattern_user_labels!B1726:J1726,pattern_user_labels!B1726:J1726)),COUNTIF(pattern_user_labels!B1726:J1726,pattern_user_labels!B1726:J1726),0))</f>
        <v>EARLY</v>
      </c>
      <c r="C1726" s="9" t="n">
        <f aca="false">pattern_user_labels!$R1726</f>
        <v>3</v>
      </c>
      <c r="D1726" s="9" t="n">
        <f aca="false">COUNTIF(pattern_user_labels!$B1726:$J1726, $B1726)</f>
        <v>2</v>
      </c>
      <c r="E1726" s="10" t="b">
        <f aca="false">$C1726-$D1726&lt;=1</f>
        <v>1</v>
      </c>
      <c r="F1726" s="10" t="b">
        <f aca="false">$C1726=$D1726</f>
        <v>0</v>
      </c>
      <c r="G1726" s="10" t="b">
        <f aca="false">D1726&gt;=3</f>
        <v>0</v>
      </c>
      <c r="H1726" s="10" t="b">
        <f aca="false">AND($E1726,OR($B1726="UNGRADABLE_QUALITY",$B1726="UNGRADABLE_CONDITION"))</f>
        <v>0</v>
      </c>
      <c r="I1726" s="10" t="str">
        <f aca="false">IF(AND($E1726,NOT($H1726)),$B1726, "")</f>
        <v>EARLY</v>
      </c>
    </row>
    <row r="1727" customFormat="false" ht="15.75" hidden="false" customHeight="false" outlineLevel="0" collapsed="false">
      <c r="A1727" s="8" t="str">
        <f aca="false">pattern_user_labels!$A1727</f>
        <v>ed7deb3f-23bd-4469-8f42-8a96998fdfdd</v>
      </c>
      <c r="B1727" s="8" t="str">
        <f aca="false" t="array" ref="B1727:B1727">INDEX(pattern_user_labels!B1727:J1727,MATCH(MAX(COUNTIF(pattern_user_labels!B1727:J1727,pattern_user_labels!B1727:J1727)),COUNTIF(pattern_user_labels!B1727:J1727,pattern_user_labels!B1727:J1727),0))</f>
        <v>ACTIVE</v>
      </c>
      <c r="C1727" s="9" t="n">
        <f aca="false">pattern_user_labels!$R1727</f>
        <v>3</v>
      </c>
      <c r="D1727" s="9" t="n">
        <f aca="false">COUNTIF(pattern_user_labels!$B1727:$J1727, $B1727)</f>
        <v>1</v>
      </c>
      <c r="E1727" s="10" t="b">
        <f aca="false">$C1727-$D1727&lt;=1</f>
        <v>0</v>
      </c>
      <c r="F1727" s="10" t="b">
        <f aca="false">$C1727=$D1727</f>
        <v>0</v>
      </c>
      <c r="G1727" s="10" t="b">
        <f aca="false">D1727&gt;=3</f>
        <v>0</v>
      </c>
      <c r="H1727" s="10" t="b">
        <f aca="false">AND($E1727,OR($B1727="UNGRADABLE_QUALITY",$B1727="UNGRADABLE_CONDITION"))</f>
        <v>0</v>
      </c>
      <c r="I1727" s="10" t="str">
        <f aca="false">IF(AND($E1727,NOT($H1727)),$B1727, "")</f>
        <v/>
      </c>
    </row>
    <row r="1728" customFormat="false" ht="15.75" hidden="false" customHeight="false" outlineLevel="0" collapsed="false">
      <c r="A1728" s="8" t="str">
        <f aca="false">pattern_user_labels!$A1728</f>
        <v>ed904145-5e54-465a-8376-df6b6f59e89d</v>
      </c>
      <c r="B1728" s="8" t="str">
        <f aca="false" t="array" ref="B1728:B1728">INDEX(pattern_user_labels!B1728:J1728,MATCH(MAX(COUNTIF(pattern_user_labels!B1728:J1728,pattern_user_labels!B1728:J1728)),COUNTIF(pattern_user_labels!B1728:J1728,pattern_user_labels!B1728:J1728),0))</f>
        <v>NON_SPECIFIC</v>
      </c>
      <c r="C1728" s="9" t="n">
        <f aca="false">pattern_user_labels!$R1728</f>
        <v>3</v>
      </c>
      <c r="D1728" s="9" t="n">
        <f aca="false">COUNTIF(pattern_user_labels!$B1728:$J1728, $B1728)</f>
        <v>2</v>
      </c>
      <c r="E1728" s="10" t="b">
        <f aca="false">$C1728-$D1728&lt;=1</f>
        <v>1</v>
      </c>
      <c r="F1728" s="10" t="b">
        <f aca="false">$C1728=$D1728</f>
        <v>0</v>
      </c>
      <c r="G1728" s="10" t="b">
        <f aca="false">D1728&gt;=3</f>
        <v>0</v>
      </c>
      <c r="H1728" s="10" t="b">
        <f aca="false">AND($E1728,OR($B1728="UNGRADABLE_QUALITY",$B1728="UNGRADABLE_CONDITION"))</f>
        <v>0</v>
      </c>
      <c r="I1728" s="10" t="str">
        <f aca="false">IF(AND($E1728,NOT($H1728)),$B1728, "")</f>
        <v>NON_SPECIFIC</v>
      </c>
    </row>
    <row r="1729" customFormat="false" ht="15.75" hidden="false" customHeight="false" outlineLevel="0" collapsed="false">
      <c r="A1729" s="8" t="str">
        <f aca="false">pattern_user_labels!$A1729</f>
        <v>ed9b81f6-440f-4700-9892-d07313660032</v>
      </c>
      <c r="B1729" s="8" t="str">
        <f aca="false" t="array" ref="B1729:B1729">INDEX(pattern_user_labels!B1729:J1729,MATCH(MAX(COUNTIF(pattern_user_labels!B1729:J1729,pattern_user_labels!B1729:J1729)),COUNTIF(pattern_user_labels!B1729:J1729,pattern_user_labels!B1729:J1729),0))</f>
        <v>NON_SPECIFIC</v>
      </c>
      <c r="C1729" s="9" t="n">
        <f aca="false">pattern_user_labels!$R1729</f>
        <v>3</v>
      </c>
      <c r="D1729" s="9" t="n">
        <f aca="false">COUNTIF(pattern_user_labels!$B1729:$J1729, $B1729)</f>
        <v>3</v>
      </c>
      <c r="E1729" s="10" t="b">
        <f aca="false">$C1729-$D1729&lt;=1</f>
        <v>1</v>
      </c>
      <c r="F1729" s="10" t="b">
        <f aca="false">$C1729=$D1729</f>
        <v>1</v>
      </c>
      <c r="G1729" s="10" t="b">
        <f aca="false">D1729&gt;=3</f>
        <v>1</v>
      </c>
      <c r="H1729" s="10" t="b">
        <f aca="false">AND($E1729,OR($B1729="UNGRADABLE_QUALITY",$B1729="UNGRADABLE_CONDITION"))</f>
        <v>0</v>
      </c>
      <c r="I1729" s="10" t="str">
        <f aca="false">IF(AND($E1729,NOT($H1729)),$B1729, "")</f>
        <v>NON_SPECIFIC</v>
      </c>
    </row>
    <row r="1730" customFormat="false" ht="15.75" hidden="false" customHeight="false" outlineLevel="0" collapsed="false">
      <c r="A1730" s="8" t="str">
        <f aca="false">pattern_user_labels!$A1730</f>
        <v>ee270a52-7730-4996-a72c-3c20de2a8e9b</v>
      </c>
      <c r="B1730" s="8" t="str">
        <f aca="false" t="array" ref="B1730:B1730">INDEX(pattern_user_labels!B1730:J1730,MATCH(MAX(COUNTIF(pattern_user_labels!B1730:J1730,pattern_user_labels!B1730:J1730)),COUNTIF(pattern_user_labels!B1730:J1730,pattern_user_labels!B1730:J1730),0))</f>
        <v>NON_SPECIFIC</v>
      </c>
      <c r="C1730" s="9" t="n">
        <f aca="false">pattern_user_labels!$R1730</f>
        <v>3</v>
      </c>
      <c r="D1730" s="9" t="n">
        <f aca="false">COUNTIF(pattern_user_labels!$B1730:$J1730, $B1730)</f>
        <v>2</v>
      </c>
      <c r="E1730" s="10" t="b">
        <f aca="false">$C1730-$D1730&lt;=1</f>
        <v>1</v>
      </c>
      <c r="F1730" s="10" t="b">
        <f aca="false">$C1730=$D1730</f>
        <v>0</v>
      </c>
      <c r="G1730" s="10" t="b">
        <f aca="false">D1730&gt;=3</f>
        <v>0</v>
      </c>
      <c r="H1730" s="10" t="b">
        <f aca="false">AND($E1730,OR($B1730="UNGRADABLE_QUALITY",$B1730="UNGRADABLE_CONDITION"))</f>
        <v>0</v>
      </c>
      <c r="I1730" s="10" t="str">
        <f aca="false">IF(AND($E1730,NOT($H1730)),$B1730, "")</f>
        <v>NON_SPECIFIC</v>
      </c>
    </row>
    <row r="1731" customFormat="false" ht="15.75" hidden="false" customHeight="false" outlineLevel="0" collapsed="false">
      <c r="A1731" s="8" t="str">
        <f aca="false">pattern_user_labels!$A1731</f>
        <v>ee38a98a-a448-47c8-b823-3ded0f946882</v>
      </c>
      <c r="B1731" s="8" t="str">
        <f aca="false" t="array" ref="B1731:B1731">INDEX(pattern_user_labels!B1731:J1731,MATCH(MAX(COUNTIF(pattern_user_labels!B1731:J1731,pattern_user_labels!B1731:J1731)),COUNTIF(pattern_user_labels!B1731:J1731,pattern_user_labels!B1731:J1731),0))</f>
        <v>EARLY</v>
      </c>
      <c r="C1731" s="9" t="n">
        <f aca="false">pattern_user_labels!$R1731</f>
        <v>3</v>
      </c>
      <c r="D1731" s="9" t="n">
        <f aca="false">COUNTIF(pattern_user_labels!$B1731:$J1731, $B1731)</f>
        <v>2</v>
      </c>
      <c r="E1731" s="10" t="b">
        <f aca="false">$C1731-$D1731&lt;=1</f>
        <v>1</v>
      </c>
      <c r="F1731" s="10" t="b">
        <f aca="false">$C1731=$D1731</f>
        <v>0</v>
      </c>
      <c r="G1731" s="10" t="b">
        <f aca="false">D1731&gt;=3</f>
        <v>0</v>
      </c>
      <c r="H1731" s="10" t="b">
        <f aca="false">AND($E1731,OR($B1731="UNGRADABLE_QUALITY",$B1731="UNGRADABLE_CONDITION"))</f>
        <v>0</v>
      </c>
      <c r="I1731" s="10" t="str">
        <f aca="false">IF(AND($E1731,NOT($H1731)),$B1731, "")</f>
        <v>EARLY</v>
      </c>
    </row>
    <row r="1732" customFormat="false" ht="15.75" hidden="false" customHeight="false" outlineLevel="0" collapsed="false">
      <c r="A1732" s="8" t="str">
        <f aca="false">pattern_user_labels!$A1732</f>
        <v>ee919a04-d836-4a12-a17d-cd626d1b648f</v>
      </c>
      <c r="B1732" s="8" t="str">
        <f aca="false" t="array" ref="B1732:B1732">INDEX(pattern_user_labels!B1732:J1732,MATCH(MAX(COUNTIF(pattern_user_labels!B1732:J1732,pattern_user_labels!B1732:J1732)),COUNTIF(pattern_user_labels!B1732:J1732,pattern_user_labels!B1732:J1732),0))</f>
        <v>NORMAL</v>
      </c>
      <c r="C1732" s="9" t="n">
        <f aca="false">pattern_user_labels!$R1732</f>
        <v>3</v>
      </c>
      <c r="D1732" s="9" t="n">
        <f aca="false">COUNTIF(pattern_user_labels!$B1732:$J1732, $B1732)</f>
        <v>1</v>
      </c>
      <c r="E1732" s="10" t="b">
        <f aca="false">$C1732-$D1732&lt;=1</f>
        <v>0</v>
      </c>
      <c r="F1732" s="10" t="b">
        <f aca="false">$C1732=$D1732</f>
        <v>0</v>
      </c>
      <c r="G1732" s="10" t="b">
        <f aca="false">D1732&gt;=3</f>
        <v>0</v>
      </c>
      <c r="H1732" s="10" t="b">
        <f aca="false">AND($E1732,OR($B1732="UNGRADABLE_QUALITY",$B1732="UNGRADABLE_CONDITION"))</f>
        <v>0</v>
      </c>
      <c r="I1732" s="10" t="str">
        <f aca="false">IF(AND($E1732,NOT($H1732)),$B1732, "")</f>
        <v/>
      </c>
    </row>
    <row r="1733" customFormat="false" ht="15.75" hidden="false" customHeight="false" outlineLevel="0" collapsed="false">
      <c r="A1733" s="8" t="str">
        <f aca="false">pattern_user_labels!$A1733</f>
        <v>ee92122b-0816-431a-b1f4-2b7ba910dd3c</v>
      </c>
      <c r="B1733" s="8" t="str">
        <f aca="false" t="array" ref="B1733:B1733">INDEX(pattern_user_labels!B1733:J1733,MATCH(MAX(COUNTIF(pattern_user_labels!B1733:J1733,pattern_user_labels!B1733:J1733)),COUNTIF(pattern_user_labels!B1733:J1733,pattern_user_labels!B1733:J1733),0))</f>
        <v>EARLY</v>
      </c>
      <c r="C1733" s="9" t="n">
        <f aca="false">pattern_user_labels!$R1733</f>
        <v>3</v>
      </c>
      <c r="D1733" s="9" t="n">
        <f aca="false">COUNTIF(pattern_user_labels!$B1733:$J1733, $B1733)</f>
        <v>3</v>
      </c>
      <c r="E1733" s="10" t="b">
        <f aca="false">$C1733-$D1733&lt;=1</f>
        <v>1</v>
      </c>
      <c r="F1733" s="10" t="b">
        <f aca="false">$C1733=$D1733</f>
        <v>1</v>
      </c>
      <c r="G1733" s="10" t="b">
        <f aca="false">D1733&gt;=3</f>
        <v>1</v>
      </c>
      <c r="H1733" s="10" t="b">
        <f aca="false">AND($E1733,OR($B1733="UNGRADABLE_QUALITY",$B1733="UNGRADABLE_CONDITION"))</f>
        <v>0</v>
      </c>
      <c r="I1733" s="10" t="str">
        <f aca="false">IF(AND($E1733,NOT($H1733)),$B1733, "")</f>
        <v>EARLY</v>
      </c>
    </row>
    <row r="1734" customFormat="false" ht="15.75" hidden="false" customHeight="false" outlineLevel="0" collapsed="false">
      <c r="A1734" s="8" t="str">
        <f aca="false">pattern_user_labels!$A1734</f>
        <v>ef7c4254-2a04-4bfb-beae-fe9d456d6cdb</v>
      </c>
      <c r="B1734" s="8" t="str">
        <f aca="false" t="array" ref="B1734:B1734">INDEX(pattern_user_labels!B1734:J1734,MATCH(MAX(COUNTIF(pattern_user_labels!B1734:J1734,pattern_user_labels!B1734:J1734)),COUNTIF(pattern_user_labels!B1734:J1734,pattern_user_labels!B1734:J1734),0))</f>
        <v>NORMAL</v>
      </c>
      <c r="C1734" s="9" t="n">
        <f aca="false">pattern_user_labels!$R1734</f>
        <v>3</v>
      </c>
      <c r="D1734" s="9" t="n">
        <f aca="false">COUNTIF(pattern_user_labels!$B1734:$J1734, $B1734)</f>
        <v>1</v>
      </c>
      <c r="E1734" s="10" t="b">
        <f aca="false">$C1734-$D1734&lt;=1</f>
        <v>0</v>
      </c>
      <c r="F1734" s="10" t="b">
        <f aca="false">$C1734=$D1734</f>
        <v>0</v>
      </c>
      <c r="G1734" s="10" t="b">
        <f aca="false">D1734&gt;=3</f>
        <v>0</v>
      </c>
      <c r="H1734" s="10" t="b">
        <f aca="false">AND($E1734,OR($B1734="UNGRADABLE_QUALITY",$B1734="UNGRADABLE_CONDITION"))</f>
        <v>0</v>
      </c>
      <c r="I1734" s="10" t="str">
        <f aca="false">IF(AND($E1734,NOT($H1734)),$B1734, "")</f>
        <v/>
      </c>
    </row>
    <row r="1735" customFormat="false" ht="15.75" hidden="false" customHeight="false" outlineLevel="0" collapsed="false">
      <c r="A1735" s="8" t="str">
        <f aca="false">pattern_user_labels!$A1735</f>
        <v>efd5bc95-b9b5-4695-a4a1-4aeb89c6fe2b</v>
      </c>
      <c r="B1735" s="8" t="str">
        <f aca="false" t="array" ref="B1735:B1735">INDEX(pattern_user_labels!B1735:J1735,MATCH(MAX(COUNTIF(pattern_user_labels!B1735:J1735,pattern_user_labels!B1735:J1735)),COUNTIF(pattern_user_labels!B1735:J1735,pattern_user_labels!B1735:J1735),0))</f>
        <v>NORMAL</v>
      </c>
      <c r="C1735" s="9" t="n">
        <f aca="false">pattern_user_labels!$R1735</f>
        <v>3</v>
      </c>
      <c r="D1735" s="9" t="n">
        <f aca="false">COUNTIF(pattern_user_labels!$B1735:$J1735, $B1735)</f>
        <v>2</v>
      </c>
      <c r="E1735" s="10" t="b">
        <f aca="false">$C1735-$D1735&lt;=1</f>
        <v>1</v>
      </c>
      <c r="F1735" s="10" t="b">
        <f aca="false">$C1735=$D1735</f>
        <v>0</v>
      </c>
      <c r="G1735" s="10" t="b">
        <f aca="false">D1735&gt;=3</f>
        <v>0</v>
      </c>
      <c r="H1735" s="10" t="b">
        <f aca="false">AND($E1735,OR($B1735="UNGRADABLE_QUALITY",$B1735="UNGRADABLE_CONDITION"))</f>
        <v>0</v>
      </c>
      <c r="I1735" s="10" t="str">
        <f aca="false">IF(AND($E1735,NOT($H1735)),$B1735, "")</f>
        <v>NORMAL</v>
      </c>
    </row>
    <row r="1736" customFormat="false" ht="15.75" hidden="false" customHeight="false" outlineLevel="0" collapsed="false">
      <c r="A1736" s="8" t="str">
        <f aca="false">pattern_user_labels!$A1736</f>
        <v>efdfb49e-ea0e-4201-acf0-c6a24264b763</v>
      </c>
      <c r="B1736" s="8" t="str">
        <f aca="false" t="array" ref="B1736:B1736">INDEX(pattern_user_labels!B1736:J1736,MATCH(MAX(COUNTIF(pattern_user_labels!B1736:J1736,pattern_user_labels!B1736:J1736)),COUNTIF(pattern_user_labels!B1736:J1736,pattern_user_labels!B1736:J1736),0))</f>
        <v>NON_SPECIFIC</v>
      </c>
      <c r="C1736" s="9" t="n">
        <f aca="false">pattern_user_labels!$R1736</f>
        <v>3</v>
      </c>
      <c r="D1736" s="9" t="n">
        <f aca="false">COUNTIF(pattern_user_labels!$B1736:$J1736, $B1736)</f>
        <v>2</v>
      </c>
      <c r="E1736" s="10" t="b">
        <f aca="false">$C1736-$D1736&lt;=1</f>
        <v>1</v>
      </c>
      <c r="F1736" s="10" t="b">
        <f aca="false">$C1736=$D1736</f>
        <v>0</v>
      </c>
      <c r="G1736" s="10" t="b">
        <f aca="false">D1736&gt;=3</f>
        <v>0</v>
      </c>
      <c r="H1736" s="10" t="b">
        <f aca="false">AND($E1736,OR($B1736="UNGRADABLE_QUALITY",$B1736="UNGRADABLE_CONDITION"))</f>
        <v>0</v>
      </c>
      <c r="I1736" s="10" t="str">
        <f aca="false">IF(AND($E1736,NOT($H1736)),$B1736, "")</f>
        <v>NON_SPECIFIC</v>
      </c>
    </row>
    <row r="1737" customFormat="false" ht="15.75" hidden="false" customHeight="false" outlineLevel="0" collapsed="false">
      <c r="A1737" s="8" t="str">
        <f aca="false">pattern_user_labels!$A1737</f>
        <v>efe01a94-a22e-4c13-aa16-d0e6f70c5f4a</v>
      </c>
      <c r="B1737" s="8" t="str">
        <f aca="false" t="array" ref="B1737:B1737">INDEX(pattern_user_labels!B1737:J1737,MATCH(MAX(COUNTIF(pattern_user_labels!B1737:J1737,pattern_user_labels!B1737:J1737)),COUNTIF(pattern_user_labels!B1737:J1737,pattern_user_labels!B1737:J1737),0))</f>
        <v>ACTIVE</v>
      </c>
      <c r="C1737" s="9" t="n">
        <f aca="false">pattern_user_labels!$R1737</f>
        <v>3</v>
      </c>
      <c r="D1737" s="9" t="n">
        <f aca="false">COUNTIF(pattern_user_labels!$B1737:$J1737, $B1737)</f>
        <v>3</v>
      </c>
      <c r="E1737" s="10" t="b">
        <f aca="false">$C1737-$D1737&lt;=1</f>
        <v>1</v>
      </c>
      <c r="F1737" s="10" t="b">
        <f aca="false">$C1737=$D1737</f>
        <v>1</v>
      </c>
      <c r="G1737" s="10" t="b">
        <f aca="false">D1737&gt;=3</f>
        <v>1</v>
      </c>
      <c r="H1737" s="10" t="b">
        <f aca="false">AND($E1737,OR($B1737="UNGRADABLE_QUALITY",$B1737="UNGRADABLE_CONDITION"))</f>
        <v>0</v>
      </c>
      <c r="I1737" s="10" t="str">
        <f aca="false">IF(AND($E1737,NOT($H1737)),$B1737, "")</f>
        <v>ACTIVE</v>
      </c>
    </row>
    <row r="1738" customFormat="false" ht="15.75" hidden="false" customHeight="false" outlineLevel="0" collapsed="false">
      <c r="A1738" s="8" t="str">
        <f aca="false">pattern_user_labels!$A1738</f>
        <v>f004e16b-c80a-48b2-801b-c79bc291b6ed</v>
      </c>
      <c r="B1738" s="8" t="str">
        <f aca="false" t="array" ref="B1738:B1738">INDEX(pattern_user_labels!B1738:J1738,MATCH(MAX(COUNTIF(pattern_user_labels!B1738:J1738,pattern_user_labels!B1738:J1738)),COUNTIF(pattern_user_labels!B1738:J1738,pattern_user_labels!B1738:J1738),0))</f>
        <v>EARLY</v>
      </c>
      <c r="C1738" s="9" t="n">
        <f aca="false">pattern_user_labels!$R1738</f>
        <v>3</v>
      </c>
      <c r="D1738" s="9" t="n">
        <f aca="false">COUNTIF(pattern_user_labels!$B1738:$J1738, $B1738)</f>
        <v>2</v>
      </c>
      <c r="E1738" s="10" t="b">
        <f aca="false">$C1738-$D1738&lt;=1</f>
        <v>1</v>
      </c>
      <c r="F1738" s="10" t="b">
        <f aca="false">$C1738=$D1738</f>
        <v>0</v>
      </c>
      <c r="G1738" s="10" t="b">
        <f aca="false">D1738&gt;=3</f>
        <v>0</v>
      </c>
      <c r="H1738" s="10" t="b">
        <f aca="false">AND($E1738,OR($B1738="UNGRADABLE_QUALITY",$B1738="UNGRADABLE_CONDITION"))</f>
        <v>0</v>
      </c>
      <c r="I1738" s="10" t="str">
        <f aca="false">IF(AND($E1738,NOT($H1738)),$B1738, "")</f>
        <v>EARLY</v>
      </c>
    </row>
    <row r="1739" customFormat="false" ht="15.75" hidden="false" customHeight="false" outlineLevel="0" collapsed="false">
      <c r="A1739" s="8" t="str">
        <f aca="false">pattern_user_labels!$A1739</f>
        <v>f052127e-9894-4c97-aa27-de94d64b314b</v>
      </c>
      <c r="B1739" s="8" t="str">
        <f aca="false" t="array" ref="B1739:B1739">INDEX(pattern_user_labels!B1739:J1739,MATCH(MAX(COUNTIF(pattern_user_labels!B1739:J1739,pattern_user_labels!B1739:J1739)),COUNTIF(pattern_user_labels!B1739:J1739,pattern_user_labels!B1739:J1739),0))</f>
        <v>ACTIVE</v>
      </c>
      <c r="C1739" s="9" t="n">
        <f aca="false">pattern_user_labels!$R1739</f>
        <v>3</v>
      </c>
      <c r="D1739" s="9" t="n">
        <f aca="false">COUNTIF(pattern_user_labels!$B1739:$J1739, $B1739)</f>
        <v>3</v>
      </c>
      <c r="E1739" s="10" t="b">
        <f aca="false">$C1739-$D1739&lt;=1</f>
        <v>1</v>
      </c>
      <c r="F1739" s="10" t="b">
        <f aca="false">$C1739=$D1739</f>
        <v>1</v>
      </c>
      <c r="G1739" s="10" t="b">
        <f aca="false">D1739&gt;=3</f>
        <v>1</v>
      </c>
      <c r="H1739" s="10" t="b">
        <f aca="false">AND($E1739,OR($B1739="UNGRADABLE_QUALITY",$B1739="UNGRADABLE_CONDITION"))</f>
        <v>0</v>
      </c>
      <c r="I1739" s="10" t="str">
        <f aca="false">IF(AND($E1739,NOT($H1739)),$B1739, "")</f>
        <v>ACTIVE</v>
      </c>
    </row>
    <row r="1740" customFormat="false" ht="15.75" hidden="false" customHeight="false" outlineLevel="0" collapsed="false">
      <c r="A1740" s="8" t="str">
        <f aca="false">pattern_user_labels!$A1740</f>
        <v>f056ee3f-2f77-499c-9abb-725bcb22e50b</v>
      </c>
      <c r="B1740" s="8" t="str">
        <f aca="false" t="array" ref="B1740:B1740">INDEX(pattern_user_labels!B1740:J1740,MATCH(MAX(COUNTIF(pattern_user_labels!B1740:J1740,pattern_user_labels!B1740:J1740)),COUNTIF(pattern_user_labels!B1740:J1740,pattern_user_labels!B1740:J1740),0))</f>
        <v>UNGRADABLE_QUALITY</v>
      </c>
      <c r="C1740" s="9" t="n">
        <f aca="false">pattern_user_labels!$R1740</f>
        <v>3</v>
      </c>
      <c r="D1740" s="9" t="n">
        <f aca="false">COUNTIF(pattern_user_labels!$B1740:$J1740, $B1740)</f>
        <v>2</v>
      </c>
      <c r="E1740" s="10" t="b">
        <f aca="false">$C1740-$D1740&lt;=1</f>
        <v>1</v>
      </c>
      <c r="F1740" s="10" t="b">
        <f aca="false">$C1740=$D1740</f>
        <v>0</v>
      </c>
      <c r="G1740" s="10" t="b">
        <f aca="false">D1740&gt;=3</f>
        <v>0</v>
      </c>
      <c r="H1740" s="10" t="b">
        <f aca="false">AND($E1740,OR($B1740="UNGRADABLE_QUALITY",$B1740="UNGRADABLE_CONDITION"))</f>
        <v>1</v>
      </c>
      <c r="I1740" s="10" t="str">
        <f aca="false">IF(AND($E1740,NOT($H1740)),$B1740, "")</f>
        <v/>
      </c>
    </row>
    <row r="1741" customFormat="false" ht="15.75" hidden="false" customHeight="false" outlineLevel="0" collapsed="false">
      <c r="A1741" s="8" t="str">
        <f aca="false">pattern_user_labels!$A1741</f>
        <v>f284ea7a-bab9-41cc-8415-807d3f7c7ac4</v>
      </c>
      <c r="B1741" s="8" t="str">
        <f aca="false" t="array" ref="B1741:B1741">INDEX(pattern_user_labels!B1741:J1741,MATCH(MAX(COUNTIF(pattern_user_labels!B1741:J1741,pattern_user_labels!B1741:J1741)),COUNTIF(pattern_user_labels!B1741:J1741,pattern_user_labels!B1741:J1741),0))</f>
        <v>NORMAL</v>
      </c>
      <c r="C1741" s="9" t="n">
        <f aca="false">pattern_user_labels!$R1741</f>
        <v>3</v>
      </c>
      <c r="D1741" s="9" t="n">
        <f aca="false">COUNTIF(pattern_user_labels!$B1741:$J1741, $B1741)</f>
        <v>2</v>
      </c>
      <c r="E1741" s="10" t="b">
        <f aca="false">$C1741-$D1741&lt;=1</f>
        <v>1</v>
      </c>
      <c r="F1741" s="10" t="b">
        <f aca="false">$C1741=$D1741</f>
        <v>0</v>
      </c>
      <c r="G1741" s="10" t="b">
        <f aca="false">D1741&gt;=3</f>
        <v>0</v>
      </c>
      <c r="H1741" s="10" t="b">
        <f aca="false">AND($E1741,OR($B1741="UNGRADABLE_QUALITY",$B1741="UNGRADABLE_CONDITION"))</f>
        <v>0</v>
      </c>
      <c r="I1741" s="10" t="str">
        <f aca="false">IF(AND($E1741,NOT($H1741)),$B1741, "")</f>
        <v>NORMAL</v>
      </c>
    </row>
    <row r="1742" customFormat="false" ht="15.75" hidden="false" customHeight="false" outlineLevel="0" collapsed="false">
      <c r="A1742" s="8" t="str">
        <f aca="false">pattern_user_labels!$A1742</f>
        <v>f2af13d0-69e7-48f1-9566-2d95bc183454</v>
      </c>
      <c r="B1742" s="8" t="str">
        <f aca="false" t="array" ref="B1742:B1742">INDEX(pattern_user_labels!B1742:J1742,MATCH(MAX(COUNTIF(pattern_user_labels!B1742:J1742,pattern_user_labels!B1742:J1742)),COUNTIF(pattern_user_labels!B1742:J1742,pattern_user_labels!B1742:J1742),0))</f>
        <v>NON_SPECIFIC</v>
      </c>
      <c r="C1742" s="9" t="n">
        <f aca="false">pattern_user_labels!$R1742</f>
        <v>3</v>
      </c>
      <c r="D1742" s="9" t="n">
        <f aca="false">COUNTIF(pattern_user_labels!$B1742:$J1742, $B1742)</f>
        <v>2</v>
      </c>
      <c r="E1742" s="10" t="b">
        <f aca="false">$C1742-$D1742&lt;=1</f>
        <v>1</v>
      </c>
      <c r="F1742" s="10" t="b">
        <f aca="false">$C1742=$D1742</f>
        <v>0</v>
      </c>
      <c r="G1742" s="10" t="b">
        <f aca="false">D1742&gt;=3</f>
        <v>0</v>
      </c>
      <c r="H1742" s="10" t="b">
        <f aca="false">AND($E1742,OR($B1742="UNGRADABLE_QUALITY",$B1742="UNGRADABLE_CONDITION"))</f>
        <v>0</v>
      </c>
      <c r="I1742" s="10" t="str">
        <f aca="false">IF(AND($E1742,NOT($H1742)),$B1742, "")</f>
        <v>NON_SPECIFIC</v>
      </c>
    </row>
    <row r="1743" customFormat="false" ht="15.75" hidden="false" customHeight="false" outlineLevel="0" collapsed="false">
      <c r="A1743" s="8" t="str">
        <f aca="false">pattern_user_labels!$A1743</f>
        <v>f32253ec-f2bd-43f0-8e1e-ff0dee8e8a8b</v>
      </c>
      <c r="B1743" s="8" t="str">
        <f aca="false" t="array" ref="B1743:B1743">INDEX(pattern_user_labels!B1743:J1743,MATCH(MAX(COUNTIF(pattern_user_labels!B1743:J1743,pattern_user_labels!B1743:J1743)),COUNTIF(pattern_user_labels!B1743:J1743,pattern_user_labels!B1743:J1743),0))</f>
        <v>NORMAL</v>
      </c>
      <c r="C1743" s="9" t="n">
        <f aca="false">pattern_user_labels!$R1743</f>
        <v>3</v>
      </c>
      <c r="D1743" s="9" t="n">
        <f aca="false">COUNTIF(pattern_user_labels!$B1743:$J1743, $B1743)</f>
        <v>2</v>
      </c>
      <c r="E1743" s="10" t="b">
        <f aca="false">$C1743-$D1743&lt;=1</f>
        <v>1</v>
      </c>
      <c r="F1743" s="10" t="b">
        <f aca="false">$C1743=$D1743</f>
        <v>0</v>
      </c>
      <c r="G1743" s="10" t="b">
        <f aca="false">D1743&gt;=3</f>
        <v>0</v>
      </c>
      <c r="H1743" s="10" t="b">
        <f aca="false">AND($E1743,OR($B1743="UNGRADABLE_QUALITY",$B1743="UNGRADABLE_CONDITION"))</f>
        <v>0</v>
      </c>
      <c r="I1743" s="10" t="str">
        <f aca="false">IF(AND($E1743,NOT($H1743)),$B1743, "")</f>
        <v>NORMAL</v>
      </c>
    </row>
    <row r="1744" customFormat="false" ht="15.75" hidden="false" customHeight="false" outlineLevel="0" collapsed="false">
      <c r="A1744" s="8" t="str">
        <f aca="false">pattern_user_labels!$A1744</f>
        <v>f36dc025-451a-4e2c-bb88-2914260bede9</v>
      </c>
      <c r="B1744" s="8" t="str">
        <f aca="false" t="array" ref="B1744:B1744">INDEX(pattern_user_labels!B1744:J1744,MATCH(MAX(COUNTIF(pattern_user_labels!B1744:J1744,pattern_user_labels!B1744:J1744)),COUNTIF(pattern_user_labels!B1744:J1744,pattern_user_labels!B1744:J1744),0))</f>
        <v>ACTIVE</v>
      </c>
      <c r="C1744" s="9" t="n">
        <f aca="false">pattern_user_labels!$R1744</f>
        <v>3</v>
      </c>
      <c r="D1744" s="9" t="n">
        <f aca="false">COUNTIF(pattern_user_labels!$B1744:$J1744, $B1744)</f>
        <v>3</v>
      </c>
      <c r="E1744" s="10" t="b">
        <f aca="false">$C1744-$D1744&lt;=1</f>
        <v>1</v>
      </c>
      <c r="F1744" s="10" t="b">
        <f aca="false">$C1744=$D1744</f>
        <v>1</v>
      </c>
      <c r="G1744" s="10" t="b">
        <f aca="false">D1744&gt;=3</f>
        <v>1</v>
      </c>
      <c r="H1744" s="10" t="b">
        <f aca="false">AND($E1744,OR($B1744="UNGRADABLE_QUALITY",$B1744="UNGRADABLE_CONDITION"))</f>
        <v>0</v>
      </c>
      <c r="I1744" s="10" t="str">
        <f aca="false">IF(AND($E1744,NOT($H1744)),$B1744, "")</f>
        <v>ACTIVE</v>
      </c>
    </row>
    <row r="1745" customFormat="false" ht="15.75" hidden="false" customHeight="false" outlineLevel="0" collapsed="false">
      <c r="A1745" s="8" t="str">
        <f aca="false">pattern_user_labels!$A1745</f>
        <v>f3808290-9a8f-4672-ad8d-61df4a78d591</v>
      </c>
      <c r="B1745" s="8" t="str">
        <f aca="false" t="array" ref="B1745:B1745">INDEX(pattern_user_labels!B1745:J1745,MATCH(MAX(COUNTIF(pattern_user_labels!B1745:J1745,pattern_user_labels!B1745:J1745)),COUNTIF(pattern_user_labels!B1745:J1745,pattern_user_labels!B1745:J1745),0))</f>
        <v>NORMAL</v>
      </c>
      <c r="C1745" s="9" t="n">
        <f aca="false">pattern_user_labels!$R1745</f>
        <v>3</v>
      </c>
      <c r="D1745" s="9" t="n">
        <f aca="false">COUNTIF(pattern_user_labels!$B1745:$J1745, $B1745)</f>
        <v>2</v>
      </c>
      <c r="E1745" s="10" t="b">
        <f aca="false">$C1745-$D1745&lt;=1</f>
        <v>1</v>
      </c>
      <c r="F1745" s="10" t="b">
        <f aca="false">$C1745=$D1745</f>
        <v>0</v>
      </c>
      <c r="G1745" s="10" t="b">
        <f aca="false">D1745&gt;=3</f>
        <v>0</v>
      </c>
      <c r="H1745" s="10" t="b">
        <f aca="false">AND($E1745,OR($B1745="UNGRADABLE_QUALITY",$B1745="UNGRADABLE_CONDITION"))</f>
        <v>0</v>
      </c>
      <c r="I1745" s="10" t="str">
        <f aca="false">IF(AND($E1745,NOT($H1745)),$B1745, "")</f>
        <v>NORMAL</v>
      </c>
    </row>
    <row r="1746" customFormat="false" ht="15.75" hidden="false" customHeight="false" outlineLevel="0" collapsed="false">
      <c r="A1746" s="8" t="str">
        <f aca="false">pattern_user_labels!$A1746</f>
        <v>f3a65da7-709d-49a3-9efc-efcdaee00358</v>
      </c>
      <c r="B1746" s="8" t="str">
        <f aca="false" t="array" ref="B1746:B1746">INDEX(pattern_user_labels!B1746:J1746,MATCH(MAX(COUNTIF(pattern_user_labels!B1746:J1746,pattern_user_labels!B1746:J1746)),COUNTIF(pattern_user_labels!B1746:J1746,pattern_user_labels!B1746:J1746),0))</f>
        <v>NON_SPECIFIC</v>
      </c>
      <c r="C1746" s="9" t="n">
        <f aca="false">pattern_user_labels!$R1746</f>
        <v>3</v>
      </c>
      <c r="D1746" s="9" t="n">
        <f aca="false">COUNTIF(pattern_user_labels!$B1746:$J1746, $B1746)</f>
        <v>3</v>
      </c>
      <c r="E1746" s="10" t="b">
        <f aca="false">$C1746-$D1746&lt;=1</f>
        <v>1</v>
      </c>
      <c r="F1746" s="10" t="b">
        <f aca="false">$C1746=$D1746</f>
        <v>1</v>
      </c>
      <c r="G1746" s="10" t="b">
        <f aca="false">D1746&gt;=3</f>
        <v>1</v>
      </c>
      <c r="H1746" s="10" t="b">
        <f aca="false">AND($E1746,OR($B1746="UNGRADABLE_QUALITY",$B1746="UNGRADABLE_CONDITION"))</f>
        <v>0</v>
      </c>
      <c r="I1746" s="10" t="str">
        <f aca="false">IF(AND($E1746,NOT($H1746)),$B1746, "")</f>
        <v>NON_SPECIFIC</v>
      </c>
    </row>
    <row r="1747" customFormat="false" ht="15.75" hidden="false" customHeight="false" outlineLevel="0" collapsed="false">
      <c r="A1747" s="8" t="str">
        <f aca="false">pattern_user_labels!$A1747</f>
        <v>f3fa25d5-e987-4d3b-abcd-beedb2803d68</v>
      </c>
      <c r="B1747" s="8" t="str">
        <f aca="false" t="array" ref="B1747:B1747">INDEX(pattern_user_labels!B1747:J1747,MATCH(MAX(COUNTIF(pattern_user_labels!B1747:J1747,pattern_user_labels!B1747:J1747)),COUNTIF(pattern_user_labels!B1747:J1747,pattern_user_labels!B1747:J1747),0))</f>
        <v>NORMAL</v>
      </c>
      <c r="C1747" s="9" t="n">
        <f aca="false">pattern_user_labels!$R1747</f>
        <v>3</v>
      </c>
      <c r="D1747" s="9" t="n">
        <f aca="false">COUNTIF(pattern_user_labels!$B1747:$J1747, $B1747)</f>
        <v>2</v>
      </c>
      <c r="E1747" s="10" t="b">
        <f aca="false">$C1747-$D1747&lt;=1</f>
        <v>1</v>
      </c>
      <c r="F1747" s="10" t="b">
        <f aca="false">$C1747=$D1747</f>
        <v>0</v>
      </c>
      <c r="G1747" s="10" t="b">
        <f aca="false">D1747&gt;=3</f>
        <v>0</v>
      </c>
      <c r="H1747" s="10" t="b">
        <f aca="false">AND($E1747,OR($B1747="UNGRADABLE_QUALITY",$B1747="UNGRADABLE_CONDITION"))</f>
        <v>0</v>
      </c>
      <c r="I1747" s="10" t="str">
        <f aca="false">IF(AND($E1747,NOT($H1747)),$B1747, "")</f>
        <v>NORMAL</v>
      </c>
    </row>
    <row r="1748" customFormat="false" ht="15.75" hidden="false" customHeight="false" outlineLevel="0" collapsed="false">
      <c r="A1748" s="8" t="str">
        <f aca="false">pattern_user_labels!$A1748</f>
        <v>f4b2003a-b316-433e-a000-c46e17bee877</v>
      </c>
      <c r="B1748" s="8" t="str">
        <f aca="false" t="array" ref="B1748:B1748">INDEX(pattern_user_labels!B1748:J1748,MATCH(MAX(COUNTIF(pattern_user_labels!B1748:J1748,pattern_user_labels!B1748:J1748)),COUNTIF(pattern_user_labels!B1748:J1748,pattern_user_labels!B1748:J1748),0))</f>
        <v>UNGRADABLE_QUALITY</v>
      </c>
      <c r="C1748" s="9" t="n">
        <f aca="false">pattern_user_labels!$R1748</f>
        <v>3</v>
      </c>
      <c r="D1748" s="9" t="n">
        <f aca="false">COUNTIF(pattern_user_labels!$B1748:$J1748, $B1748)</f>
        <v>3</v>
      </c>
      <c r="E1748" s="10" t="b">
        <f aca="false">$C1748-$D1748&lt;=1</f>
        <v>1</v>
      </c>
      <c r="F1748" s="10" t="b">
        <f aca="false">$C1748=$D1748</f>
        <v>1</v>
      </c>
      <c r="G1748" s="10" t="b">
        <f aca="false">D1748&gt;=3</f>
        <v>1</v>
      </c>
      <c r="H1748" s="10" t="b">
        <f aca="false">AND($E1748,OR($B1748="UNGRADABLE_QUALITY",$B1748="UNGRADABLE_CONDITION"))</f>
        <v>1</v>
      </c>
      <c r="I1748" s="10" t="str">
        <f aca="false">IF(AND($E1748,NOT($H1748)),$B1748, "")</f>
        <v/>
      </c>
    </row>
    <row r="1749" customFormat="false" ht="15.75" hidden="false" customHeight="false" outlineLevel="0" collapsed="false">
      <c r="A1749" s="8" t="str">
        <f aca="false">pattern_user_labels!$A1749</f>
        <v>f4d91b51-00b8-4121-9b1b-e993522bacf0</v>
      </c>
      <c r="B1749" s="8" t="str">
        <f aca="false" t="array" ref="B1749:B1749">INDEX(pattern_user_labels!B1749:J1749,MATCH(MAX(COUNTIF(pattern_user_labels!B1749:J1749,pattern_user_labels!B1749:J1749)),COUNTIF(pattern_user_labels!B1749:J1749,pattern_user_labels!B1749:J1749),0))</f>
        <v>NON_SPECIFIC</v>
      </c>
      <c r="C1749" s="9" t="n">
        <f aca="false">pattern_user_labels!$R1749</f>
        <v>3</v>
      </c>
      <c r="D1749" s="9" t="n">
        <f aca="false">COUNTIF(pattern_user_labels!$B1749:$J1749, $B1749)</f>
        <v>2</v>
      </c>
      <c r="E1749" s="10" t="b">
        <f aca="false">$C1749-$D1749&lt;=1</f>
        <v>1</v>
      </c>
      <c r="F1749" s="10" t="b">
        <f aca="false">$C1749=$D1749</f>
        <v>0</v>
      </c>
      <c r="G1749" s="10" t="b">
        <f aca="false">D1749&gt;=3</f>
        <v>0</v>
      </c>
      <c r="H1749" s="10" t="b">
        <f aca="false">AND($E1749,OR($B1749="UNGRADABLE_QUALITY",$B1749="UNGRADABLE_CONDITION"))</f>
        <v>0</v>
      </c>
      <c r="I1749" s="10" t="str">
        <f aca="false">IF(AND($E1749,NOT($H1749)),$B1749, "")</f>
        <v>NON_SPECIFIC</v>
      </c>
    </row>
    <row r="1750" customFormat="false" ht="15.75" hidden="false" customHeight="false" outlineLevel="0" collapsed="false">
      <c r="A1750" s="8" t="str">
        <f aca="false">pattern_user_labels!$A1750</f>
        <v>f4f7454e-078c-4e2c-b87f-1efb2f815ec2</v>
      </c>
      <c r="B1750" s="8" t="str">
        <f aca="false" t="array" ref="B1750:B1750">INDEX(pattern_user_labels!B1750:J1750,MATCH(MAX(COUNTIF(pattern_user_labels!B1750:J1750,pattern_user_labels!B1750:J1750)),COUNTIF(pattern_user_labels!B1750:J1750,pattern_user_labels!B1750:J1750),0))</f>
        <v>UNGRADABLE_CONDITION</v>
      </c>
      <c r="C1750" s="9" t="n">
        <f aca="false">pattern_user_labels!$R1750</f>
        <v>3</v>
      </c>
      <c r="D1750" s="9" t="n">
        <f aca="false">COUNTIF(pattern_user_labels!$B1750:$J1750, $B1750)</f>
        <v>1</v>
      </c>
      <c r="E1750" s="10" t="b">
        <f aca="false">$C1750-$D1750&lt;=1</f>
        <v>0</v>
      </c>
      <c r="F1750" s="10" t="b">
        <f aca="false">$C1750=$D1750</f>
        <v>0</v>
      </c>
      <c r="G1750" s="10" t="b">
        <f aca="false">D1750&gt;=3</f>
        <v>0</v>
      </c>
      <c r="H1750" s="10" t="b">
        <f aca="false">AND($E1750,OR($B1750="UNGRADABLE_QUALITY",$B1750="UNGRADABLE_CONDITION"))</f>
        <v>0</v>
      </c>
      <c r="I1750" s="10" t="str">
        <f aca="false">IF(AND($E1750,NOT($H1750)),$B1750, "")</f>
        <v/>
      </c>
    </row>
    <row r="1751" customFormat="false" ht="15.75" hidden="false" customHeight="false" outlineLevel="0" collapsed="false">
      <c r="A1751" s="8" t="str">
        <f aca="false">pattern_user_labels!$A1751</f>
        <v>f5ceca7c-03e6-49a3-af4e-762f15bb9f7a</v>
      </c>
      <c r="B1751" s="8" t="str">
        <f aca="false" t="array" ref="B1751:B1751">INDEX(pattern_user_labels!B1751:J1751,MATCH(MAX(COUNTIF(pattern_user_labels!B1751:J1751,pattern_user_labels!B1751:J1751)),COUNTIF(pattern_user_labels!B1751:J1751,pattern_user_labels!B1751:J1751),0))</f>
        <v>ACTIVE</v>
      </c>
      <c r="C1751" s="9" t="n">
        <f aca="false">pattern_user_labels!$R1751</f>
        <v>3</v>
      </c>
      <c r="D1751" s="9" t="n">
        <f aca="false">COUNTIF(pattern_user_labels!$B1751:$J1751, $B1751)</f>
        <v>2</v>
      </c>
      <c r="E1751" s="10" t="b">
        <f aca="false">$C1751-$D1751&lt;=1</f>
        <v>1</v>
      </c>
      <c r="F1751" s="10" t="b">
        <f aca="false">$C1751=$D1751</f>
        <v>0</v>
      </c>
      <c r="G1751" s="10" t="b">
        <f aca="false">D1751&gt;=3</f>
        <v>0</v>
      </c>
      <c r="H1751" s="10" t="b">
        <f aca="false">AND($E1751,OR($B1751="UNGRADABLE_QUALITY",$B1751="UNGRADABLE_CONDITION"))</f>
        <v>0</v>
      </c>
      <c r="I1751" s="10" t="str">
        <f aca="false">IF(AND($E1751,NOT($H1751)),$B1751, "")</f>
        <v>ACTIVE</v>
      </c>
    </row>
    <row r="1752" customFormat="false" ht="15.75" hidden="false" customHeight="false" outlineLevel="0" collapsed="false">
      <c r="A1752" s="8" t="str">
        <f aca="false">pattern_user_labels!$A1752</f>
        <v>f5df5411-f94d-4606-96ea-a27df758a9ef</v>
      </c>
      <c r="B1752" s="8" t="str">
        <f aca="false" t="array" ref="B1752:B1752">INDEX(pattern_user_labels!B1752:J1752,MATCH(MAX(COUNTIF(pattern_user_labels!B1752:J1752,pattern_user_labels!B1752:J1752)),COUNTIF(pattern_user_labels!B1752:J1752,pattern_user_labels!B1752:J1752),0))</f>
        <v>NON_SPECIFIC</v>
      </c>
      <c r="C1752" s="9" t="n">
        <f aca="false">pattern_user_labels!$R1752</f>
        <v>3</v>
      </c>
      <c r="D1752" s="9" t="n">
        <f aca="false">COUNTIF(pattern_user_labels!$B1752:$J1752, $B1752)</f>
        <v>3</v>
      </c>
      <c r="E1752" s="10" t="b">
        <f aca="false">$C1752-$D1752&lt;=1</f>
        <v>1</v>
      </c>
      <c r="F1752" s="10" t="b">
        <f aca="false">$C1752=$D1752</f>
        <v>1</v>
      </c>
      <c r="G1752" s="10" t="b">
        <f aca="false">D1752&gt;=3</f>
        <v>1</v>
      </c>
      <c r="H1752" s="10" t="b">
        <f aca="false">AND($E1752,OR($B1752="UNGRADABLE_QUALITY",$B1752="UNGRADABLE_CONDITION"))</f>
        <v>0</v>
      </c>
      <c r="I1752" s="10" t="str">
        <f aca="false">IF(AND($E1752,NOT($H1752)),$B1752, "")</f>
        <v>NON_SPECIFIC</v>
      </c>
    </row>
    <row r="1753" customFormat="false" ht="15.75" hidden="false" customHeight="false" outlineLevel="0" collapsed="false">
      <c r="A1753" s="8" t="str">
        <f aca="false">pattern_user_labels!$A1753</f>
        <v>f5e6b00a-ec90-4cea-8fc7-4554f408bdd7</v>
      </c>
      <c r="B1753" s="8" t="str">
        <f aca="false" t="array" ref="B1753:B1753">INDEX(pattern_user_labels!B1753:J1753,MATCH(MAX(COUNTIF(pattern_user_labels!B1753:J1753,pattern_user_labels!B1753:J1753)),COUNTIF(pattern_user_labels!B1753:J1753,pattern_user_labels!B1753:J1753),0))</f>
        <v>NON_SPECIFIC</v>
      </c>
      <c r="C1753" s="9" t="n">
        <f aca="false">pattern_user_labels!$R1753</f>
        <v>3</v>
      </c>
      <c r="D1753" s="9" t="n">
        <f aca="false">COUNTIF(pattern_user_labels!$B1753:$J1753, $B1753)</f>
        <v>1</v>
      </c>
      <c r="E1753" s="10" t="b">
        <f aca="false">$C1753-$D1753&lt;=1</f>
        <v>0</v>
      </c>
      <c r="F1753" s="10" t="b">
        <f aca="false">$C1753=$D1753</f>
        <v>0</v>
      </c>
      <c r="G1753" s="10" t="b">
        <f aca="false">D1753&gt;=3</f>
        <v>0</v>
      </c>
      <c r="H1753" s="10" t="b">
        <f aca="false">AND($E1753,OR($B1753="UNGRADABLE_QUALITY",$B1753="UNGRADABLE_CONDITION"))</f>
        <v>0</v>
      </c>
      <c r="I1753" s="10" t="str">
        <f aca="false">IF(AND($E1753,NOT($H1753)),$B1753, "")</f>
        <v/>
      </c>
    </row>
    <row r="1754" customFormat="false" ht="15.75" hidden="false" customHeight="false" outlineLevel="0" collapsed="false">
      <c r="A1754" s="8" t="str">
        <f aca="false">pattern_user_labels!$A1754</f>
        <v>f6f1a7c6-409c-4d7a-ae8b-e218a7c04a76</v>
      </c>
      <c r="B1754" s="8" t="str">
        <f aca="false" t="array" ref="B1754:B1754">INDEX(pattern_user_labels!B1754:J1754,MATCH(MAX(COUNTIF(pattern_user_labels!B1754:J1754,pattern_user_labels!B1754:J1754)),COUNTIF(pattern_user_labels!B1754:J1754,pattern_user_labels!B1754:J1754),0))</f>
        <v>NON_SPECIFIC</v>
      </c>
      <c r="C1754" s="9" t="n">
        <f aca="false">pattern_user_labels!$R1754</f>
        <v>3</v>
      </c>
      <c r="D1754" s="9" t="n">
        <f aca="false">COUNTIF(pattern_user_labels!$B1754:$J1754, $B1754)</f>
        <v>2</v>
      </c>
      <c r="E1754" s="10" t="b">
        <f aca="false">$C1754-$D1754&lt;=1</f>
        <v>1</v>
      </c>
      <c r="F1754" s="10" t="b">
        <f aca="false">$C1754=$D1754</f>
        <v>0</v>
      </c>
      <c r="G1754" s="10" t="b">
        <f aca="false">D1754&gt;=3</f>
        <v>0</v>
      </c>
      <c r="H1754" s="10" t="b">
        <f aca="false">AND($E1754,OR($B1754="UNGRADABLE_QUALITY",$B1754="UNGRADABLE_CONDITION"))</f>
        <v>0</v>
      </c>
      <c r="I1754" s="10" t="str">
        <f aca="false">IF(AND($E1754,NOT($H1754)),$B1754, "")</f>
        <v>NON_SPECIFIC</v>
      </c>
    </row>
    <row r="1755" customFormat="false" ht="15.75" hidden="false" customHeight="false" outlineLevel="0" collapsed="false">
      <c r="A1755" s="8" t="str">
        <f aca="false">pattern_user_labels!$A1755</f>
        <v>f710ee41-aaf3-43f5-a109-20b93d0f098d</v>
      </c>
      <c r="B1755" s="8" t="str">
        <f aca="false" t="array" ref="B1755:B1755">INDEX(pattern_user_labels!B1755:J1755,MATCH(MAX(COUNTIF(pattern_user_labels!B1755:J1755,pattern_user_labels!B1755:J1755)),COUNTIF(pattern_user_labels!B1755:J1755,pattern_user_labels!B1755:J1755),0))</f>
        <v>NORMAL</v>
      </c>
      <c r="C1755" s="9" t="n">
        <f aca="false">pattern_user_labels!$R1755</f>
        <v>3</v>
      </c>
      <c r="D1755" s="9" t="n">
        <f aca="false">COUNTIF(pattern_user_labels!$B1755:$J1755, $B1755)</f>
        <v>1</v>
      </c>
      <c r="E1755" s="10" t="b">
        <f aca="false">$C1755-$D1755&lt;=1</f>
        <v>0</v>
      </c>
      <c r="F1755" s="10" t="b">
        <f aca="false">$C1755=$D1755</f>
        <v>0</v>
      </c>
      <c r="G1755" s="10" t="b">
        <f aca="false">D1755&gt;=3</f>
        <v>0</v>
      </c>
      <c r="H1755" s="10" t="b">
        <f aca="false">AND($E1755,OR($B1755="UNGRADABLE_QUALITY",$B1755="UNGRADABLE_CONDITION"))</f>
        <v>0</v>
      </c>
      <c r="I1755" s="10" t="str">
        <f aca="false">IF(AND($E1755,NOT($H1755)),$B1755, "")</f>
        <v/>
      </c>
    </row>
    <row r="1756" customFormat="false" ht="15.75" hidden="false" customHeight="false" outlineLevel="0" collapsed="false">
      <c r="A1756" s="8" t="str">
        <f aca="false">pattern_user_labels!$A1756</f>
        <v>f76aeba7-0aed-428b-a234-473d6b0f301a</v>
      </c>
      <c r="B1756" s="8" t="str">
        <f aca="false" t="array" ref="B1756:B1756">INDEX(pattern_user_labels!B1756:J1756,MATCH(MAX(COUNTIF(pattern_user_labels!B1756:J1756,pattern_user_labels!B1756:J1756)),COUNTIF(pattern_user_labels!B1756:J1756,pattern_user_labels!B1756:J1756),0))</f>
        <v>NON_SPECIFIC</v>
      </c>
      <c r="C1756" s="9" t="n">
        <f aca="false">pattern_user_labels!$R1756</f>
        <v>3</v>
      </c>
      <c r="D1756" s="9" t="n">
        <f aca="false">COUNTIF(pattern_user_labels!$B1756:$J1756, $B1756)</f>
        <v>2</v>
      </c>
      <c r="E1756" s="10" t="b">
        <f aca="false">$C1756-$D1756&lt;=1</f>
        <v>1</v>
      </c>
      <c r="F1756" s="10" t="b">
        <f aca="false">$C1756=$D1756</f>
        <v>0</v>
      </c>
      <c r="G1756" s="10" t="b">
        <f aca="false">D1756&gt;=3</f>
        <v>0</v>
      </c>
      <c r="H1756" s="10" t="b">
        <f aca="false">AND($E1756,OR($B1756="UNGRADABLE_QUALITY",$B1756="UNGRADABLE_CONDITION"))</f>
        <v>0</v>
      </c>
      <c r="I1756" s="10" t="str">
        <f aca="false">IF(AND($E1756,NOT($H1756)),$B1756, "")</f>
        <v>NON_SPECIFIC</v>
      </c>
    </row>
    <row r="1757" customFormat="false" ht="15.75" hidden="false" customHeight="false" outlineLevel="0" collapsed="false">
      <c r="A1757" s="8" t="str">
        <f aca="false">pattern_user_labels!$A1757</f>
        <v>f7b820a8-e728-42fc-a7a4-43fabd4cf5ce</v>
      </c>
      <c r="B1757" s="8" t="str">
        <f aca="false" t="array" ref="B1757:B1757">INDEX(pattern_user_labels!B1757:J1757,MATCH(MAX(COUNTIF(pattern_user_labels!B1757:J1757,pattern_user_labels!B1757:J1757)),COUNTIF(pattern_user_labels!B1757:J1757,pattern_user_labels!B1757:J1757),0))</f>
        <v>EARLY</v>
      </c>
      <c r="C1757" s="9" t="n">
        <f aca="false">pattern_user_labels!$R1757</f>
        <v>3</v>
      </c>
      <c r="D1757" s="9" t="n">
        <f aca="false">COUNTIF(pattern_user_labels!$B1757:$J1757, $B1757)</f>
        <v>2</v>
      </c>
      <c r="E1757" s="10" t="b">
        <f aca="false">$C1757-$D1757&lt;=1</f>
        <v>1</v>
      </c>
      <c r="F1757" s="10" t="b">
        <f aca="false">$C1757=$D1757</f>
        <v>0</v>
      </c>
      <c r="G1757" s="10" t="b">
        <f aca="false">D1757&gt;=3</f>
        <v>0</v>
      </c>
      <c r="H1757" s="10" t="b">
        <f aca="false">AND($E1757,OR($B1757="UNGRADABLE_QUALITY",$B1757="UNGRADABLE_CONDITION"))</f>
        <v>0</v>
      </c>
      <c r="I1757" s="10" t="str">
        <f aca="false">IF(AND($E1757,NOT($H1757)),$B1757, "")</f>
        <v>EARLY</v>
      </c>
    </row>
    <row r="1758" customFormat="false" ht="15.75" hidden="false" customHeight="false" outlineLevel="0" collapsed="false">
      <c r="A1758" s="8" t="str">
        <f aca="false">pattern_user_labels!$A1758</f>
        <v>f85bc8fd-3c31-4dc2-bce0-df043c43c2d6</v>
      </c>
      <c r="B1758" s="8" t="str">
        <f aca="false" t="array" ref="B1758:B1758">INDEX(pattern_user_labels!B1758:J1758,MATCH(MAX(COUNTIF(pattern_user_labels!B1758:J1758,pattern_user_labels!B1758:J1758)),COUNTIF(pattern_user_labels!B1758:J1758,pattern_user_labels!B1758:J1758),0))</f>
        <v>EARLY</v>
      </c>
      <c r="C1758" s="9" t="n">
        <f aca="false">pattern_user_labels!$R1758</f>
        <v>3</v>
      </c>
      <c r="D1758" s="9" t="n">
        <f aca="false">COUNTIF(pattern_user_labels!$B1758:$J1758, $B1758)</f>
        <v>2</v>
      </c>
      <c r="E1758" s="10" t="b">
        <f aca="false">$C1758-$D1758&lt;=1</f>
        <v>1</v>
      </c>
      <c r="F1758" s="10" t="b">
        <f aca="false">$C1758=$D1758</f>
        <v>0</v>
      </c>
      <c r="G1758" s="10" t="b">
        <f aca="false">D1758&gt;=3</f>
        <v>0</v>
      </c>
      <c r="H1758" s="10" t="b">
        <f aca="false">AND($E1758,OR($B1758="UNGRADABLE_QUALITY",$B1758="UNGRADABLE_CONDITION"))</f>
        <v>0</v>
      </c>
      <c r="I1758" s="10" t="str">
        <f aca="false">IF(AND($E1758,NOT($H1758)),$B1758, "")</f>
        <v>EARLY</v>
      </c>
    </row>
    <row r="1759" customFormat="false" ht="15.75" hidden="false" customHeight="false" outlineLevel="0" collapsed="false">
      <c r="A1759" s="8" t="str">
        <f aca="false">pattern_user_labels!$A1759</f>
        <v>f86e9b6c-33c5-4920-8c85-3faa6c7e212a</v>
      </c>
      <c r="B1759" s="8" t="str">
        <f aca="false" t="array" ref="B1759:B1759">INDEX(pattern_user_labels!B1759:J1759,MATCH(MAX(COUNTIF(pattern_user_labels!B1759:J1759,pattern_user_labels!B1759:J1759)),COUNTIF(pattern_user_labels!B1759:J1759,pattern_user_labels!B1759:J1759),0))</f>
        <v>NON_SPECIFIC</v>
      </c>
      <c r="C1759" s="9" t="n">
        <f aca="false">pattern_user_labels!$R1759</f>
        <v>3</v>
      </c>
      <c r="D1759" s="9" t="n">
        <f aca="false">COUNTIF(pattern_user_labels!$B1759:$J1759, $B1759)</f>
        <v>3</v>
      </c>
      <c r="E1759" s="10" t="b">
        <f aca="false">$C1759-$D1759&lt;=1</f>
        <v>1</v>
      </c>
      <c r="F1759" s="10" t="b">
        <f aca="false">$C1759=$D1759</f>
        <v>1</v>
      </c>
      <c r="G1759" s="10" t="b">
        <f aca="false">D1759&gt;=3</f>
        <v>1</v>
      </c>
      <c r="H1759" s="10" t="b">
        <f aca="false">AND($E1759,OR($B1759="UNGRADABLE_QUALITY",$B1759="UNGRADABLE_CONDITION"))</f>
        <v>0</v>
      </c>
      <c r="I1759" s="10" t="str">
        <f aca="false">IF(AND($E1759,NOT($H1759)),$B1759, "")</f>
        <v>NON_SPECIFIC</v>
      </c>
    </row>
    <row r="1760" customFormat="false" ht="15.75" hidden="false" customHeight="false" outlineLevel="0" collapsed="false">
      <c r="A1760" s="8" t="str">
        <f aca="false">pattern_user_labels!$A1760</f>
        <v>f9412e10-a5ab-45da-9f2f-7a49d808d478</v>
      </c>
      <c r="B1760" s="8" t="str">
        <f aca="false" t="array" ref="B1760:B1760">INDEX(pattern_user_labels!B1760:J1760,MATCH(MAX(COUNTIF(pattern_user_labels!B1760:J1760,pattern_user_labels!B1760:J1760)),COUNTIF(pattern_user_labels!B1760:J1760,pattern_user_labels!B1760:J1760),0))</f>
        <v>NORMAL</v>
      </c>
      <c r="C1760" s="9" t="n">
        <f aca="false">pattern_user_labels!$R1760</f>
        <v>3</v>
      </c>
      <c r="D1760" s="9" t="n">
        <f aca="false">COUNTIF(pattern_user_labels!$B1760:$J1760, $B1760)</f>
        <v>2</v>
      </c>
      <c r="E1760" s="10" t="b">
        <f aca="false">$C1760-$D1760&lt;=1</f>
        <v>1</v>
      </c>
      <c r="F1760" s="10" t="b">
        <f aca="false">$C1760=$D1760</f>
        <v>0</v>
      </c>
      <c r="G1760" s="10" t="b">
        <f aca="false">D1760&gt;=3</f>
        <v>0</v>
      </c>
      <c r="H1760" s="10" t="b">
        <f aca="false">AND($E1760,OR($B1760="UNGRADABLE_QUALITY",$B1760="UNGRADABLE_CONDITION"))</f>
        <v>0</v>
      </c>
      <c r="I1760" s="10" t="str">
        <f aca="false">IF(AND($E1760,NOT($H1760)),$B1760, "")</f>
        <v>NORMAL</v>
      </c>
    </row>
    <row r="1761" customFormat="false" ht="15.75" hidden="false" customHeight="false" outlineLevel="0" collapsed="false">
      <c r="A1761" s="8" t="str">
        <f aca="false">pattern_user_labels!$A1761</f>
        <v>f946e724-0ba2-4d04-9d7e-49513387c492</v>
      </c>
      <c r="B1761" s="8" t="str">
        <f aca="false" t="array" ref="B1761:B1761">INDEX(pattern_user_labels!B1761:J1761,MATCH(MAX(COUNTIF(pattern_user_labels!B1761:J1761,pattern_user_labels!B1761:J1761)),COUNTIF(pattern_user_labels!B1761:J1761,pattern_user_labels!B1761:J1761),0))</f>
        <v>NON_SPECIFIC</v>
      </c>
      <c r="C1761" s="9" t="n">
        <f aca="false">pattern_user_labels!$R1761</f>
        <v>3</v>
      </c>
      <c r="D1761" s="9" t="n">
        <f aca="false">COUNTIF(pattern_user_labels!$B1761:$J1761, $B1761)</f>
        <v>2</v>
      </c>
      <c r="E1761" s="10" t="b">
        <f aca="false">$C1761-$D1761&lt;=1</f>
        <v>1</v>
      </c>
      <c r="F1761" s="10" t="b">
        <f aca="false">$C1761=$D1761</f>
        <v>0</v>
      </c>
      <c r="G1761" s="10" t="b">
        <f aca="false">D1761&gt;=3</f>
        <v>0</v>
      </c>
      <c r="H1761" s="10" t="b">
        <f aca="false">AND($E1761,OR($B1761="UNGRADABLE_QUALITY",$B1761="UNGRADABLE_CONDITION"))</f>
        <v>0</v>
      </c>
      <c r="I1761" s="10" t="str">
        <f aca="false">IF(AND($E1761,NOT($H1761)),$B1761, "")</f>
        <v>NON_SPECIFIC</v>
      </c>
    </row>
    <row r="1762" customFormat="false" ht="15.75" hidden="false" customHeight="false" outlineLevel="0" collapsed="false">
      <c r="A1762" s="8" t="str">
        <f aca="false">pattern_user_labels!$A1762</f>
        <v>f95c544f-f309-4a7d-ab4d-86c50b339bc7</v>
      </c>
      <c r="B1762" s="8" t="str">
        <f aca="false" t="array" ref="B1762:B1762">INDEX(pattern_user_labels!B1762:J1762,MATCH(MAX(COUNTIF(pattern_user_labels!B1762:J1762,pattern_user_labels!B1762:J1762)),COUNTIF(pattern_user_labels!B1762:J1762,pattern_user_labels!B1762:J1762),0))</f>
        <v>NON_SPECIFIC</v>
      </c>
      <c r="C1762" s="9" t="n">
        <f aca="false">pattern_user_labels!$R1762</f>
        <v>3</v>
      </c>
      <c r="D1762" s="9" t="n">
        <f aca="false">COUNTIF(pattern_user_labels!$B1762:$J1762, $B1762)</f>
        <v>3</v>
      </c>
      <c r="E1762" s="10" t="b">
        <f aca="false">$C1762-$D1762&lt;=1</f>
        <v>1</v>
      </c>
      <c r="F1762" s="10" t="b">
        <f aca="false">$C1762=$D1762</f>
        <v>1</v>
      </c>
      <c r="G1762" s="10" t="b">
        <f aca="false">D1762&gt;=3</f>
        <v>1</v>
      </c>
      <c r="H1762" s="10" t="b">
        <f aca="false">AND($E1762,OR($B1762="UNGRADABLE_QUALITY",$B1762="UNGRADABLE_CONDITION"))</f>
        <v>0</v>
      </c>
      <c r="I1762" s="10" t="str">
        <f aca="false">IF(AND($E1762,NOT($H1762)),$B1762, "")</f>
        <v>NON_SPECIFIC</v>
      </c>
    </row>
    <row r="1763" customFormat="false" ht="15.75" hidden="false" customHeight="false" outlineLevel="0" collapsed="false">
      <c r="A1763" s="8" t="str">
        <f aca="false">pattern_user_labels!$A1763</f>
        <v>f97e6acd-b861-4bcc-8b36-f1214db0e69c</v>
      </c>
      <c r="B1763" s="8" t="str">
        <f aca="false" t="array" ref="B1763:B1763">INDEX(pattern_user_labels!B1763:J1763,MATCH(MAX(COUNTIF(pattern_user_labels!B1763:J1763,pattern_user_labels!B1763:J1763)),COUNTIF(pattern_user_labels!B1763:J1763,pattern_user_labels!B1763:J1763),0))</f>
        <v>ACTIVE</v>
      </c>
      <c r="C1763" s="9" t="n">
        <f aca="false">pattern_user_labels!$R1763</f>
        <v>3</v>
      </c>
      <c r="D1763" s="9" t="n">
        <f aca="false">COUNTIF(pattern_user_labels!$B1763:$J1763, $B1763)</f>
        <v>2</v>
      </c>
      <c r="E1763" s="10" t="b">
        <f aca="false">$C1763-$D1763&lt;=1</f>
        <v>1</v>
      </c>
      <c r="F1763" s="10" t="b">
        <f aca="false">$C1763=$D1763</f>
        <v>0</v>
      </c>
      <c r="G1763" s="10" t="b">
        <f aca="false">D1763&gt;=3</f>
        <v>0</v>
      </c>
      <c r="H1763" s="10" t="b">
        <f aca="false">AND($E1763,OR($B1763="UNGRADABLE_QUALITY",$B1763="UNGRADABLE_CONDITION"))</f>
        <v>0</v>
      </c>
      <c r="I1763" s="10" t="str">
        <f aca="false">IF(AND($E1763,NOT($H1763)),$B1763, "")</f>
        <v>ACTIVE</v>
      </c>
    </row>
    <row r="1764" customFormat="false" ht="15.75" hidden="false" customHeight="false" outlineLevel="0" collapsed="false">
      <c r="A1764" s="8" t="str">
        <f aca="false">pattern_user_labels!$A1764</f>
        <v>fa281a56-8883-4453-bd6c-2fa22d08256e</v>
      </c>
      <c r="B1764" s="8" t="str">
        <f aca="false" t="array" ref="B1764:B1764">INDEX(pattern_user_labels!B1764:J1764,MATCH(MAX(COUNTIF(pattern_user_labels!B1764:J1764,pattern_user_labels!B1764:J1764)),COUNTIF(pattern_user_labels!B1764:J1764,pattern_user_labels!B1764:J1764),0))</f>
        <v>ACTIVE</v>
      </c>
      <c r="C1764" s="9" t="n">
        <f aca="false">pattern_user_labels!$R1764</f>
        <v>3</v>
      </c>
      <c r="D1764" s="9" t="n">
        <f aca="false">COUNTIF(pattern_user_labels!$B1764:$J1764, $B1764)</f>
        <v>3</v>
      </c>
      <c r="E1764" s="10" t="b">
        <f aca="false">$C1764-$D1764&lt;=1</f>
        <v>1</v>
      </c>
      <c r="F1764" s="10" t="b">
        <f aca="false">$C1764=$D1764</f>
        <v>1</v>
      </c>
      <c r="G1764" s="10" t="b">
        <f aca="false">D1764&gt;=3</f>
        <v>1</v>
      </c>
      <c r="H1764" s="10" t="b">
        <f aca="false">AND($E1764,OR($B1764="UNGRADABLE_QUALITY",$B1764="UNGRADABLE_CONDITION"))</f>
        <v>0</v>
      </c>
      <c r="I1764" s="10" t="str">
        <f aca="false">IF(AND($E1764,NOT($H1764)),$B1764, "")</f>
        <v>ACTIVE</v>
      </c>
    </row>
    <row r="1765" customFormat="false" ht="15.75" hidden="false" customHeight="false" outlineLevel="0" collapsed="false">
      <c r="A1765" s="8" t="str">
        <f aca="false">pattern_user_labels!$A1765</f>
        <v>fa763d52-8c8c-4798-aeb2-97fda22a1921</v>
      </c>
      <c r="B1765" s="8" t="str">
        <f aca="false" t="array" ref="B1765:B1765">INDEX(pattern_user_labels!B1765:J1765,MATCH(MAX(COUNTIF(pattern_user_labels!B1765:J1765,pattern_user_labels!B1765:J1765)),COUNTIF(pattern_user_labels!B1765:J1765,pattern_user_labels!B1765:J1765),0))</f>
        <v>NORMAL</v>
      </c>
      <c r="C1765" s="9" t="n">
        <f aca="false">pattern_user_labels!$R1765</f>
        <v>3</v>
      </c>
      <c r="D1765" s="9" t="n">
        <f aca="false">COUNTIF(pattern_user_labels!$B1765:$J1765, $B1765)</f>
        <v>2</v>
      </c>
      <c r="E1765" s="10" t="b">
        <f aca="false">$C1765-$D1765&lt;=1</f>
        <v>1</v>
      </c>
      <c r="F1765" s="10" t="b">
        <f aca="false">$C1765=$D1765</f>
        <v>0</v>
      </c>
      <c r="G1765" s="10" t="b">
        <f aca="false">D1765&gt;=3</f>
        <v>0</v>
      </c>
      <c r="H1765" s="10" t="b">
        <f aca="false">AND($E1765,OR($B1765="UNGRADABLE_QUALITY",$B1765="UNGRADABLE_CONDITION"))</f>
        <v>0</v>
      </c>
      <c r="I1765" s="10" t="str">
        <f aca="false">IF(AND($E1765,NOT($H1765)),$B1765, "")</f>
        <v>NORMAL</v>
      </c>
    </row>
    <row r="1766" customFormat="false" ht="15.75" hidden="false" customHeight="false" outlineLevel="0" collapsed="false">
      <c r="A1766" s="8" t="str">
        <f aca="false">pattern_user_labels!$A1766</f>
        <v>faa0db6f-091d-4010-bdbf-cc188f914804</v>
      </c>
      <c r="B1766" s="8" t="str">
        <f aca="false" t="array" ref="B1766:B1766">INDEX(pattern_user_labels!B1766:J1766,MATCH(MAX(COUNTIF(pattern_user_labels!B1766:J1766,pattern_user_labels!B1766:J1766)),COUNTIF(pattern_user_labels!B1766:J1766,pattern_user_labels!B1766:J1766),0))</f>
        <v>NON_SPECIFIC</v>
      </c>
      <c r="C1766" s="9" t="n">
        <f aca="false">pattern_user_labels!$R1766</f>
        <v>3</v>
      </c>
      <c r="D1766" s="9" t="n">
        <f aca="false">COUNTIF(pattern_user_labels!$B1766:$J1766, $B1766)</f>
        <v>2</v>
      </c>
      <c r="E1766" s="10" t="b">
        <f aca="false">$C1766-$D1766&lt;=1</f>
        <v>1</v>
      </c>
      <c r="F1766" s="10" t="b">
        <f aca="false">$C1766=$D1766</f>
        <v>0</v>
      </c>
      <c r="G1766" s="10" t="b">
        <f aca="false">D1766&gt;=3</f>
        <v>0</v>
      </c>
      <c r="H1766" s="10" t="b">
        <f aca="false">AND($E1766,OR($B1766="UNGRADABLE_QUALITY",$B1766="UNGRADABLE_CONDITION"))</f>
        <v>0</v>
      </c>
      <c r="I1766" s="10" t="str">
        <f aca="false">IF(AND($E1766,NOT($H1766)),$B1766, "")</f>
        <v>NON_SPECIFIC</v>
      </c>
    </row>
    <row r="1767" customFormat="false" ht="15.75" hidden="false" customHeight="false" outlineLevel="0" collapsed="false">
      <c r="A1767" s="8" t="str">
        <f aca="false">pattern_user_labels!$A1767</f>
        <v>faef6f52-bd17-4f96-a9d6-ca36082bb151</v>
      </c>
      <c r="B1767" s="8" t="str">
        <f aca="false" t="array" ref="B1767:B1767">INDEX(pattern_user_labels!B1767:J1767,MATCH(MAX(COUNTIF(pattern_user_labels!B1767:J1767,pattern_user_labels!B1767:J1767)),COUNTIF(pattern_user_labels!B1767:J1767,pattern_user_labels!B1767:J1767),0))</f>
        <v>NON_SPECIFIC</v>
      </c>
      <c r="C1767" s="9" t="n">
        <f aca="false">pattern_user_labels!$R1767</f>
        <v>3</v>
      </c>
      <c r="D1767" s="9" t="n">
        <f aca="false">COUNTIF(pattern_user_labels!$B1767:$J1767, $B1767)</f>
        <v>3</v>
      </c>
      <c r="E1767" s="10" t="b">
        <f aca="false">$C1767-$D1767&lt;=1</f>
        <v>1</v>
      </c>
      <c r="F1767" s="10" t="b">
        <f aca="false">$C1767=$D1767</f>
        <v>1</v>
      </c>
      <c r="G1767" s="10" t="b">
        <f aca="false">D1767&gt;=3</f>
        <v>1</v>
      </c>
      <c r="H1767" s="10" t="b">
        <f aca="false">AND($E1767,OR($B1767="UNGRADABLE_QUALITY",$B1767="UNGRADABLE_CONDITION"))</f>
        <v>0</v>
      </c>
      <c r="I1767" s="10" t="str">
        <f aca="false">IF(AND($E1767,NOT($H1767)),$B1767, "")</f>
        <v>NON_SPECIFIC</v>
      </c>
    </row>
    <row r="1768" customFormat="false" ht="15.75" hidden="false" customHeight="false" outlineLevel="0" collapsed="false">
      <c r="A1768" s="8" t="str">
        <f aca="false">pattern_user_labels!$A1768</f>
        <v>fbea1928-0695-46b3-aea8-0f47f5526563</v>
      </c>
      <c r="B1768" s="8" t="str">
        <f aca="false" t="array" ref="B1768:B1768">INDEX(pattern_user_labels!B1768:J1768,MATCH(MAX(COUNTIF(pattern_user_labels!B1768:J1768,pattern_user_labels!B1768:J1768)),COUNTIF(pattern_user_labels!B1768:J1768,pattern_user_labels!B1768:J1768),0))</f>
        <v>ACTIVE</v>
      </c>
      <c r="C1768" s="9" t="n">
        <f aca="false">pattern_user_labels!$R1768</f>
        <v>3</v>
      </c>
      <c r="D1768" s="9" t="n">
        <f aca="false">COUNTIF(pattern_user_labels!$B1768:$J1768, $B1768)</f>
        <v>3</v>
      </c>
      <c r="E1768" s="10" t="b">
        <f aca="false">$C1768-$D1768&lt;=1</f>
        <v>1</v>
      </c>
      <c r="F1768" s="10" t="b">
        <f aca="false">$C1768=$D1768</f>
        <v>1</v>
      </c>
      <c r="G1768" s="10" t="b">
        <f aca="false">D1768&gt;=3</f>
        <v>1</v>
      </c>
      <c r="H1768" s="10" t="b">
        <f aca="false">AND($E1768,OR($B1768="UNGRADABLE_QUALITY",$B1768="UNGRADABLE_CONDITION"))</f>
        <v>0</v>
      </c>
      <c r="I1768" s="10" t="str">
        <f aca="false">IF(AND($E1768,NOT($H1768)),$B1768, "")</f>
        <v>ACTIVE</v>
      </c>
    </row>
    <row r="1769" customFormat="false" ht="15.75" hidden="false" customHeight="false" outlineLevel="0" collapsed="false">
      <c r="A1769" s="8" t="str">
        <f aca="false">pattern_user_labels!$A1769</f>
        <v>fc1dcc9f-528e-4e77-a113-c416eff52e14</v>
      </c>
      <c r="B1769" s="8" t="str">
        <f aca="false" t="array" ref="B1769:B1769">INDEX(pattern_user_labels!B1769:J1769,MATCH(MAX(COUNTIF(pattern_user_labels!B1769:J1769,pattern_user_labels!B1769:J1769)),COUNTIF(pattern_user_labels!B1769:J1769,pattern_user_labels!B1769:J1769),0))</f>
        <v>NORMAL</v>
      </c>
      <c r="C1769" s="9" t="n">
        <f aca="false">pattern_user_labels!$R1769</f>
        <v>3</v>
      </c>
      <c r="D1769" s="9" t="n">
        <f aca="false">COUNTIF(pattern_user_labels!$B1769:$J1769, $B1769)</f>
        <v>2</v>
      </c>
      <c r="E1769" s="10" t="b">
        <f aca="false">$C1769-$D1769&lt;=1</f>
        <v>1</v>
      </c>
      <c r="F1769" s="10" t="b">
        <f aca="false">$C1769=$D1769</f>
        <v>0</v>
      </c>
      <c r="G1769" s="10" t="b">
        <f aca="false">D1769&gt;=3</f>
        <v>0</v>
      </c>
      <c r="H1769" s="10" t="b">
        <f aca="false">AND($E1769,OR($B1769="UNGRADABLE_QUALITY",$B1769="UNGRADABLE_CONDITION"))</f>
        <v>0</v>
      </c>
      <c r="I1769" s="10" t="str">
        <f aca="false">IF(AND($E1769,NOT($H1769)),$B1769, "")</f>
        <v>NORMAL</v>
      </c>
    </row>
    <row r="1770" customFormat="false" ht="15.75" hidden="false" customHeight="false" outlineLevel="0" collapsed="false">
      <c r="A1770" s="8" t="str">
        <f aca="false">pattern_user_labels!$A1770</f>
        <v>fc463134-7e74-48da-9c5e-13e93df17da1</v>
      </c>
      <c r="B1770" s="8" t="str">
        <f aca="false" t="array" ref="B1770:B1770">INDEX(pattern_user_labels!B1770:J1770,MATCH(MAX(COUNTIF(pattern_user_labels!B1770:J1770,pattern_user_labels!B1770:J1770)),COUNTIF(pattern_user_labels!B1770:J1770,pattern_user_labels!B1770:J1770),0))</f>
        <v>NORMAL</v>
      </c>
      <c r="C1770" s="9" t="n">
        <f aca="false">pattern_user_labels!$R1770</f>
        <v>3</v>
      </c>
      <c r="D1770" s="9" t="n">
        <f aca="false">COUNTIF(pattern_user_labels!$B1770:$J1770, $B1770)</f>
        <v>2</v>
      </c>
      <c r="E1770" s="10" t="b">
        <f aca="false">$C1770-$D1770&lt;=1</f>
        <v>1</v>
      </c>
      <c r="F1770" s="10" t="b">
        <f aca="false">$C1770=$D1770</f>
        <v>0</v>
      </c>
      <c r="G1770" s="10" t="b">
        <f aca="false">D1770&gt;=3</f>
        <v>0</v>
      </c>
      <c r="H1770" s="10" t="b">
        <f aca="false">AND($E1770,OR($B1770="UNGRADABLE_QUALITY",$B1770="UNGRADABLE_CONDITION"))</f>
        <v>0</v>
      </c>
      <c r="I1770" s="10" t="str">
        <f aca="false">IF(AND($E1770,NOT($H1770)),$B1770, "")</f>
        <v>NORMAL</v>
      </c>
    </row>
    <row r="1771" customFormat="false" ht="15.75" hidden="false" customHeight="false" outlineLevel="0" collapsed="false">
      <c r="A1771" s="8" t="str">
        <f aca="false">pattern_user_labels!$A1771</f>
        <v>fca86fae-6e05-416f-a84e-73c5cf79ea0d</v>
      </c>
      <c r="B1771" s="8" t="str">
        <f aca="false" t="array" ref="B1771:B1771">INDEX(pattern_user_labels!B1771:J1771,MATCH(MAX(COUNTIF(pattern_user_labels!B1771:J1771,pattern_user_labels!B1771:J1771)),COUNTIF(pattern_user_labels!B1771:J1771,pattern_user_labels!B1771:J1771),0))</f>
        <v>NON_SPECIFIC</v>
      </c>
      <c r="C1771" s="9" t="n">
        <f aca="false">pattern_user_labels!$R1771</f>
        <v>3</v>
      </c>
      <c r="D1771" s="9" t="n">
        <f aca="false">COUNTIF(pattern_user_labels!$B1771:$J1771, $B1771)</f>
        <v>2</v>
      </c>
      <c r="E1771" s="10" t="b">
        <f aca="false">$C1771-$D1771&lt;=1</f>
        <v>1</v>
      </c>
      <c r="F1771" s="10" t="b">
        <f aca="false">$C1771=$D1771</f>
        <v>0</v>
      </c>
      <c r="G1771" s="10" t="b">
        <f aca="false">D1771&gt;=3</f>
        <v>0</v>
      </c>
      <c r="H1771" s="10" t="b">
        <f aca="false">AND($E1771,OR($B1771="UNGRADABLE_QUALITY",$B1771="UNGRADABLE_CONDITION"))</f>
        <v>0</v>
      </c>
      <c r="I1771" s="10" t="str">
        <f aca="false">IF(AND($E1771,NOT($H1771)),$B1771, "")</f>
        <v>NON_SPECIFIC</v>
      </c>
    </row>
    <row r="1772" customFormat="false" ht="15.75" hidden="false" customHeight="false" outlineLevel="0" collapsed="false">
      <c r="A1772" s="8" t="str">
        <f aca="false">pattern_user_labels!$A1772</f>
        <v>fd10194c-13a8-4758-b328-cce4e19d662a</v>
      </c>
      <c r="B1772" s="8" t="str">
        <f aca="false" t="array" ref="B1772:B1772">INDEX(pattern_user_labels!B1772:J1772,MATCH(MAX(COUNTIF(pattern_user_labels!B1772:J1772,pattern_user_labels!B1772:J1772)),COUNTIF(pattern_user_labels!B1772:J1772,pattern_user_labels!B1772:J1772),0))</f>
        <v>NORMAL</v>
      </c>
      <c r="C1772" s="9" t="n">
        <f aca="false">pattern_user_labels!$R1772</f>
        <v>3</v>
      </c>
      <c r="D1772" s="9" t="n">
        <f aca="false">COUNTIF(pattern_user_labels!$B1772:$J1772, $B1772)</f>
        <v>3</v>
      </c>
      <c r="E1772" s="10" t="b">
        <f aca="false">$C1772-$D1772&lt;=1</f>
        <v>1</v>
      </c>
      <c r="F1772" s="10" t="b">
        <f aca="false">$C1772=$D1772</f>
        <v>1</v>
      </c>
      <c r="G1772" s="10" t="b">
        <f aca="false">D1772&gt;=3</f>
        <v>1</v>
      </c>
      <c r="H1772" s="10" t="b">
        <f aca="false">AND($E1772,OR($B1772="UNGRADABLE_QUALITY",$B1772="UNGRADABLE_CONDITION"))</f>
        <v>0</v>
      </c>
      <c r="I1772" s="10" t="str">
        <f aca="false">IF(AND($E1772,NOT($H1772)),$B1772, "")</f>
        <v>NORMAL</v>
      </c>
    </row>
    <row r="1773" customFormat="false" ht="15.75" hidden="false" customHeight="false" outlineLevel="0" collapsed="false">
      <c r="A1773" s="8" t="str">
        <f aca="false">pattern_user_labels!$A1773</f>
        <v>fd4b9579-1b25-4510-9df2-433d4979171e</v>
      </c>
      <c r="B1773" s="8" t="str">
        <f aca="false" t="array" ref="B1773:B1773">INDEX(pattern_user_labels!B1773:J1773,MATCH(MAX(COUNTIF(pattern_user_labels!B1773:J1773,pattern_user_labels!B1773:J1773)),COUNTIF(pattern_user_labels!B1773:J1773,pattern_user_labels!B1773:J1773),0))</f>
        <v>EARLY</v>
      </c>
      <c r="C1773" s="9" t="n">
        <f aca="false">pattern_user_labels!$R1773</f>
        <v>3</v>
      </c>
      <c r="D1773" s="9" t="n">
        <f aca="false">COUNTIF(pattern_user_labels!$B1773:$J1773, $B1773)</f>
        <v>2</v>
      </c>
      <c r="E1773" s="10" t="b">
        <f aca="false">$C1773-$D1773&lt;=1</f>
        <v>1</v>
      </c>
      <c r="F1773" s="10" t="b">
        <f aca="false">$C1773=$D1773</f>
        <v>0</v>
      </c>
      <c r="G1773" s="10" t="b">
        <f aca="false">D1773&gt;=3</f>
        <v>0</v>
      </c>
      <c r="H1773" s="10" t="b">
        <f aca="false">AND($E1773,OR($B1773="UNGRADABLE_QUALITY",$B1773="UNGRADABLE_CONDITION"))</f>
        <v>0</v>
      </c>
      <c r="I1773" s="10" t="str">
        <f aca="false">IF(AND($E1773,NOT($H1773)),$B1773, "")</f>
        <v>EARLY</v>
      </c>
    </row>
    <row r="1774" customFormat="false" ht="15.75" hidden="false" customHeight="false" outlineLevel="0" collapsed="false">
      <c r="A1774" s="8" t="str">
        <f aca="false">pattern_user_labels!$A1774</f>
        <v>fd563cd0-9778-4663-962b-211d58dbceac</v>
      </c>
      <c r="B1774" s="8" t="str">
        <f aca="false" t="array" ref="B1774:B1774">INDEX(pattern_user_labels!B1774:J1774,MATCH(MAX(COUNTIF(pattern_user_labels!B1774:J1774,pattern_user_labels!B1774:J1774)),COUNTIF(pattern_user_labels!B1774:J1774,pattern_user_labels!B1774:J1774),0))</f>
        <v>NON_SPECIFIC</v>
      </c>
      <c r="C1774" s="9" t="n">
        <f aca="false">pattern_user_labels!$R1774</f>
        <v>3</v>
      </c>
      <c r="D1774" s="9" t="n">
        <f aca="false">COUNTIF(pattern_user_labels!$B1774:$J1774, $B1774)</f>
        <v>3</v>
      </c>
      <c r="E1774" s="10" t="b">
        <f aca="false">$C1774-$D1774&lt;=1</f>
        <v>1</v>
      </c>
      <c r="F1774" s="10" t="b">
        <f aca="false">$C1774=$D1774</f>
        <v>1</v>
      </c>
      <c r="G1774" s="10" t="b">
        <f aca="false">D1774&gt;=3</f>
        <v>1</v>
      </c>
      <c r="H1774" s="10" t="b">
        <f aca="false">AND($E1774,OR($B1774="UNGRADABLE_QUALITY",$B1774="UNGRADABLE_CONDITION"))</f>
        <v>0</v>
      </c>
      <c r="I1774" s="10" t="str">
        <f aca="false">IF(AND($E1774,NOT($H1774)),$B1774, "")</f>
        <v>NON_SPECIFIC</v>
      </c>
    </row>
    <row r="1775" customFormat="false" ht="15.75" hidden="false" customHeight="false" outlineLevel="0" collapsed="false">
      <c r="A1775" s="8" t="str">
        <f aca="false">pattern_user_labels!$A1775</f>
        <v>fdb90ab3-8e1c-485c-959e-85d22dfdabc0</v>
      </c>
      <c r="B1775" s="8" t="str">
        <f aca="false" t="array" ref="B1775:B1775">INDEX(pattern_user_labels!B1775:J1775,MATCH(MAX(COUNTIF(pattern_user_labels!B1775:J1775,pattern_user_labels!B1775:J1775)),COUNTIF(pattern_user_labels!B1775:J1775,pattern_user_labels!B1775:J1775),0))</f>
        <v>NON_SPECIFIC</v>
      </c>
      <c r="C1775" s="9" t="n">
        <f aca="false">pattern_user_labels!$R1775</f>
        <v>3</v>
      </c>
      <c r="D1775" s="9" t="n">
        <f aca="false">COUNTIF(pattern_user_labels!$B1775:$J1775, $B1775)</f>
        <v>3</v>
      </c>
      <c r="E1775" s="10" t="b">
        <f aca="false">$C1775-$D1775&lt;=1</f>
        <v>1</v>
      </c>
      <c r="F1775" s="10" t="b">
        <f aca="false">$C1775=$D1775</f>
        <v>1</v>
      </c>
      <c r="G1775" s="10" t="b">
        <f aca="false">D1775&gt;=3</f>
        <v>1</v>
      </c>
      <c r="H1775" s="10" t="b">
        <f aca="false">AND($E1775,OR($B1775="UNGRADABLE_QUALITY",$B1775="UNGRADABLE_CONDITION"))</f>
        <v>0</v>
      </c>
      <c r="I1775" s="10" t="str">
        <f aca="false">IF(AND($E1775,NOT($H1775)),$B1775, "")</f>
        <v>NON_SPECIFIC</v>
      </c>
    </row>
    <row r="1776" customFormat="false" ht="15.75" hidden="false" customHeight="false" outlineLevel="0" collapsed="false">
      <c r="A1776" s="8" t="str">
        <f aca="false">pattern_user_labels!$A1776</f>
        <v>fe2b29e8-bdbc-4dc4-8135-033d0ee2a7df</v>
      </c>
      <c r="B1776" s="8" t="str">
        <f aca="false" t="array" ref="B1776:B1776">INDEX(pattern_user_labels!B1776:J1776,MATCH(MAX(COUNTIF(pattern_user_labels!B1776:J1776,pattern_user_labels!B1776:J1776)),COUNTIF(pattern_user_labels!B1776:J1776,pattern_user_labels!B1776:J1776),0))</f>
        <v>LATE</v>
      </c>
      <c r="C1776" s="9" t="n">
        <f aca="false">pattern_user_labels!$R1776</f>
        <v>3</v>
      </c>
      <c r="D1776" s="9" t="n">
        <f aca="false">COUNTIF(pattern_user_labels!$B1776:$J1776, $B1776)</f>
        <v>2</v>
      </c>
      <c r="E1776" s="10" t="b">
        <f aca="false">$C1776-$D1776&lt;=1</f>
        <v>1</v>
      </c>
      <c r="F1776" s="10" t="b">
        <f aca="false">$C1776=$D1776</f>
        <v>0</v>
      </c>
      <c r="G1776" s="10" t="b">
        <f aca="false">D1776&gt;=3</f>
        <v>0</v>
      </c>
      <c r="H1776" s="10" t="b">
        <f aca="false">AND($E1776,OR($B1776="UNGRADABLE_QUALITY",$B1776="UNGRADABLE_CONDITION"))</f>
        <v>0</v>
      </c>
      <c r="I1776" s="10" t="str">
        <f aca="false">IF(AND($E1776,NOT($H1776)),$B1776, "")</f>
        <v>LATE</v>
      </c>
    </row>
    <row r="1777" customFormat="false" ht="15.75" hidden="false" customHeight="false" outlineLevel="0" collapsed="false">
      <c r="A1777" s="8" t="str">
        <f aca="false">pattern_user_labels!$A1777</f>
        <v>fef71bdb-a234-4744-ba25-1c2332eab878</v>
      </c>
      <c r="B1777" s="8" t="str">
        <f aca="false" t="array" ref="B1777:B1777">INDEX(pattern_user_labels!B1777:J1777,MATCH(MAX(COUNTIF(pattern_user_labels!B1777:J1777,pattern_user_labels!B1777:J1777)),COUNTIF(pattern_user_labels!B1777:J1777,pattern_user_labels!B1777:J1777),0))</f>
        <v>NON_SPECIFIC</v>
      </c>
      <c r="C1777" s="9" t="n">
        <f aca="false">pattern_user_labels!$R1777</f>
        <v>3</v>
      </c>
      <c r="D1777" s="9" t="n">
        <f aca="false">COUNTIF(pattern_user_labels!$B1777:$J1777, $B1777)</f>
        <v>2</v>
      </c>
      <c r="E1777" s="10" t="b">
        <f aca="false">$C1777-$D1777&lt;=1</f>
        <v>1</v>
      </c>
      <c r="F1777" s="10" t="b">
        <f aca="false">$C1777=$D1777</f>
        <v>0</v>
      </c>
      <c r="G1777" s="10" t="b">
        <f aca="false">D1777&gt;=3</f>
        <v>0</v>
      </c>
      <c r="H1777" s="10" t="b">
        <f aca="false">AND($E1777,OR($B1777="UNGRADABLE_QUALITY",$B1777="UNGRADABLE_CONDITION"))</f>
        <v>0</v>
      </c>
      <c r="I1777" s="10" t="str">
        <f aca="false">IF(AND($E1777,NOT($H1777)),$B1777, "")</f>
        <v>NON_SPECIFIC</v>
      </c>
    </row>
    <row r="1778" customFormat="false" ht="15.75" hidden="false" customHeight="false" outlineLevel="0" collapsed="false">
      <c r="A1778" s="8" t="str">
        <f aca="false">pattern_user_labels!$A1778</f>
        <v>ff0166bb-2406-44f7-a519-cb89892e9667</v>
      </c>
      <c r="B1778" s="8" t="str">
        <f aca="false" t="array" ref="B1778:B1778">INDEX(pattern_user_labels!B1778:J1778,MATCH(MAX(COUNTIF(pattern_user_labels!B1778:J1778,pattern_user_labels!B1778:J1778)),COUNTIF(pattern_user_labels!B1778:J1778,pattern_user_labels!B1778:J1778),0))</f>
        <v>NON_SPECIFIC</v>
      </c>
      <c r="C1778" s="9" t="n">
        <f aca="false">pattern_user_labels!$R1778</f>
        <v>3</v>
      </c>
      <c r="D1778" s="9" t="n">
        <f aca="false">COUNTIF(pattern_user_labels!$B1778:$J1778, $B1778)</f>
        <v>2</v>
      </c>
      <c r="E1778" s="10" t="b">
        <f aca="false">$C1778-$D1778&lt;=1</f>
        <v>1</v>
      </c>
      <c r="F1778" s="10" t="b">
        <f aca="false">$C1778=$D1778</f>
        <v>0</v>
      </c>
      <c r="G1778" s="10" t="b">
        <f aca="false">D1778&gt;=3</f>
        <v>0</v>
      </c>
      <c r="H1778" s="10" t="b">
        <f aca="false">AND($E1778,OR($B1778="UNGRADABLE_QUALITY",$B1778="UNGRADABLE_CONDITION"))</f>
        <v>0</v>
      </c>
      <c r="I1778" s="10" t="str">
        <f aca="false">IF(AND($E1778,NOT($H1778)),$B1778, "")</f>
        <v>NON_SPECIFIC</v>
      </c>
    </row>
    <row r="1779" customFormat="false" ht="15.75" hidden="false" customHeight="false" outlineLevel="0" collapsed="false">
      <c r="A1779" s="8" t="str">
        <f aca="false">pattern_user_labels!$A1779</f>
        <v>ff1fa6c2-3583-4ad0-ad66-42080b935c11</v>
      </c>
      <c r="B1779" s="8" t="str">
        <f aca="false" t="array" ref="B1779:B1779">INDEX(pattern_user_labels!B1779:J1779,MATCH(MAX(COUNTIF(pattern_user_labels!B1779:J1779,pattern_user_labels!B1779:J1779)),COUNTIF(pattern_user_labels!B1779:J1779,pattern_user_labels!B1779:J1779),0))</f>
        <v>NORMAL</v>
      </c>
      <c r="C1779" s="9" t="n">
        <f aca="false">pattern_user_labels!$R1779</f>
        <v>3</v>
      </c>
      <c r="D1779" s="9" t="n">
        <f aca="false">COUNTIF(pattern_user_labels!$B1779:$J1779, $B1779)</f>
        <v>3</v>
      </c>
      <c r="E1779" s="10" t="b">
        <f aca="false">$C1779-$D1779&lt;=1</f>
        <v>1</v>
      </c>
      <c r="F1779" s="10" t="b">
        <f aca="false">$C1779=$D1779</f>
        <v>1</v>
      </c>
      <c r="G1779" s="10" t="b">
        <f aca="false">D1779&gt;=3</f>
        <v>1</v>
      </c>
      <c r="H1779" s="10" t="b">
        <f aca="false">AND($E1779,OR($B1779="UNGRADABLE_QUALITY",$B1779="UNGRADABLE_CONDITION"))</f>
        <v>0</v>
      </c>
      <c r="I1779" s="10" t="str">
        <f aca="false">IF(AND($E1779,NOT($H1779)),$B1779, "")</f>
        <v>NORMAL</v>
      </c>
    </row>
    <row r="1780" customFormat="false" ht="15.75" hidden="false" customHeight="false" outlineLevel="0" collapsed="false">
      <c r="A1780" s="8" t="str">
        <f aca="false">pattern_user_labels!$A1780</f>
        <v>ff240107-4e57-4fc8-8ebf-d9a6c41eac39</v>
      </c>
      <c r="B1780" s="8" t="str">
        <f aca="false" t="array" ref="B1780:B1780">INDEX(pattern_user_labels!B1780:J1780,MATCH(MAX(COUNTIF(pattern_user_labels!B1780:J1780,pattern_user_labels!B1780:J1780)),COUNTIF(pattern_user_labels!B1780:J1780,pattern_user_labels!B1780:J1780),0))</f>
        <v>NON_SPECIFIC</v>
      </c>
      <c r="C1780" s="9" t="n">
        <f aca="false">pattern_user_labels!$R1780</f>
        <v>3</v>
      </c>
      <c r="D1780" s="9" t="n">
        <f aca="false">COUNTIF(pattern_user_labels!$B1780:$J1780, $B1780)</f>
        <v>3</v>
      </c>
      <c r="E1780" s="10" t="b">
        <f aca="false">$C1780-$D1780&lt;=1</f>
        <v>1</v>
      </c>
      <c r="F1780" s="10" t="b">
        <f aca="false">$C1780=$D1780</f>
        <v>1</v>
      </c>
      <c r="G1780" s="10" t="b">
        <f aca="false">D1780&gt;=3</f>
        <v>1</v>
      </c>
      <c r="H1780" s="10" t="b">
        <f aca="false">AND($E1780,OR($B1780="UNGRADABLE_QUALITY",$B1780="UNGRADABLE_CONDITION"))</f>
        <v>0</v>
      </c>
      <c r="I1780" s="10" t="str">
        <f aca="false">IF(AND($E1780,NOT($H1780)),$B1780, "")</f>
        <v>NON_SPECIFIC</v>
      </c>
    </row>
    <row r="1781" customFormat="false" ht="15.75" hidden="false" customHeight="false" outlineLevel="0" collapsed="false">
      <c r="A1781" s="8" t="str">
        <f aca="false">pattern_user_labels!$A1781</f>
        <v>ff3cb83f-3f9b-4b86-b175-dd4625162b08</v>
      </c>
      <c r="B1781" s="8" t="str">
        <f aca="false" t="array" ref="B1781:B1781">INDEX(pattern_user_labels!B1781:J1781,MATCH(MAX(COUNTIF(pattern_user_labels!B1781:J1781,pattern_user_labels!B1781:J1781)),COUNTIF(pattern_user_labels!B1781:J1781,pattern_user_labels!B1781:J1781),0))</f>
        <v>LATE</v>
      </c>
      <c r="C1781" s="9" t="n">
        <f aca="false">pattern_user_labels!$R1781</f>
        <v>3</v>
      </c>
      <c r="D1781" s="9" t="n">
        <f aca="false">COUNTIF(pattern_user_labels!$B1781:$J1781, $B1781)</f>
        <v>3</v>
      </c>
      <c r="E1781" s="10" t="b">
        <f aca="false">$C1781-$D1781&lt;=1</f>
        <v>1</v>
      </c>
      <c r="F1781" s="10" t="b">
        <f aca="false">$C1781=$D1781</f>
        <v>1</v>
      </c>
      <c r="G1781" s="10" t="b">
        <f aca="false">D1781&gt;=3</f>
        <v>1</v>
      </c>
      <c r="H1781" s="10" t="b">
        <f aca="false">AND($E1781,OR($B1781="UNGRADABLE_QUALITY",$B1781="UNGRADABLE_CONDITION"))</f>
        <v>0</v>
      </c>
      <c r="I1781" s="10" t="str">
        <f aca="false">IF(AND($E1781,NOT($H1781)),$B1781, "")</f>
        <v>LATE</v>
      </c>
    </row>
    <row r="1782" customFormat="false" ht="15.75" hidden="false" customHeight="false" outlineLevel="0" collapsed="false">
      <c r="A1782" s="8" t="str">
        <f aca="false">pattern_user_labels!$A1782</f>
        <v>ff844a91-9a83-4f5e-bff9-3257699089cf</v>
      </c>
      <c r="B1782" s="8" t="str">
        <f aca="false" t="array" ref="B1782:B1782">INDEX(pattern_user_labels!B1782:J1782,MATCH(MAX(COUNTIF(pattern_user_labels!B1782:J1782,pattern_user_labels!B1782:J1782)),COUNTIF(pattern_user_labels!B1782:J1782,pattern_user_labels!B1782:J1782),0))</f>
        <v>NON_SPECIFIC</v>
      </c>
      <c r="C1782" s="9" t="n">
        <f aca="false">pattern_user_labels!$R1782</f>
        <v>3</v>
      </c>
      <c r="D1782" s="9" t="n">
        <f aca="false">COUNTIF(pattern_user_labels!$B1782:$J1782, $B1782)</f>
        <v>2</v>
      </c>
      <c r="E1782" s="10" t="b">
        <f aca="false">$C1782-$D1782&lt;=1</f>
        <v>1</v>
      </c>
      <c r="F1782" s="10" t="b">
        <f aca="false">$C1782=$D1782</f>
        <v>0</v>
      </c>
      <c r="G1782" s="10" t="b">
        <f aca="false">D1782&gt;=3</f>
        <v>0</v>
      </c>
      <c r="H1782" s="10" t="b">
        <f aca="false">AND($E1782,OR($B1782="UNGRADABLE_QUALITY",$B1782="UNGRADABLE_CONDITION"))</f>
        <v>0</v>
      </c>
      <c r="I1782" s="10" t="str">
        <f aca="false">IF(AND($E1782,NOT($H1782)),$B1782, "")</f>
        <v>NON_SPECIFIC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1784:S1784 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12.13"/>
    <col collapsed="false" customWidth="true" hidden="false" outlineLevel="0" max="3" min="3" style="0" width="14.13"/>
  </cols>
  <sheetData>
    <row r="1" customFormat="false" ht="15.75" hidden="false" customHeight="false" outlineLevel="0" collapsed="false">
      <c r="A1" s="14" t="s">
        <v>0</v>
      </c>
      <c r="B1" s="14" t="s">
        <v>1825</v>
      </c>
      <c r="C1" s="12" t="s">
        <v>1826</v>
      </c>
    </row>
    <row r="2" customFormat="false" ht="15.75" hidden="false" customHeight="false" outlineLevel="0" collapsed="false">
      <c r="A2" s="15" t="str">
        <f aca="false">consensus_calculation!$A2</f>
        <v>001c6b1b-7008-41fd-a938-165c411bc146</v>
      </c>
      <c r="B2" s="15" t="str">
        <f aca="false">consensus_calculation!$I2</f>
        <v>NORMAL</v>
      </c>
      <c r="C2" s="10" t="b">
        <f aca="false">consensus_calculation!F2</f>
        <v>0</v>
      </c>
    </row>
    <row r="3" customFormat="false" ht="15.75" hidden="false" customHeight="false" outlineLevel="0" collapsed="false">
      <c r="A3" s="15" t="str">
        <f aca="false">consensus_calculation!$A3</f>
        <v>006e3108-a68e-4561-9e83-3f47b67e2ba6</v>
      </c>
      <c r="B3" s="15" t="str">
        <f aca="false">consensus_calculation!$I3</f>
        <v/>
      </c>
      <c r="C3" s="10" t="b">
        <f aca="false">consensus_calculation!F3</f>
        <v>0</v>
      </c>
    </row>
    <row r="4" customFormat="false" ht="15.75" hidden="false" customHeight="false" outlineLevel="0" collapsed="false">
      <c r="A4" s="15" t="str">
        <f aca="false">consensus_calculation!$A4</f>
        <v>0087355e-6762-4dba-adfa-a297c79df528</v>
      </c>
      <c r="B4" s="15" t="str">
        <f aca="false">consensus_calculation!$I4</f>
        <v>NON_SPECIFIC</v>
      </c>
      <c r="C4" s="10" t="b">
        <f aca="false">consensus_calculation!F4</f>
        <v>0</v>
      </c>
    </row>
    <row r="5" customFormat="false" ht="15.75" hidden="false" customHeight="false" outlineLevel="0" collapsed="false">
      <c r="A5" s="15" t="str">
        <f aca="false">consensus_calculation!$A5</f>
        <v>0091fdd2-c852-44fa-b21e-1e031fa6e4ca</v>
      </c>
      <c r="B5" s="15" t="str">
        <f aca="false">consensus_calculation!$I5</f>
        <v>NORMAL</v>
      </c>
      <c r="C5" s="10" t="b">
        <f aca="false">consensus_calculation!F5</f>
        <v>0</v>
      </c>
    </row>
    <row r="6" customFormat="false" ht="15.75" hidden="false" customHeight="false" outlineLevel="0" collapsed="false">
      <c r="A6" s="15" t="str">
        <f aca="false">consensus_calculation!$A6</f>
        <v>00ed05b7-cfb7-494f-ba97-181c8cbc900b</v>
      </c>
      <c r="B6" s="15" t="str">
        <f aca="false">consensus_calculation!$I6</f>
        <v>NORMAL</v>
      </c>
      <c r="C6" s="10" t="b">
        <f aca="false">consensus_calculation!F6</f>
        <v>0</v>
      </c>
    </row>
    <row r="7" customFormat="false" ht="15.75" hidden="false" customHeight="false" outlineLevel="0" collapsed="false">
      <c r="A7" s="15" t="str">
        <f aca="false">consensus_calculation!$A7</f>
        <v>00f0e1a9-f70f-483b-afb6-3b3ad2ae3667</v>
      </c>
      <c r="B7" s="15" t="str">
        <f aca="false">consensus_calculation!$I7</f>
        <v/>
      </c>
      <c r="C7" s="10" t="b">
        <f aca="false">consensus_calculation!F7</f>
        <v>0</v>
      </c>
    </row>
    <row r="8" customFormat="false" ht="15.75" hidden="false" customHeight="false" outlineLevel="0" collapsed="false">
      <c r="A8" s="15" t="str">
        <f aca="false">consensus_calculation!$A8</f>
        <v>0120840a-11e6-411e-b59c-33dd5f5bd6fc</v>
      </c>
      <c r="B8" s="15" t="str">
        <f aca="false">consensus_calculation!$I8</f>
        <v/>
      </c>
      <c r="C8" s="10" t="b">
        <f aca="false">consensus_calculation!F8</f>
        <v>0</v>
      </c>
    </row>
    <row r="9" customFormat="false" ht="15.75" hidden="false" customHeight="false" outlineLevel="0" collapsed="false">
      <c r="A9" s="15" t="str">
        <f aca="false">consensus_calculation!$A9</f>
        <v>015c7f56-f185-4a10-8d9c-d6aa29e805f4</v>
      </c>
      <c r="B9" s="15" t="str">
        <f aca="false">consensus_calculation!$I9</f>
        <v>NON_SPECIFIC</v>
      </c>
      <c r="C9" s="10" t="b">
        <f aca="false">consensus_calculation!F9</f>
        <v>0</v>
      </c>
    </row>
    <row r="10" customFormat="false" ht="15.75" hidden="false" customHeight="false" outlineLevel="0" collapsed="false">
      <c r="A10" s="15" t="str">
        <f aca="false">consensus_calculation!$A10</f>
        <v>017d18dd-ada4-4ece-bd95-aa6c8ea68b26</v>
      </c>
      <c r="B10" s="15" t="str">
        <f aca="false">consensus_calculation!$I10</f>
        <v>EARLY</v>
      </c>
      <c r="C10" s="10" t="b">
        <f aca="false">consensus_calculation!F10</f>
        <v>0</v>
      </c>
    </row>
    <row r="11" customFormat="false" ht="15.75" hidden="false" customHeight="false" outlineLevel="0" collapsed="false">
      <c r="A11" s="15" t="str">
        <f aca="false">consensus_calculation!$A11</f>
        <v>01c5e821-a4e9-4b30-b521-6bc42eeb7010</v>
      </c>
      <c r="B11" s="15" t="str">
        <f aca="false">consensus_calculation!$I11</f>
        <v>NON_SPECIFIC</v>
      </c>
      <c r="C11" s="10" t="b">
        <f aca="false">consensus_calculation!F11</f>
        <v>0</v>
      </c>
    </row>
    <row r="12" customFormat="false" ht="15.75" hidden="false" customHeight="false" outlineLevel="0" collapsed="false">
      <c r="A12" s="15" t="str">
        <f aca="false">consensus_calculation!$A12</f>
        <v>01cb4aad-1ed3-4092-9d7a-6b397582a218</v>
      </c>
      <c r="B12" s="15" t="str">
        <f aca="false">consensus_calculation!$I12</f>
        <v>ACTIVE</v>
      </c>
      <c r="C12" s="10" t="b">
        <f aca="false">consensus_calculation!F12</f>
        <v>1</v>
      </c>
    </row>
    <row r="13" customFormat="false" ht="15.75" hidden="false" customHeight="false" outlineLevel="0" collapsed="false">
      <c r="A13" s="15" t="str">
        <f aca="false">consensus_calculation!$A13</f>
        <v>01ed3294-0d31-45d5-8507-f45226310280</v>
      </c>
      <c r="B13" s="15" t="str">
        <f aca="false">consensus_calculation!$I13</f>
        <v>NON_SPECIFIC</v>
      </c>
      <c r="C13" s="10" t="b">
        <f aca="false">consensus_calculation!F13</f>
        <v>0</v>
      </c>
    </row>
    <row r="14" customFormat="false" ht="15.75" hidden="false" customHeight="false" outlineLevel="0" collapsed="false">
      <c r="A14" s="15" t="str">
        <f aca="false">consensus_calculation!$A14</f>
        <v>01f4ac9f-661b-4622-96b5-fa5127506c5e</v>
      </c>
      <c r="B14" s="15" t="str">
        <f aca="false">consensus_calculation!$I14</f>
        <v>LATE</v>
      </c>
      <c r="C14" s="10" t="b">
        <f aca="false">consensus_calculation!F14</f>
        <v>0</v>
      </c>
    </row>
    <row r="15" customFormat="false" ht="15.75" hidden="false" customHeight="false" outlineLevel="0" collapsed="false">
      <c r="A15" s="15" t="str">
        <f aca="false">consensus_calculation!$A15</f>
        <v>024e77a9-3da3-4150-ac77-f57586b0fa4f</v>
      </c>
      <c r="B15" s="15" t="str">
        <f aca="false">consensus_calculation!$I15</f>
        <v/>
      </c>
      <c r="C15" s="10" t="b">
        <f aca="false">consensus_calculation!F15</f>
        <v>0</v>
      </c>
    </row>
    <row r="16" customFormat="false" ht="15.75" hidden="false" customHeight="false" outlineLevel="0" collapsed="false">
      <c r="A16" s="15" t="str">
        <f aca="false">consensus_calculation!$A16</f>
        <v>026fff0f-a898-4b7d-aa81-dc0445e82851</v>
      </c>
      <c r="B16" s="15" t="str">
        <f aca="false">consensus_calculation!$I16</f>
        <v>EARLY</v>
      </c>
      <c r="C16" s="10" t="b">
        <f aca="false">consensus_calculation!F16</f>
        <v>0</v>
      </c>
    </row>
    <row r="17" customFormat="false" ht="15.75" hidden="false" customHeight="false" outlineLevel="0" collapsed="false">
      <c r="A17" s="15" t="str">
        <f aca="false">consensus_calculation!$A17</f>
        <v>0291f7c3-ee2f-4e85-871f-89983efc9f15</v>
      </c>
      <c r="B17" s="15" t="str">
        <f aca="false">consensus_calculation!$I17</f>
        <v/>
      </c>
      <c r="C17" s="10" t="b">
        <f aca="false">consensus_calculation!F17</f>
        <v>0</v>
      </c>
    </row>
    <row r="18" customFormat="false" ht="15.75" hidden="false" customHeight="false" outlineLevel="0" collapsed="false">
      <c r="A18" s="15" t="str">
        <f aca="false">consensus_calculation!$A18</f>
        <v>02a2a0a9-e36a-498a-a0fb-c801495c440f</v>
      </c>
      <c r="B18" s="15" t="str">
        <f aca="false">consensus_calculation!$I18</f>
        <v>NORMAL</v>
      </c>
      <c r="C18" s="10" t="b">
        <f aca="false">consensus_calculation!F18</f>
        <v>0</v>
      </c>
    </row>
    <row r="19" customFormat="false" ht="15.75" hidden="false" customHeight="false" outlineLevel="0" collapsed="false">
      <c r="A19" s="15" t="str">
        <f aca="false">consensus_calculation!$A19</f>
        <v>03100d4c-25e3-43ed-a148-6b70158b956a</v>
      </c>
      <c r="B19" s="15" t="str">
        <f aca="false">consensus_calculation!$I19</f>
        <v>NON_SPECIFIC</v>
      </c>
      <c r="C19" s="10" t="b">
        <f aca="false">consensus_calculation!F19</f>
        <v>1</v>
      </c>
    </row>
    <row r="20" customFormat="false" ht="15.75" hidden="false" customHeight="false" outlineLevel="0" collapsed="false">
      <c r="A20" s="15" t="str">
        <f aca="false">consensus_calculation!$A20</f>
        <v>03710002-269f-45f5-b2a0-208ea5a23a41</v>
      </c>
      <c r="B20" s="15" t="str">
        <f aca="false">consensus_calculation!$I20</f>
        <v>NORMAL</v>
      </c>
      <c r="C20" s="10" t="b">
        <f aca="false">consensus_calculation!F20</f>
        <v>0</v>
      </c>
    </row>
    <row r="21" customFormat="false" ht="15.75" hidden="false" customHeight="false" outlineLevel="0" collapsed="false">
      <c r="A21" s="15" t="str">
        <f aca="false">consensus_calculation!$A21</f>
        <v>03c5e2a0-6071-4f15-85f8-4e735fc91768</v>
      </c>
      <c r="B21" s="15" t="str">
        <f aca="false">consensus_calculation!$I21</f>
        <v>ACTIVE</v>
      </c>
      <c r="C21" s="10" t="b">
        <f aca="false">consensus_calculation!F21</f>
        <v>0</v>
      </c>
    </row>
    <row r="22" customFormat="false" ht="15.75" hidden="false" customHeight="false" outlineLevel="0" collapsed="false">
      <c r="A22" s="15" t="str">
        <f aca="false">consensus_calculation!$A22</f>
        <v>040ec119-6ab0-48bf-a691-3e611436d70c</v>
      </c>
      <c r="B22" s="15" t="str">
        <f aca="false">consensus_calculation!$I22</f>
        <v>NORMAL</v>
      </c>
      <c r="C22" s="10" t="b">
        <f aca="false">consensus_calculation!F22</f>
        <v>0</v>
      </c>
    </row>
    <row r="23" customFormat="false" ht="15.75" hidden="false" customHeight="false" outlineLevel="0" collapsed="false">
      <c r="A23" s="15" t="str">
        <f aca="false">consensus_calculation!$A23</f>
        <v>041f37d0-1d8d-4a4f-ab67-844a8921b005</v>
      </c>
      <c r="B23" s="15" t="str">
        <f aca="false">consensus_calculation!$I23</f>
        <v>EARLY</v>
      </c>
      <c r="C23" s="10" t="b">
        <f aca="false">consensus_calculation!F23</f>
        <v>0</v>
      </c>
    </row>
    <row r="24" customFormat="false" ht="15.75" hidden="false" customHeight="false" outlineLevel="0" collapsed="false">
      <c r="A24" s="15" t="str">
        <f aca="false">consensus_calculation!$A24</f>
        <v>0438f448-874c-437d-a324-4f39a9b1c297</v>
      </c>
      <c r="B24" s="15" t="str">
        <f aca="false">consensus_calculation!$I24</f>
        <v>NON_SPECIFIC</v>
      </c>
      <c r="C24" s="10" t="b">
        <f aca="false">consensus_calculation!F24</f>
        <v>0</v>
      </c>
    </row>
    <row r="25" customFormat="false" ht="15.75" hidden="false" customHeight="false" outlineLevel="0" collapsed="false">
      <c r="A25" s="15" t="str">
        <f aca="false">consensus_calculation!$A25</f>
        <v>046fc4de-13bf-4771-b8ee-fd743bcc93d0</v>
      </c>
      <c r="B25" s="15" t="str">
        <f aca="false">consensus_calculation!$I25</f>
        <v>NORMAL</v>
      </c>
      <c r="C25" s="10" t="b">
        <f aca="false">consensus_calculation!F25</f>
        <v>1</v>
      </c>
    </row>
    <row r="26" customFormat="false" ht="15.75" hidden="false" customHeight="false" outlineLevel="0" collapsed="false">
      <c r="A26" s="15" t="str">
        <f aca="false">consensus_calculation!$A26</f>
        <v>04b9c081-c03a-4925-8e10-16132cde7252</v>
      </c>
      <c r="B26" s="15" t="str">
        <f aca="false">consensus_calculation!$I26</f>
        <v>NON_SPECIFIC</v>
      </c>
      <c r="C26" s="10" t="b">
        <f aca="false">consensus_calculation!F26</f>
        <v>1</v>
      </c>
    </row>
    <row r="27" customFormat="false" ht="15.75" hidden="false" customHeight="false" outlineLevel="0" collapsed="false">
      <c r="A27" s="15" t="str">
        <f aca="false">consensus_calculation!$A27</f>
        <v>04c3cea6-2f2e-443a-b20c-03c8ee5486af</v>
      </c>
      <c r="B27" s="15" t="str">
        <f aca="false">consensus_calculation!$I27</f>
        <v>EARLY</v>
      </c>
      <c r="C27" s="10" t="b">
        <f aca="false">consensus_calculation!F27</f>
        <v>0</v>
      </c>
    </row>
    <row r="28" customFormat="false" ht="15.75" hidden="false" customHeight="false" outlineLevel="0" collapsed="false">
      <c r="A28" s="15" t="str">
        <f aca="false">consensus_calculation!$A28</f>
        <v>04d556fe-5055-43a9-b897-7dc3da9db7d1</v>
      </c>
      <c r="B28" s="15" t="str">
        <f aca="false">consensus_calculation!$I28</f>
        <v>ACTIVE</v>
      </c>
      <c r="C28" s="10" t="b">
        <f aca="false">consensus_calculation!F28</f>
        <v>1</v>
      </c>
    </row>
    <row r="29" customFormat="false" ht="15.75" hidden="false" customHeight="false" outlineLevel="0" collapsed="false">
      <c r="A29" s="15" t="str">
        <f aca="false">consensus_calculation!$A29</f>
        <v>0504828f-57bb-4ab5-b442-e873c36d4199</v>
      </c>
      <c r="B29" s="15" t="str">
        <f aca="false">consensus_calculation!$I29</f>
        <v>NON_SPECIFIC</v>
      </c>
      <c r="C29" s="10" t="b">
        <f aca="false">consensus_calculation!F29</f>
        <v>0</v>
      </c>
    </row>
    <row r="30" customFormat="false" ht="15.75" hidden="false" customHeight="false" outlineLevel="0" collapsed="false">
      <c r="A30" s="15" t="str">
        <f aca="false">consensus_calculation!$A30</f>
        <v>050d44bc-57b3-4658-b9a3-6d52593bd4d8</v>
      </c>
      <c r="B30" s="15" t="str">
        <f aca="false">consensus_calculation!$I30</f>
        <v>ACTIVE</v>
      </c>
      <c r="C30" s="10" t="b">
        <f aca="false">consensus_calculation!F30</f>
        <v>0</v>
      </c>
    </row>
    <row r="31" customFormat="false" ht="15.75" hidden="false" customHeight="false" outlineLevel="0" collapsed="false">
      <c r="A31" s="15" t="str">
        <f aca="false">consensus_calculation!$A31</f>
        <v>05766d7d-4069-4f46-bb55-cd2cb471aa2a</v>
      </c>
      <c r="B31" s="15" t="str">
        <f aca="false">consensus_calculation!$I31</f>
        <v>ACTIVE</v>
      </c>
      <c r="C31" s="10" t="b">
        <f aca="false">consensus_calculation!F31</f>
        <v>0</v>
      </c>
    </row>
    <row r="32" customFormat="false" ht="15.75" hidden="false" customHeight="false" outlineLevel="0" collapsed="false">
      <c r="A32" s="15" t="str">
        <f aca="false">consensus_calculation!$A32</f>
        <v>05a6ef06-b31c-43d9-af27-46bd39786083</v>
      </c>
      <c r="B32" s="15" t="str">
        <f aca="false">consensus_calculation!$I32</f>
        <v>ACTIVE</v>
      </c>
      <c r="C32" s="10" t="b">
        <f aca="false">consensus_calculation!F32</f>
        <v>1</v>
      </c>
    </row>
    <row r="33" customFormat="false" ht="15.75" hidden="false" customHeight="false" outlineLevel="0" collapsed="false">
      <c r="A33" s="15" t="str">
        <f aca="false">consensus_calculation!$A33</f>
        <v>05ec1b1f-5326-41ad-8dd4-4ef1db3fb385</v>
      </c>
      <c r="B33" s="15" t="str">
        <f aca="false">consensus_calculation!$I33</f>
        <v>NORMAL</v>
      </c>
      <c r="C33" s="10" t="b">
        <f aca="false">consensus_calculation!F33</f>
        <v>1</v>
      </c>
    </row>
    <row r="34" customFormat="false" ht="15.75" hidden="false" customHeight="false" outlineLevel="0" collapsed="false">
      <c r="A34" s="15" t="str">
        <f aca="false">consensus_calculation!$A34</f>
        <v>05edd127-07a2-44b6-bd54-1c72af9eca7f</v>
      </c>
      <c r="B34" s="15" t="str">
        <f aca="false">consensus_calculation!$I34</f>
        <v>NON_SPECIFIC</v>
      </c>
      <c r="C34" s="10" t="b">
        <f aca="false">consensus_calculation!F34</f>
        <v>0</v>
      </c>
    </row>
    <row r="35" customFormat="false" ht="15.75" hidden="false" customHeight="false" outlineLevel="0" collapsed="false">
      <c r="A35" s="15" t="str">
        <f aca="false">consensus_calculation!$A35</f>
        <v>060d0206-d2e6-4ace-bab3-4f1a07bd56c2</v>
      </c>
      <c r="B35" s="15" t="str">
        <f aca="false">consensus_calculation!$I35</f>
        <v>NON_SPECIFIC</v>
      </c>
      <c r="C35" s="10" t="b">
        <f aca="false">consensus_calculation!F35</f>
        <v>0</v>
      </c>
    </row>
    <row r="36" customFormat="false" ht="15.75" hidden="false" customHeight="false" outlineLevel="0" collapsed="false">
      <c r="A36" s="15" t="str">
        <f aca="false">consensus_calculation!$A36</f>
        <v>0647ed7a-955c-4490-9e2c-28a0bf8e4304</v>
      </c>
      <c r="B36" s="15" t="str">
        <f aca="false">consensus_calculation!$I36</f>
        <v>NON_SPECIFIC</v>
      </c>
      <c r="C36" s="10" t="b">
        <f aca="false">consensus_calculation!F36</f>
        <v>0</v>
      </c>
    </row>
    <row r="37" customFormat="false" ht="15.75" hidden="false" customHeight="false" outlineLevel="0" collapsed="false">
      <c r="A37" s="15" t="str">
        <f aca="false">consensus_calculation!$A37</f>
        <v>0648a1a7-c011-4298-827c-094eaf29a46a</v>
      </c>
      <c r="B37" s="15" t="str">
        <f aca="false">consensus_calculation!$I37</f>
        <v/>
      </c>
      <c r="C37" s="10" t="b">
        <f aca="false">consensus_calculation!F37</f>
        <v>0</v>
      </c>
    </row>
    <row r="38" customFormat="false" ht="15.75" hidden="false" customHeight="false" outlineLevel="0" collapsed="false">
      <c r="A38" s="15" t="str">
        <f aca="false">consensus_calculation!$A38</f>
        <v>06a96245-6957-48b0-9fdd-3b5e2410ea43</v>
      </c>
      <c r="B38" s="15" t="str">
        <f aca="false">consensus_calculation!$I38</f>
        <v>ACTIVE</v>
      </c>
      <c r="C38" s="10" t="b">
        <f aca="false">consensus_calculation!F38</f>
        <v>0</v>
      </c>
    </row>
    <row r="39" customFormat="false" ht="15.75" hidden="false" customHeight="false" outlineLevel="0" collapsed="false">
      <c r="A39" s="15" t="str">
        <f aca="false">consensus_calculation!$A39</f>
        <v>06df244b-fa9f-40f8-8868-fb73e6bba7ca</v>
      </c>
      <c r="B39" s="15" t="str">
        <f aca="false">consensus_calculation!$I39</f>
        <v>NORMAL</v>
      </c>
      <c r="C39" s="10" t="b">
        <f aca="false">consensus_calculation!F39</f>
        <v>0</v>
      </c>
    </row>
    <row r="40" customFormat="false" ht="15.75" hidden="false" customHeight="false" outlineLevel="0" collapsed="false">
      <c r="A40" s="15" t="str">
        <f aca="false">consensus_calculation!$A40</f>
        <v>06fe4b2d-bf67-47f4-a5cc-3d3b69f4f243</v>
      </c>
      <c r="B40" s="15" t="str">
        <f aca="false">consensus_calculation!$I40</f>
        <v>NON_SPECIFIC</v>
      </c>
      <c r="C40" s="10" t="b">
        <f aca="false">consensus_calculation!F40</f>
        <v>0</v>
      </c>
    </row>
    <row r="41" customFormat="false" ht="15.75" hidden="false" customHeight="false" outlineLevel="0" collapsed="false">
      <c r="A41" s="15" t="str">
        <f aca="false">consensus_calculation!$A41</f>
        <v>07509865-1776-497a-913c-f0adacbe319e</v>
      </c>
      <c r="B41" s="15" t="str">
        <f aca="false">consensus_calculation!$I41</f>
        <v>NON_SPECIFIC</v>
      </c>
      <c r="C41" s="10" t="b">
        <f aca="false">consensus_calculation!F41</f>
        <v>0</v>
      </c>
    </row>
    <row r="42" customFormat="false" ht="15.75" hidden="false" customHeight="false" outlineLevel="0" collapsed="false">
      <c r="A42" s="15" t="str">
        <f aca="false">consensus_calculation!$A42</f>
        <v>07b0b980-4984-43bb-8850-a36a0b59e48b</v>
      </c>
      <c r="B42" s="15" t="str">
        <f aca="false">consensus_calculation!$I42</f>
        <v>NORMAL</v>
      </c>
      <c r="C42" s="10" t="b">
        <f aca="false">consensus_calculation!F42</f>
        <v>0</v>
      </c>
    </row>
    <row r="43" customFormat="false" ht="15.75" hidden="false" customHeight="false" outlineLevel="0" collapsed="false">
      <c r="A43" s="15" t="str">
        <f aca="false">consensus_calculation!$A43</f>
        <v>07c66245-75e4-4dc7-a594-097a08bf16d1</v>
      </c>
      <c r="B43" s="15" t="str">
        <f aca="false">consensus_calculation!$I43</f>
        <v>NORMAL</v>
      </c>
      <c r="C43" s="10" t="b">
        <f aca="false">consensus_calculation!F43</f>
        <v>1</v>
      </c>
    </row>
    <row r="44" customFormat="false" ht="15.75" hidden="false" customHeight="false" outlineLevel="0" collapsed="false">
      <c r="A44" s="15" t="str">
        <f aca="false">consensus_calculation!$A44</f>
        <v>0876e070-2454-4851-9750-9262825955dd</v>
      </c>
      <c r="B44" s="15" t="str">
        <f aca="false">consensus_calculation!$I44</f>
        <v>ACTIVE</v>
      </c>
      <c r="C44" s="10" t="b">
        <f aca="false">consensus_calculation!F44</f>
        <v>1</v>
      </c>
    </row>
    <row r="45" customFormat="false" ht="15.75" hidden="false" customHeight="false" outlineLevel="0" collapsed="false">
      <c r="A45" s="15" t="str">
        <f aca="false">consensus_calculation!$A45</f>
        <v>0888eb67-d330-454f-ad68-fefa392d3778</v>
      </c>
      <c r="B45" s="15" t="str">
        <f aca="false">consensus_calculation!$I45</f>
        <v/>
      </c>
      <c r="C45" s="10" t="b">
        <f aca="false">consensus_calculation!F45</f>
        <v>0</v>
      </c>
    </row>
    <row r="46" customFormat="false" ht="15.75" hidden="false" customHeight="false" outlineLevel="0" collapsed="false">
      <c r="A46" s="15" t="str">
        <f aca="false">consensus_calculation!$A46</f>
        <v>08dd59aa-eb2d-4f2b-8bfd-f8de60f45004</v>
      </c>
      <c r="B46" s="15" t="str">
        <f aca="false">consensus_calculation!$I46</f>
        <v>NORMAL</v>
      </c>
      <c r="C46" s="10" t="b">
        <f aca="false">consensus_calculation!F46</f>
        <v>0</v>
      </c>
    </row>
    <row r="47" customFormat="false" ht="15.75" hidden="false" customHeight="false" outlineLevel="0" collapsed="false">
      <c r="A47" s="15" t="str">
        <f aca="false">consensus_calculation!$A47</f>
        <v>08fbce6c-e568-4da7-b373-a3fbaf3afc2e</v>
      </c>
      <c r="B47" s="15" t="str">
        <f aca="false">consensus_calculation!$I47</f>
        <v>NORMAL</v>
      </c>
      <c r="C47" s="10" t="b">
        <f aca="false">consensus_calculation!F47</f>
        <v>0</v>
      </c>
    </row>
    <row r="48" customFormat="false" ht="15.75" hidden="false" customHeight="false" outlineLevel="0" collapsed="false">
      <c r="A48" s="15" t="str">
        <f aca="false">consensus_calculation!$A48</f>
        <v>09c7c05a-87e0-4866-8b23-f5fffdd5361e</v>
      </c>
      <c r="B48" s="15" t="str">
        <f aca="false">consensus_calculation!$I48</f>
        <v/>
      </c>
      <c r="C48" s="10" t="b">
        <f aca="false">consensus_calculation!F48</f>
        <v>0</v>
      </c>
    </row>
    <row r="49" customFormat="false" ht="15.75" hidden="false" customHeight="false" outlineLevel="0" collapsed="false">
      <c r="A49" s="15" t="str">
        <f aca="false">consensus_calculation!$A49</f>
        <v>09fbd8ab-3aba-4096-9209-1ca136d14c55</v>
      </c>
      <c r="B49" s="15" t="str">
        <f aca="false">consensus_calculation!$I49</f>
        <v>NON_SPECIFIC</v>
      </c>
      <c r="C49" s="10" t="b">
        <f aca="false">consensus_calculation!F49</f>
        <v>0</v>
      </c>
    </row>
    <row r="50" customFormat="false" ht="15.75" hidden="false" customHeight="false" outlineLevel="0" collapsed="false">
      <c r="A50" s="15" t="str">
        <f aca="false">consensus_calculation!$A50</f>
        <v>0aa6a95c-6904-4af2-9b92-3d05fce05de4</v>
      </c>
      <c r="B50" s="15" t="str">
        <f aca="false">consensus_calculation!$I50</f>
        <v>EARLY</v>
      </c>
      <c r="C50" s="10" t="b">
        <f aca="false">consensus_calculation!F50</f>
        <v>1</v>
      </c>
    </row>
    <row r="51" customFormat="false" ht="15.75" hidden="false" customHeight="false" outlineLevel="0" collapsed="false">
      <c r="A51" s="15" t="str">
        <f aca="false">consensus_calculation!$A51</f>
        <v>0af2d8b6-5ef4-4705-a618-7c69b9d096a3</v>
      </c>
      <c r="B51" s="15" t="str">
        <f aca="false">consensus_calculation!$I51</f>
        <v>NON_SPECIFIC</v>
      </c>
      <c r="C51" s="10" t="b">
        <f aca="false">consensus_calculation!F51</f>
        <v>0</v>
      </c>
    </row>
    <row r="52" customFormat="false" ht="15.75" hidden="false" customHeight="false" outlineLevel="0" collapsed="false">
      <c r="A52" s="15" t="str">
        <f aca="false">consensus_calculation!$A52</f>
        <v>0b22ce9f-0559-49cf-9c91-0833d4b91863</v>
      </c>
      <c r="B52" s="15" t="str">
        <f aca="false">consensus_calculation!$I52</f>
        <v>NORMAL</v>
      </c>
      <c r="C52" s="10" t="b">
        <f aca="false">consensus_calculation!F52</f>
        <v>0</v>
      </c>
    </row>
    <row r="53" customFormat="false" ht="15.75" hidden="false" customHeight="false" outlineLevel="0" collapsed="false">
      <c r="A53" s="15" t="str">
        <f aca="false">consensus_calculation!$A53</f>
        <v>0b27866f-ce45-4681-ab01-041f68ea267f</v>
      </c>
      <c r="B53" s="15" t="str">
        <f aca="false">consensus_calculation!$I53</f>
        <v>NON_SPECIFIC</v>
      </c>
      <c r="C53" s="10" t="b">
        <f aca="false">consensus_calculation!F53</f>
        <v>0</v>
      </c>
    </row>
    <row r="54" customFormat="false" ht="15.75" hidden="false" customHeight="false" outlineLevel="0" collapsed="false">
      <c r="A54" s="15" t="str">
        <f aca="false">consensus_calculation!$A54</f>
        <v>0be59c4a-3a7b-42fd-a74f-7e641ab8bec7</v>
      </c>
      <c r="B54" s="15" t="str">
        <f aca="false">consensus_calculation!$I54</f>
        <v>NON_SPECIFIC</v>
      </c>
      <c r="C54" s="10" t="b">
        <f aca="false">consensus_calculation!F54</f>
        <v>0</v>
      </c>
    </row>
    <row r="55" customFormat="false" ht="15.75" hidden="false" customHeight="false" outlineLevel="0" collapsed="false">
      <c r="A55" s="15" t="str">
        <f aca="false">consensus_calculation!$A55</f>
        <v>0c39d249-f4ec-46a8-8e75-67a9ca50e4b6</v>
      </c>
      <c r="B55" s="15" t="str">
        <f aca="false">consensus_calculation!$I55</f>
        <v>NON_SPECIFIC</v>
      </c>
      <c r="C55" s="10" t="b">
        <f aca="false">consensus_calculation!F55</f>
        <v>1</v>
      </c>
    </row>
    <row r="56" customFormat="false" ht="15.75" hidden="false" customHeight="false" outlineLevel="0" collapsed="false">
      <c r="A56" s="15" t="str">
        <f aca="false">consensus_calculation!$A56</f>
        <v>0c7ff113-355d-4917-ab0f-699ee66d77d8</v>
      </c>
      <c r="B56" s="15" t="str">
        <f aca="false">consensus_calculation!$I56</f>
        <v>NON_SPECIFIC</v>
      </c>
      <c r="C56" s="10" t="b">
        <f aca="false">consensus_calculation!F56</f>
        <v>0</v>
      </c>
    </row>
    <row r="57" customFormat="false" ht="15.75" hidden="false" customHeight="false" outlineLevel="0" collapsed="false">
      <c r="A57" s="15" t="str">
        <f aca="false">consensus_calculation!$A57</f>
        <v>0ca1eeac-546b-40ee-aa60-963822558eca</v>
      </c>
      <c r="B57" s="15" t="str">
        <f aca="false">consensus_calculation!$I57</f>
        <v>NON_SPECIFIC</v>
      </c>
      <c r="C57" s="10" t="b">
        <f aca="false">consensus_calculation!F57</f>
        <v>0</v>
      </c>
    </row>
    <row r="58" customFormat="false" ht="15.75" hidden="false" customHeight="false" outlineLevel="0" collapsed="false">
      <c r="A58" s="15" t="str">
        <f aca="false">consensus_calculation!$A58</f>
        <v>0d0721af-4b7a-4bf6-95a5-8f1edd8eadbe</v>
      </c>
      <c r="B58" s="15" t="str">
        <f aca="false">consensus_calculation!$I58</f>
        <v>NORMAL</v>
      </c>
      <c r="C58" s="10" t="b">
        <f aca="false">consensus_calculation!F58</f>
        <v>0</v>
      </c>
    </row>
    <row r="59" customFormat="false" ht="15.75" hidden="false" customHeight="false" outlineLevel="0" collapsed="false">
      <c r="A59" s="15" t="str">
        <f aca="false">consensus_calculation!$A59</f>
        <v>0d4e6b2f-85d7-4642-9e2e-162637539465</v>
      </c>
      <c r="B59" s="15" t="str">
        <f aca="false">consensus_calculation!$I59</f>
        <v>EARLY</v>
      </c>
      <c r="C59" s="10" t="b">
        <f aca="false">consensus_calculation!F59</f>
        <v>0</v>
      </c>
    </row>
    <row r="60" customFormat="false" ht="15.75" hidden="false" customHeight="false" outlineLevel="0" collapsed="false">
      <c r="A60" s="15" t="str">
        <f aca="false">consensus_calculation!$A60</f>
        <v>0d593a53-76c4-41dd-a1a6-69939785757c</v>
      </c>
      <c r="B60" s="15" t="str">
        <f aca="false">consensus_calculation!$I60</f>
        <v>NON_SPECIFIC</v>
      </c>
      <c r="C60" s="10" t="b">
        <f aca="false">consensus_calculation!F60</f>
        <v>1</v>
      </c>
    </row>
    <row r="61" customFormat="false" ht="15.75" hidden="false" customHeight="false" outlineLevel="0" collapsed="false">
      <c r="A61" s="15" t="str">
        <f aca="false">consensus_calculation!$A61</f>
        <v>0d952afd-f5a9-4301-a625-368b847ebef3</v>
      </c>
      <c r="B61" s="15" t="str">
        <f aca="false">consensus_calculation!$I61</f>
        <v>NON_SPECIFIC</v>
      </c>
      <c r="C61" s="10" t="b">
        <f aca="false">consensus_calculation!F61</f>
        <v>1</v>
      </c>
    </row>
    <row r="62" customFormat="false" ht="15.75" hidden="false" customHeight="false" outlineLevel="0" collapsed="false">
      <c r="A62" s="15" t="str">
        <f aca="false">consensus_calculation!$A62</f>
        <v>0dcb22a0-ce9c-4d6b-80d3-1fb09a2d1a89</v>
      </c>
      <c r="B62" s="15" t="str">
        <f aca="false">consensus_calculation!$I62</f>
        <v>NON_SPECIFIC</v>
      </c>
      <c r="C62" s="10" t="b">
        <f aca="false">consensus_calculation!F62</f>
        <v>0</v>
      </c>
    </row>
    <row r="63" customFormat="false" ht="15.75" hidden="false" customHeight="false" outlineLevel="0" collapsed="false">
      <c r="A63" s="15" t="str">
        <f aca="false">consensus_calculation!$A63</f>
        <v>0def88fb-07b7-4d05-b2a0-067a2f7a64c8</v>
      </c>
      <c r="B63" s="15" t="str">
        <f aca="false">consensus_calculation!$I63</f>
        <v>NON_SPECIFIC</v>
      </c>
      <c r="C63" s="10" t="b">
        <f aca="false">consensus_calculation!F63</f>
        <v>0</v>
      </c>
    </row>
    <row r="64" customFormat="false" ht="15.75" hidden="false" customHeight="false" outlineLevel="0" collapsed="false">
      <c r="A64" s="15" t="str">
        <f aca="false">consensus_calculation!$A64</f>
        <v>0e328d8b-af1b-4bf5-9015-787f92811442</v>
      </c>
      <c r="B64" s="15" t="str">
        <f aca="false">consensus_calculation!$I64</f>
        <v>ACTIVE</v>
      </c>
      <c r="C64" s="10" t="b">
        <f aca="false">consensus_calculation!F64</f>
        <v>0</v>
      </c>
    </row>
    <row r="65" customFormat="false" ht="15.75" hidden="false" customHeight="false" outlineLevel="0" collapsed="false">
      <c r="A65" s="15" t="str">
        <f aca="false">consensus_calculation!$A65</f>
        <v>0e891931-20eb-46f2-bb7d-9740c48b9253</v>
      </c>
      <c r="B65" s="15" t="str">
        <f aca="false">consensus_calculation!$I65</f>
        <v>NON_SPECIFIC</v>
      </c>
      <c r="C65" s="10" t="b">
        <f aca="false">consensus_calculation!F65</f>
        <v>1</v>
      </c>
    </row>
    <row r="66" customFormat="false" ht="15.75" hidden="false" customHeight="false" outlineLevel="0" collapsed="false">
      <c r="A66" s="15" t="str">
        <f aca="false">consensus_calculation!$A66</f>
        <v>0e9e7ea5-0ca2-4b63-88b3-7ce607bc9e82</v>
      </c>
      <c r="B66" s="15" t="str">
        <f aca="false">consensus_calculation!$I66</f>
        <v/>
      </c>
      <c r="C66" s="10" t="b">
        <f aca="false">consensus_calculation!F66</f>
        <v>0</v>
      </c>
    </row>
    <row r="67" customFormat="false" ht="15.75" hidden="false" customHeight="false" outlineLevel="0" collapsed="false">
      <c r="A67" s="15" t="str">
        <f aca="false">consensus_calculation!$A67</f>
        <v>0ecdd34e-c099-48b2-a438-06ac77543ab9</v>
      </c>
      <c r="B67" s="15" t="str">
        <f aca="false">consensus_calculation!$I67</f>
        <v>NORMAL</v>
      </c>
      <c r="C67" s="10" t="b">
        <f aca="false">consensus_calculation!F67</f>
        <v>1</v>
      </c>
    </row>
    <row r="68" customFormat="false" ht="15.75" hidden="false" customHeight="false" outlineLevel="0" collapsed="false">
      <c r="A68" s="15" t="str">
        <f aca="false">consensus_calculation!$A68</f>
        <v>0ede897a-8ca0-4d1f-bbb9-7c21d353b3b9</v>
      </c>
      <c r="B68" s="15" t="str">
        <f aca="false">consensus_calculation!$I68</f>
        <v>NORMAL</v>
      </c>
      <c r="C68" s="10" t="b">
        <f aca="false">consensus_calculation!F68</f>
        <v>0</v>
      </c>
    </row>
    <row r="69" customFormat="false" ht="15.75" hidden="false" customHeight="false" outlineLevel="0" collapsed="false">
      <c r="A69" s="15" t="str">
        <f aca="false">consensus_calculation!$A69</f>
        <v>0f04d140-c887-438e-928a-45da7a90cfdc</v>
      </c>
      <c r="B69" s="15" t="str">
        <f aca="false">consensus_calculation!$I69</f>
        <v>NORMAL</v>
      </c>
      <c r="C69" s="10" t="b">
        <f aca="false">consensus_calculation!F69</f>
        <v>0</v>
      </c>
    </row>
    <row r="70" customFormat="false" ht="15.75" hidden="false" customHeight="false" outlineLevel="0" collapsed="false">
      <c r="A70" s="15" t="str">
        <f aca="false">consensus_calculation!$A70</f>
        <v>0f3654d3-26f6-4ab4-b738-0879862fb096</v>
      </c>
      <c r="B70" s="15" t="str">
        <f aca="false">consensus_calculation!$I70</f>
        <v>NORMAL</v>
      </c>
      <c r="C70" s="10" t="b">
        <f aca="false">consensus_calculation!F70</f>
        <v>0</v>
      </c>
    </row>
    <row r="71" customFormat="false" ht="15.75" hidden="false" customHeight="false" outlineLevel="0" collapsed="false">
      <c r="A71" s="15" t="str">
        <f aca="false">consensus_calculation!$A71</f>
        <v>0fa2af39-2eee-4e11-a81e-3804acd322b1</v>
      </c>
      <c r="B71" s="15" t="str">
        <f aca="false">consensus_calculation!$I71</f>
        <v>EARLY</v>
      </c>
      <c r="C71" s="10" t="b">
        <f aca="false">consensus_calculation!F71</f>
        <v>0</v>
      </c>
    </row>
    <row r="72" customFormat="false" ht="15.75" hidden="false" customHeight="false" outlineLevel="0" collapsed="false">
      <c r="A72" s="15" t="str">
        <f aca="false">consensus_calculation!$A72</f>
        <v>101cf47e-e953-437b-88a3-6e86e4ff6b8d</v>
      </c>
      <c r="B72" s="15" t="str">
        <f aca="false">consensus_calculation!$I72</f>
        <v>NORMAL</v>
      </c>
      <c r="C72" s="10" t="b">
        <f aca="false">consensus_calculation!F72</f>
        <v>0</v>
      </c>
    </row>
    <row r="73" customFormat="false" ht="15.75" hidden="false" customHeight="false" outlineLevel="0" collapsed="false">
      <c r="A73" s="15" t="str">
        <f aca="false">consensus_calculation!$A73</f>
        <v>1033f5c2-89d8-4bae-99d3-a76dc34b0081</v>
      </c>
      <c r="B73" s="15" t="str">
        <f aca="false">consensus_calculation!$I73</f>
        <v>NON_SPECIFIC</v>
      </c>
      <c r="C73" s="10" t="b">
        <f aca="false">consensus_calculation!F73</f>
        <v>0</v>
      </c>
    </row>
    <row r="74" customFormat="false" ht="15.75" hidden="false" customHeight="false" outlineLevel="0" collapsed="false">
      <c r="A74" s="15" t="str">
        <f aca="false">consensus_calculation!$A74</f>
        <v>10dbc040-d3f2-49e2-9416-b3108988d142</v>
      </c>
      <c r="B74" s="15" t="str">
        <f aca="false">consensus_calculation!$I74</f>
        <v>NON_SPECIFIC</v>
      </c>
      <c r="C74" s="10" t="b">
        <f aca="false">consensus_calculation!F74</f>
        <v>0</v>
      </c>
    </row>
    <row r="75" customFormat="false" ht="15.75" hidden="false" customHeight="false" outlineLevel="0" collapsed="false">
      <c r="A75" s="15" t="str">
        <f aca="false">consensus_calculation!$A75</f>
        <v>10f4e808-52f4-441f-adbb-54fb84e7fb38</v>
      </c>
      <c r="B75" s="15" t="str">
        <f aca="false">consensus_calculation!$I75</f>
        <v>EARLY</v>
      </c>
      <c r="C75" s="10" t="b">
        <f aca="false">consensus_calculation!F75</f>
        <v>0</v>
      </c>
    </row>
    <row r="76" customFormat="false" ht="15.75" hidden="false" customHeight="false" outlineLevel="0" collapsed="false">
      <c r="A76" s="15" t="str">
        <f aca="false">consensus_calculation!$A76</f>
        <v>10f7af42-79b4-47ec-9769-0740f9e2605e</v>
      </c>
      <c r="B76" s="15" t="str">
        <f aca="false">consensus_calculation!$I76</f>
        <v>NON_SPECIFIC</v>
      </c>
      <c r="C76" s="10" t="b">
        <f aca="false">consensus_calculation!F76</f>
        <v>0</v>
      </c>
    </row>
    <row r="77" customFormat="false" ht="15.75" hidden="false" customHeight="false" outlineLevel="0" collapsed="false">
      <c r="A77" s="15" t="str">
        <f aca="false">consensus_calculation!$A77</f>
        <v>112d8ae6-9f9c-4dcc-993a-d9edce29959b</v>
      </c>
      <c r="B77" s="15" t="str">
        <f aca="false">consensus_calculation!$I77</f>
        <v>NORMAL</v>
      </c>
      <c r="C77" s="10" t="b">
        <f aca="false">consensus_calculation!F77</f>
        <v>0</v>
      </c>
    </row>
    <row r="78" customFormat="false" ht="15.75" hidden="false" customHeight="false" outlineLevel="0" collapsed="false">
      <c r="A78" s="15" t="str">
        <f aca="false">consensus_calculation!$A78</f>
        <v>115907cb-a2e5-4cb4-8af3-aef8d3b8022e</v>
      </c>
      <c r="B78" s="15" t="str">
        <f aca="false">consensus_calculation!$I78</f>
        <v>LATE</v>
      </c>
      <c r="C78" s="10" t="b">
        <f aca="false">consensus_calculation!F78</f>
        <v>0</v>
      </c>
    </row>
    <row r="79" customFormat="false" ht="15.75" hidden="false" customHeight="false" outlineLevel="0" collapsed="false">
      <c r="A79" s="15" t="str">
        <f aca="false">consensus_calculation!$A79</f>
        <v>117eaf42-7be7-4b24-93a7-d77c50038013</v>
      </c>
      <c r="B79" s="15" t="str">
        <f aca="false">consensus_calculation!$I79</f>
        <v>EARLY</v>
      </c>
      <c r="C79" s="10" t="b">
        <f aca="false">consensus_calculation!F79</f>
        <v>0</v>
      </c>
    </row>
    <row r="80" customFormat="false" ht="15.75" hidden="false" customHeight="false" outlineLevel="0" collapsed="false">
      <c r="A80" s="15" t="str">
        <f aca="false">consensus_calculation!$A80</f>
        <v>11bc002a-fe98-4e90-83bd-7e41374ade6b</v>
      </c>
      <c r="B80" s="15" t="str">
        <f aca="false">consensus_calculation!$I80</f>
        <v>NON_SPECIFIC</v>
      </c>
      <c r="C80" s="10" t="b">
        <f aca="false">consensus_calculation!F80</f>
        <v>0</v>
      </c>
    </row>
    <row r="81" customFormat="false" ht="15.75" hidden="false" customHeight="false" outlineLevel="0" collapsed="false">
      <c r="A81" s="15" t="str">
        <f aca="false">consensus_calculation!$A81</f>
        <v>122ae218-8190-42c3-802c-4f37387d46c7</v>
      </c>
      <c r="B81" s="15" t="str">
        <f aca="false">consensus_calculation!$I81</f>
        <v>NORMAL</v>
      </c>
      <c r="C81" s="10" t="b">
        <f aca="false">consensus_calculation!F81</f>
        <v>0</v>
      </c>
    </row>
    <row r="82" customFormat="false" ht="15.75" hidden="false" customHeight="false" outlineLevel="0" collapsed="false">
      <c r="A82" s="15" t="str">
        <f aca="false">consensus_calculation!$A82</f>
        <v>124055a4-04c1-44eb-a9e2-536d247c335c</v>
      </c>
      <c r="B82" s="15" t="str">
        <f aca="false">consensus_calculation!$I82</f>
        <v>NORMAL</v>
      </c>
      <c r="C82" s="10" t="b">
        <f aca="false">consensus_calculation!F82</f>
        <v>1</v>
      </c>
    </row>
    <row r="83" customFormat="false" ht="15.75" hidden="false" customHeight="false" outlineLevel="0" collapsed="false">
      <c r="A83" s="15" t="str">
        <f aca="false">consensus_calculation!$A83</f>
        <v>1276c0eb-1d83-4942-80f1-f3ae34e4f622</v>
      </c>
      <c r="B83" s="15" t="str">
        <f aca="false">consensus_calculation!$I83</f>
        <v>NORMAL</v>
      </c>
      <c r="C83" s="10" t="b">
        <f aca="false">consensus_calculation!F83</f>
        <v>0</v>
      </c>
    </row>
    <row r="84" customFormat="false" ht="15.75" hidden="false" customHeight="false" outlineLevel="0" collapsed="false">
      <c r="A84" s="15" t="str">
        <f aca="false">consensus_calculation!$A84</f>
        <v>128cd80a-273f-43bb-b63a-f0e4d732071e</v>
      </c>
      <c r="B84" s="15" t="str">
        <f aca="false">consensus_calculation!$I84</f>
        <v>NON_SPECIFIC</v>
      </c>
      <c r="C84" s="10" t="b">
        <f aca="false">consensus_calculation!F84</f>
        <v>0</v>
      </c>
    </row>
    <row r="85" customFormat="false" ht="15.75" hidden="false" customHeight="false" outlineLevel="0" collapsed="false">
      <c r="A85" s="15" t="str">
        <f aca="false">consensus_calculation!$A85</f>
        <v>12b2da3f-c6e1-4fa1-9a07-4f70850cf394</v>
      </c>
      <c r="B85" s="15" t="str">
        <f aca="false">consensus_calculation!$I85</f>
        <v>EARLY</v>
      </c>
      <c r="C85" s="10" t="b">
        <f aca="false">consensus_calculation!F85</f>
        <v>0</v>
      </c>
    </row>
    <row r="86" customFormat="false" ht="15.75" hidden="false" customHeight="false" outlineLevel="0" collapsed="false">
      <c r="A86" s="15" t="str">
        <f aca="false">consensus_calculation!$A86</f>
        <v>12f9ecf0-d232-476d-b22b-ab51dae28575</v>
      </c>
      <c r="B86" s="15" t="str">
        <f aca="false">consensus_calculation!$I86</f>
        <v>NORMAL</v>
      </c>
      <c r="C86" s="10" t="b">
        <f aca="false">consensus_calculation!F86</f>
        <v>0</v>
      </c>
    </row>
    <row r="87" customFormat="false" ht="15.75" hidden="false" customHeight="false" outlineLevel="0" collapsed="false">
      <c r="A87" s="15" t="str">
        <f aca="false">consensus_calculation!$A87</f>
        <v>13258bfe-2c03-4dc5-bcbc-e73d404e9e3a</v>
      </c>
      <c r="B87" s="15" t="str">
        <f aca="false">consensus_calculation!$I87</f>
        <v>NON_SPECIFIC</v>
      </c>
      <c r="C87" s="10" t="b">
        <f aca="false">consensus_calculation!F87</f>
        <v>1</v>
      </c>
    </row>
    <row r="88" customFormat="false" ht="15.75" hidden="false" customHeight="false" outlineLevel="0" collapsed="false">
      <c r="A88" s="15" t="str">
        <f aca="false">consensus_calculation!$A88</f>
        <v>13f0887a-e03e-46cc-b448-407286b2a33c</v>
      </c>
      <c r="B88" s="15" t="str">
        <f aca="false">consensus_calculation!$I88</f>
        <v>NORMAL</v>
      </c>
      <c r="C88" s="10" t="b">
        <f aca="false">consensus_calculation!F88</f>
        <v>0</v>
      </c>
    </row>
    <row r="89" customFormat="false" ht="15.75" hidden="false" customHeight="false" outlineLevel="0" collapsed="false">
      <c r="A89" s="15" t="str">
        <f aca="false">consensus_calculation!$A89</f>
        <v>140093dc-a4d8-4334-beda-29665ecc52c2</v>
      </c>
      <c r="B89" s="15" t="str">
        <f aca="false">consensus_calculation!$I89</f>
        <v>ACTIVE</v>
      </c>
      <c r="C89" s="10" t="b">
        <f aca="false">consensus_calculation!F89</f>
        <v>1</v>
      </c>
    </row>
    <row r="90" customFormat="false" ht="15.75" hidden="false" customHeight="false" outlineLevel="0" collapsed="false">
      <c r="A90" s="15" t="str">
        <f aca="false">consensus_calculation!$A90</f>
        <v>141943fd-adbc-4cf3-abe9-2ec973252806</v>
      </c>
      <c r="B90" s="15" t="str">
        <f aca="false">consensus_calculation!$I90</f>
        <v/>
      </c>
      <c r="C90" s="10" t="b">
        <f aca="false">consensus_calculation!F90</f>
        <v>0</v>
      </c>
    </row>
    <row r="91" customFormat="false" ht="15.75" hidden="false" customHeight="false" outlineLevel="0" collapsed="false">
      <c r="A91" s="15" t="str">
        <f aca="false">consensus_calculation!$A91</f>
        <v>1424e52e-86f6-4fd6-ae53-2cbee0795e03</v>
      </c>
      <c r="B91" s="15" t="str">
        <f aca="false">consensus_calculation!$I91</f>
        <v>NORMAL</v>
      </c>
      <c r="C91" s="10" t="b">
        <f aca="false">consensus_calculation!F91</f>
        <v>1</v>
      </c>
    </row>
    <row r="92" customFormat="false" ht="15.75" hidden="false" customHeight="false" outlineLevel="0" collapsed="false">
      <c r="A92" s="15" t="str">
        <f aca="false">consensus_calculation!$A92</f>
        <v>1450fe74-975c-4b91-b039-1b9c7b1b543f</v>
      </c>
      <c r="B92" s="15" t="str">
        <f aca="false">consensus_calculation!$I92</f>
        <v>EARLY</v>
      </c>
      <c r="C92" s="10" t="b">
        <f aca="false">consensus_calculation!F92</f>
        <v>1</v>
      </c>
    </row>
    <row r="93" customFormat="false" ht="15.75" hidden="false" customHeight="false" outlineLevel="0" collapsed="false">
      <c r="A93" s="15" t="str">
        <f aca="false">consensus_calculation!$A93</f>
        <v>14840043-1415-4944-b9d6-552f366cc0a5</v>
      </c>
      <c r="B93" s="15" t="str">
        <f aca="false">consensus_calculation!$I93</f>
        <v>NON_SPECIFIC</v>
      </c>
      <c r="C93" s="10" t="b">
        <f aca="false">consensus_calculation!F93</f>
        <v>0</v>
      </c>
    </row>
    <row r="94" customFormat="false" ht="15.75" hidden="false" customHeight="false" outlineLevel="0" collapsed="false">
      <c r="A94" s="15" t="str">
        <f aca="false">consensus_calculation!$A94</f>
        <v>14a7f39f-cb62-49f7-9312-7e1fbd8226c1</v>
      </c>
      <c r="B94" s="15" t="str">
        <f aca="false">consensus_calculation!$I94</f>
        <v>NON_SPECIFIC</v>
      </c>
      <c r="C94" s="10" t="b">
        <f aca="false">consensus_calculation!F94</f>
        <v>0</v>
      </c>
    </row>
    <row r="95" customFormat="false" ht="15.75" hidden="false" customHeight="false" outlineLevel="0" collapsed="false">
      <c r="A95" s="15" t="str">
        <f aca="false">consensus_calculation!$A95</f>
        <v>14b44c2f-a56d-47bc-b8d0-28fde47c9f8c</v>
      </c>
      <c r="B95" s="15" t="str">
        <f aca="false">consensus_calculation!$I95</f>
        <v>NORMAL</v>
      </c>
      <c r="C95" s="10" t="b">
        <f aca="false">consensus_calculation!F95</f>
        <v>0</v>
      </c>
    </row>
    <row r="96" customFormat="false" ht="15.75" hidden="false" customHeight="false" outlineLevel="0" collapsed="false">
      <c r="A96" s="15" t="str">
        <f aca="false">consensus_calculation!$A96</f>
        <v>15528727-fcab-49aa-9055-d6e0e7cbde05</v>
      </c>
      <c r="B96" s="15" t="str">
        <f aca="false">consensus_calculation!$I96</f>
        <v/>
      </c>
      <c r="C96" s="10" t="b">
        <f aca="false">consensus_calculation!F96</f>
        <v>0</v>
      </c>
    </row>
    <row r="97" customFormat="false" ht="15.75" hidden="false" customHeight="false" outlineLevel="0" collapsed="false">
      <c r="A97" s="15" t="str">
        <f aca="false">consensus_calculation!$A97</f>
        <v>157a4f51-92ec-4c34-ad31-c1fb24d32b7c</v>
      </c>
      <c r="B97" s="15" t="str">
        <f aca="false">consensus_calculation!$I97</f>
        <v>NON_SPECIFIC</v>
      </c>
      <c r="C97" s="10" t="b">
        <f aca="false">consensus_calculation!F97</f>
        <v>0</v>
      </c>
    </row>
    <row r="98" customFormat="false" ht="15.75" hidden="false" customHeight="false" outlineLevel="0" collapsed="false">
      <c r="A98" s="15" t="str">
        <f aca="false">consensus_calculation!$A98</f>
        <v>15e77adb-7b23-4713-85d4-bbfee48f5c51</v>
      </c>
      <c r="B98" s="15" t="str">
        <f aca="false">consensus_calculation!$I98</f>
        <v>NON_SPECIFIC</v>
      </c>
      <c r="C98" s="10" t="b">
        <f aca="false">consensus_calculation!F98</f>
        <v>1</v>
      </c>
    </row>
    <row r="99" customFormat="false" ht="15.75" hidden="false" customHeight="false" outlineLevel="0" collapsed="false">
      <c r="A99" s="15" t="str">
        <f aca="false">consensus_calculation!$A99</f>
        <v>160c1d2a-5f10-46e7-aa14-870a7060fc91</v>
      </c>
      <c r="B99" s="15" t="str">
        <f aca="false">consensus_calculation!$I99</f>
        <v>ACTIVE</v>
      </c>
      <c r="C99" s="10" t="b">
        <f aca="false">consensus_calculation!F99</f>
        <v>0</v>
      </c>
    </row>
    <row r="100" customFormat="false" ht="15.75" hidden="false" customHeight="false" outlineLevel="0" collapsed="false">
      <c r="A100" s="15" t="str">
        <f aca="false">consensus_calculation!$A100</f>
        <v>1617cd3b-8780-4210-a142-ccad7f62d3e4</v>
      </c>
      <c r="B100" s="15" t="str">
        <f aca="false">consensus_calculation!$I100</f>
        <v>EARLY</v>
      </c>
      <c r="C100" s="10" t="b">
        <f aca="false">consensus_calculation!F100</f>
        <v>1</v>
      </c>
    </row>
    <row r="101" customFormat="false" ht="15.75" hidden="false" customHeight="false" outlineLevel="0" collapsed="false">
      <c r="A101" s="15" t="str">
        <f aca="false">consensus_calculation!$A101</f>
        <v>166edab9-2a4c-4736-9be2-b1a76b97b42f</v>
      </c>
      <c r="B101" s="15" t="str">
        <f aca="false">consensus_calculation!$I101</f>
        <v>ACTIVE</v>
      </c>
      <c r="C101" s="10" t="b">
        <f aca="false">consensus_calculation!F101</f>
        <v>1</v>
      </c>
    </row>
    <row r="102" customFormat="false" ht="15.75" hidden="false" customHeight="false" outlineLevel="0" collapsed="false">
      <c r="A102" s="15" t="str">
        <f aca="false">consensus_calculation!$A102</f>
        <v>16b8a1a0-3589-46fa-8a5c-875de5456234</v>
      </c>
      <c r="B102" s="15" t="str">
        <f aca="false">consensus_calculation!$I102</f>
        <v>EARLY</v>
      </c>
      <c r="C102" s="10" t="b">
        <f aca="false">consensus_calculation!F102</f>
        <v>1</v>
      </c>
    </row>
    <row r="103" customFormat="false" ht="15.75" hidden="false" customHeight="false" outlineLevel="0" collapsed="false">
      <c r="A103" s="15" t="str">
        <f aca="false">consensus_calculation!$A103</f>
        <v>16fbcf34-a295-4b6d-bf36-e073b9510255</v>
      </c>
      <c r="B103" s="15" t="str">
        <f aca="false">consensus_calculation!$I103</f>
        <v>EARLY</v>
      </c>
      <c r="C103" s="10" t="b">
        <f aca="false">consensus_calculation!F103</f>
        <v>0</v>
      </c>
    </row>
    <row r="104" customFormat="false" ht="15.75" hidden="false" customHeight="false" outlineLevel="0" collapsed="false">
      <c r="A104" s="15" t="str">
        <f aca="false">consensus_calculation!$A104</f>
        <v>171ddd78-a998-41cb-a355-2d59fd2a6bde</v>
      </c>
      <c r="B104" s="15" t="str">
        <f aca="false">consensus_calculation!$I104</f>
        <v>NON_SPECIFIC</v>
      </c>
      <c r="C104" s="10" t="b">
        <f aca="false">consensus_calculation!F104</f>
        <v>0</v>
      </c>
    </row>
    <row r="105" customFormat="false" ht="15.75" hidden="false" customHeight="false" outlineLevel="0" collapsed="false">
      <c r="A105" s="15" t="str">
        <f aca="false">consensus_calculation!$A105</f>
        <v>17501cbe-ad44-4082-86ac-10c8e876e22c</v>
      </c>
      <c r="B105" s="15" t="str">
        <f aca="false">consensus_calculation!$I105</f>
        <v>NORMAL</v>
      </c>
      <c r="C105" s="10" t="b">
        <f aca="false">consensus_calculation!F105</f>
        <v>0</v>
      </c>
    </row>
    <row r="106" customFormat="false" ht="15.75" hidden="false" customHeight="false" outlineLevel="0" collapsed="false">
      <c r="A106" s="15" t="str">
        <f aca="false">consensus_calculation!$A106</f>
        <v>17cb04f5-28cd-4b35-9a74-74aba57c891a</v>
      </c>
      <c r="B106" s="15" t="str">
        <f aca="false">consensus_calculation!$I106</f>
        <v>LATE</v>
      </c>
      <c r="C106" s="10" t="b">
        <f aca="false">consensus_calculation!F106</f>
        <v>1</v>
      </c>
    </row>
    <row r="107" customFormat="false" ht="15.75" hidden="false" customHeight="false" outlineLevel="0" collapsed="false">
      <c r="A107" s="15" t="str">
        <f aca="false">consensus_calculation!$A107</f>
        <v>181bf3ea-fcea-4c8e-859e-e59e8e2a7c79</v>
      </c>
      <c r="B107" s="15" t="str">
        <f aca="false">consensus_calculation!$I107</f>
        <v>NON_SPECIFIC</v>
      </c>
      <c r="C107" s="10" t="b">
        <f aca="false">consensus_calculation!F107</f>
        <v>0</v>
      </c>
    </row>
    <row r="108" customFormat="false" ht="15.75" hidden="false" customHeight="false" outlineLevel="0" collapsed="false">
      <c r="A108" s="15" t="str">
        <f aca="false">consensus_calculation!$A108</f>
        <v>190dfbc2-1c02-4154-9ea2-ec470ba9738a</v>
      </c>
      <c r="B108" s="15" t="str">
        <f aca="false">consensus_calculation!$I108</f>
        <v>EARLY</v>
      </c>
      <c r="C108" s="10" t="b">
        <f aca="false">consensus_calculation!F108</f>
        <v>1</v>
      </c>
    </row>
    <row r="109" customFormat="false" ht="15.75" hidden="false" customHeight="false" outlineLevel="0" collapsed="false">
      <c r="A109" s="15" t="str">
        <f aca="false">consensus_calculation!$A109</f>
        <v>19663f10-c7c1-4241-84e7-3c36a8db2ca0</v>
      </c>
      <c r="B109" s="15" t="str">
        <f aca="false">consensus_calculation!$I109</f>
        <v>ACTIVE</v>
      </c>
      <c r="C109" s="10" t="b">
        <f aca="false">consensus_calculation!F109</f>
        <v>0</v>
      </c>
    </row>
    <row r="110" customFormat="false" ht="15.75" hidden="false" customHeight="false" outlineLevel="0" collapsed="false">
      <c r="A110" s="15" t="str">
        <f aca="false">consensus_calculation!$A110</f>
        <v>198c6254-980c-4a51-8c77-8cacba95b681</v>
      </c>
      <c r="B110" s="15" t="str">
        <f aca="false">consensus_calculation!$I110</f>
        <v/>
      </c>
      <c r="C110" s="10" t="b">
        <f aca="false">consensus_calculation!F110</f>
        <v>0</v>
      </c>
    </row>
    <row r="111" customFormat="false" ht="15.75" hidden="false" customHeight="false" outlineLevel="0" collapsed="false">
      <c r="A111" s="15" t="str">
        <f aca="false">consensus_calculation!$A111</f>
        <v>19f77a7d-ec8e-4e20-a0a4-7e428613cd51</v>
      </c>
      <c r="B111" s="15" t="str">
        <f aca="false">consensus_calculation!$I111</f>
        <v/>
      </c>
      <c r="C111" s="10" t="b">
        <f aca="false">consensus_calculation!F111</f>
        <v>0</v>
      </c>
    </row>
    <row r="112" customFormat="false" ht="15.75" hidden="false" customHeight="false" outlineLevel="0" collapsed="false">
      <c r="A112" s="15" t="str">
        <f aca="false">consensus_calculation!$A112</f>
        <v>1ac51883-d5a0-43ac-9da1-137d0386ff00</v>
      </c>
      <c r="B112" s="15" t="str">
        <f aca="false">consensus_calculation!$I112</f>
        <v>LATE</v>
      </c>
      <c r="C112" s="10" t="b">
        <f aca="false">consensus_calculation!F112</f>
        <v>0</v>
      </c>
    </row>
    <row r="113" customFormat="false" ht="15.75" hidden="false" customHeight="false" outlineLevel="0" collapsed="false">
      <c r="A113" s="15" t="str">
        <f aca="false">consensus_calculation!$A113</f>
        <v>1ad0746d-87b6-4438-b0cc-4a98eb16eba6</v>
      </c>
      <c r="B113" s="15" t="str">
        <f aca="false">consensus_calculation!$I113</f>
        <v>NON_SPECIFIC</v>
      </c>
      <c r="C113" s="10" t="b">
        <f aca="false">consensus_calculation!F113</f>
        <v>0</v>
      </c>
    </row>
    <row r="114" customFormat="false" ht="15.75" hidden="false" customHeight="false" outlineLevel="0" collapsed="false">
      <c r="A114" s="15" t="str">
        <f aca="false">consensus_calculation!$A114</f>
        <v>1af134fd-6614-4f0b-adeb-ed7b8df34cdc</v>
      </c>
      <c r="B114" s="15" t="str">
        <f aca="false">consensus_calculation!$I114</f>
        <v>ACTIVE</v>
      </c>
      <c r="C114" s="10" t="b">
        <f aca="false">consensus_calculation!F114</f>
        <v>0</v>
      </c>
    </row>
    <row r="115" customFormat="false" ht="15.75" hidden="false" customHeight="false" outlineLevel="0" collapsed="false">
      <c r="A115" s="15" t="str">
        <f aca="false">consensus_calculation!$A115</f>
        <v>1b2c7301-a953-4f94-bf23-827fd9e866fc</v>
      </c>
      <c r="B115" s="15" t="str">
        <f aca="false">consensus_calculation!$I115</f>
        <v>EARLY</v>
      </c>
      <c r="C115" s="10" t="b">
        <f aca="false">consensus_calculation!F115</f>
        <v>1</v>
      </c>
    </row>
    <row r="116" customFormat="false" ht="15.75" hidden="false" customHeight="false" outlineLevel="0" collapsed="false">
      <c r="A116" s="15" t="str">
        <f aca="false">consensus_calculation!$A116</f>
        <v>1b3279c7-1b63-4290-b3a9-e2a75a3b412f</v>
      </c>
      <c r="B116" s="15" t="str">
        <f aca="false">consensus_calculation!$I116</f>
        <v>NON_SPECIFIC</v>
      </c>
      <c r="C116" s="10" t="b">
        <f aca="false">consensus_calculation!F116</f>
        <v>0</v>
      </c>
    </row>
    <row r="117" customFormat="false" ht="15.75" hidden="false" customHeight="false" outlineLevel="0" collapsed="false">
      <c r="A117" s="15" t="str">
        <f aca="false">consensus_calculation!$A117</f>
        <v>1b4302fa-a97f-447a-8652-1bb3614e040d</v>
      </c>
      <c r="B117" s="15" t="str">
        <f aca="false">consensus_calculation!$I117</f>
        <v>NON_SPECIFIC</v>
      </c>
      <c r="C117" s="10" t="b">
        <f aca="false">consensus_calculation!F117</f>
        <v>0</v>
      </c>
    </row>
    <row r="118" customFormat="false" ht="15.75" hidden="false" customHeight="false" outlineLevel="0" collapsed="false">
      <c r="A118" s="15" t="str">
        <f aca="false">consensus_calculation!$A118</f>
        <v>1c09ef77-4db2-488e-9746-c6a583d27b3a</v>
      </c>
      <c r="B118" s="15" t="str">
        <f aca="false">consensus_calculation!$I118</f>
        <v>NON_SPECIFIC</v>
      </c>
      <c r="C118" s="10" t="b">
        <f aca="false">consensus_calculation!F118</f>
        <v>0</v>
      </c>
    </row>
    <row r="119" customFormat="false" ht="15.75" hidden="false" customHeight="false" outlineLevel="0" collapsed="false">
      <c r="A119" s="15" t="str">
        <f aca="false">consensus_calculation!$A119</f>
        <v>1c3819e1-1910-4973-bbab-b10d90eb314b</v>
      </c>
      <c r="B119" s="15" t="str">
        <f aca="false">consensus_calculation!$I119</f>
        <v>NORMAL</v>
      </c>
      <c r="C119" s="10" t="b">
        <f aca="false">consensus_calculation!F119</f>
        <v>1</v>
      </c>
    </row>
    <row r="120" customFormat="false" ht="15.75" hidden="false" customHeight="false" outlineLevel="0" collapsed="false">
      <c r="A120" s="15" t="str">
        <f aca="false">consensus_calculation!$A120</f>
        <v>1c7eeec7-affb-4ab0-accb-1e1f39ba413a</v>
      </c>
      <c r="B120" s="15" t="str">
        <f aca="false">consensus_calculation!$I120</f>
        <v>ACTIVE</v>
      </c>
      <c r="C120" s="10" t="b">
        <f aca="false">consensus_calculation!F120</f>
        <v>1</v>
      </c>
    </row>
    <row r="121" customFormat="false" ht="15.75" hidden="false" customHeight="false" outlineLevel="0" collapsed="false">
      <c r="A121" s="15" t="str">
        <f aca="false">consensus_calculation!$A121</f>
        <v>1c94c9e9-60a2-48a9-9b15-cdcb6ddb357d</v>
      </c>
      <c r="B121" s="15" t="str">
        <f aca="false">consensus_calculation!$I121</f>
        <v/>
      </c>
      <c r="C121" s="10" t="b">
        <f aca="false">consensus_calculation!F121</f>
        <v>0</v>
      </c>
    </row>
    <row r="122" customFormat="false" ht="15.75" hidden="false" customHeight="false" outlineLevel="0" collapsed="false">
      <c r="A122" s="15" t="str">
        <f aca="false">consensus_calculation!$A122</f>
        <v>1ca462c3-a016-4aac-a2b7-e6d5c5c664a8</v>
      </c>
      <c r="B122" s="15" t="str">
        <f aca="false">consensus_calculation!$I122</f>
        <v>NORMAL</v>
      </c>
      <c r="C122" s="10" t="b">
        <f aca="false">consensus_calculation!F122</f>
        <v>1</v>
      </c>
    </row>
    <row r="123" customFormat="false" ht="15.75" hidden="false" customHeight="false" outlineLevel="0" collapsed="false">
      <c r="A123" s="15" t="str">
        <f aca="false">consensus_calculation!$A123</f>
        <v>1d252bc2-1f45-46b9-a29e-7aea350c39c7</v>
      </c>
      <c r="B123" s="15" t="str">
        <f aca="false">consensus_calculation!$I123</f>
        <v>ACTIVE</v>
      </c>
      <c r="C123" s="10" t="b">
        <f aca="false">consensus_calculation!F123</f>
        <v>0</v>
      </c>
    </row>
    <row r="124" customFormat="false" ht="15.75" hidden="false" customHeight="false" outlineLevel="0" collapsed="false">
      <c r="A124" s="15" t="str">
        <f aca="false">consensus_calculation!$A124</f>
        <v>1d3afb9f-2a1d-4ed7-adef-541d2d5b7271</v>
      </c>
      <c r="B124" s="15" t="str">
        <f aca="false">consensus_calculation!$I124</f>
        <v/>
      </c>
      <c r="C124" s="10" t="b">
        <f aca="false">consensus_calculation!F124</f>
        <v>0</v>
      </c>
    </row>
    <row r="125" customFormat="false" ht="15.75" hidden="false" customHeight="false" outlineLevel="0" collapsed="false">
      <c r="A125" s="15" t="str">
        <f aca="false">consensus_calculation!$A125</f>
        <v>1d4e88d2-d6c3-435e-8fe2-ab6614f10418</v>
      </c>
      <c r="B125" s="15" t="str">
        <f aca="false">consensus_calculation!$I125</f>
        <v>NORMAL</v>
      </c>
      <c r="C125" s="10" t="b">
        <f aca="false">consensus_calculation!F125</f>
        <v>0</v>
      </c>
    </row>
    <row r="126" customFormat="false" ht="15.75" hidden="false" customHeight="false" outlineLevel="0" collapsed="false">
      <c r="A126" s="15" t="str">
        <f aca="false">consensus_calculation!$A126</f>
        <v>1d5e808d-7659-4169-a9e6-dc9b9319d47b</v>
      </c>
      <c r="B126" s="15" t="str">
        <f aca="false">consensus_calculation!$I126</f>
        <v>NORMAL</v>
      </c>
      <c r="C126" s="10" t="b">
        <f aca="false">consensus_calculation!F126</f>
        <v>1</v>
      </c>
    </row>
    <row r="127" customFormat="false" ht="15.75" hidden="false" customHeight="false" outlineLevel="0" collapsed="false">
      <c r="A127" s="15" t="str">
        <f aca="false">consensus_calculation!$A127</f>
        <v>1d6de020-f6a4-46ec-b045-b4813c64ad4a</v>
      </c>
      <c r="B127" s="15" t="str">
        <f aca="false">consensus_calculation!$I127</f>
        <v>NON_SPECIFIC</v>
      </c>
      <c r="C127" s="10" t="b">
        <f aca="false">consensus_calculation!F127</f>
        <v>0</v>
      </c>
    </row>
    <row r="128" customFormat="false" ht="15.75" hidden="false" customHeight="false" outlineLevel="0" collapsed="false">
      <c r="A128" s="15" t="str">
        <f aca="false">consensus_calculation!$A128</f>
        <v>1da75b8d-76fe-45bb-9697-958387b57a61</v>
      </c>
      <c r="B128" s="15" t="str">
        <f aca="false">consensus_calculation!$I128</f>
        <v>NON_SPECIFIC</v>
      </c>
      <c r="C128" s="10" t="b">
        <f aca="false">consensus_calculation!F128</f>
        <v>0</v>
      </c>
    </row>
    <row r="129" customFormat="false" ht="15.75" hidden="false" customHeight="false" outlineLevel="0" collapsed="false">
      <c r="A129" s="15" t="str">
        <f aca="false">consensus_calculation!$A129</f>
        <v>1dc6a3aa-56d7-4f90-8937-66d65f52ea8e</v>
      </c>
      <c r="B129" s="15" t="str">
        <f aca="false">consensus_calculation!$I129</f>
        <v>EARLY</v>
      </c>
      <c r="C129" s="10" t="b">
        <f aca="false">consensus_calculation!F129</f>
        <v>1</v>
      </c>
    </row>
    <row r="130" customFormat="false" ht="15.75" hidden="false" customHeight="false" outlineLevel="0" collapsed="false">
      <c r="A130" s="15" t="str">
        <f aca="false">consensus_calculation!$A130</f>
        <v>1e2cccde-04a1-4f6d-9474-6ea708e24579</v>
      </c>
      <c r="B130" s="15" t="str">
        <f aca="false">consensus_calculation!$I130</f>
        <v>EARLY</v>
      </c>
      <c r="C130" s="10" t="b">
        <f aca="false">consensus_calculation!F130</f>
        <v>0</v>
      </c>
    </row>
    <row r="131" customFormat="false" ht="15.75" hidden="false" customHeight="false" outlineLevel="0" collapsed="false">
      <c r="A131" s="15" t="str">
        <f aca="false">consensus_calculation!$A131</f>
        <v>1e394411-3569-471e-95aa-2e76e0a0582f</v>
      </c>
      <c r="B131" s="15" t="str">
        <f aca="false">consensus_calculation!$I131</f>
        <v>NON_SPECIFIC</v>
      </c>
      <c r="C131" s="10" t="b">
        <f aca="false">consensus_calculation!F131</f>
        <v>0</v>
      </c>
    </row>
    <row r="132" customFormat="false" ht="15.75" hidden="false" customHeight="false" outlineLevel="0" collapsed="false">
      <c r="A132" s="15" t="str">
        <f aca="false">consensus_calculation!$A132</f>
        <v>1e7f57b9-3192-4666-9fe3-f6a81cbf24f1</v>
      </c>
      <c r="B132" s="15" t="str">
        <f aca="false">consensus_calculation!$I132</f>
        <v>NON_SPECIFIC</v>
      </c>
      <c r="C132" s="10" t="b">
        <f aca="false">consensus_calculation!F132</f>
        <v>0</v>
      </c>
    </row>
    <row r="133" customFormat="false" ht="15.75" hidden="false" customHeight="false" outlineLevel="0" collapsed="false">
      <c r="A133" s="15" t="str">
        <f aca="false">consensus_calculation!$A133</f>
        <v>1ea932c6-a212-4e1f-91d9-403e107a49cf</v>
      </c>
      <c r="B133" s="15" t="str">
        <f aca="false">consensus_calculation!$I133</f>
        <v>EARLY</v>
      </c>
      <c r="C133" s="10" t="b">
        <f aca="false">consensus_calculation!F133</f>
        <v>1</v>
      </c>
    </row>
    <row r="134" customFormat="false" ht="15.75" hidden="false" customHeight="false" outlineLevel="0" collapsed="false">
      <c r="A134" s="15" t="str">
        <f aca="false">consensus_calculation!$A134</f>
        <v>1ee5d3cc-b95c-4ce2-9519-77f37f470cbd</v>
      </c>
      <c r="B134" s="15" t="str">
        <f aca="false">consensus_calculation!$I134</f>
        <v>NON_SPECIFIC</v>
      </c>
      <c r="C134" s="10" t="b">
        <f aca="false">consensus_calculation!F134</f>
        <v>0</v>
      </c>
    </row>
    <row r="135" customFormat="false" ht="15.75" hidden="false" customHeight="false" outlineLevel="0" collapsed="false">
      <c r="A135" s="15" t="str">
        <f aca="false">consensus_calculation!$A135</f>
        <v>1f2671fd-b4d4-441a-9d83-7daac1011d14</v>
      </c>
      <c r="B135" s="15" t="str">
        <f aca="false">consensus_calculation!$I135</f>
        <v>EARLY</v>
      </c>
      <c r="C135" s="10" t="b">
        <f aca="false">consensus_calculation!F135</f>
        <v>1</v>
      </c>
    </row>
    <row r="136" customFormat="false" ht="15.75" hidden="false" customHeight="false" outlineLevel="0" collapsed="false">
      <c r="A136" s="15" t="str">
        <f aca="false">consensus_calculation!$A136</f>
        <v>1f2eb628-bf36-47d8-a3d2-feec3fbd9f9c</v>
      </c>
      <c r="B136" s="15" t="str">
        <f aca="false">consensus_calculation!$I136</f>
        <v>NORMAL</v>
      </c>
      <c r="C136" s="10" t="b">
        <f aca="false">consensus_calculation!F136</f>
        <v>1</v>
      </c>
    </row>
    <row r="137" customFormat="false" ht="15.75" hidden="false" customHeight="false" outlineLevel="0" collapsed="false">
      <c r="A137" s="15" t="str">
        <f aca="false">consensus_calculation!$A137</f>
        <v>1f865a87-7748-4a6d-aa10-38d88c5449f0</v>
      </c>
      <c r="B137" s="15" t="str">
        <f aca="false">consensus_calculation!$I137</f>
        <v>NORMAL</v>
      </c>
      <c r="C137" s="10" t="b">
        <f aca="false">consensus_calculation!F137</f>
        <v>1</v>
      </c>
    </row>
    <row r="138" customFormat="false" ht="15.75" hidden="false" customHeight="false" outlineLevel="0" collapsed="false">
      <c r="A138" s="15" t="str">
        <f aca="false">consensus_calculation!$A138</f>
        <v>1fe92d5e-a325-4593-bee9-2f472d930728</v>
      </c>
      <c r="B138" s="15" t="str">
        <f aca="false">consensus_calculation!$I138</f>
        <v>NON_SPECIFIC</v>
      </c>
      <c r="C138" s="10" t="b">
        <f aca="false">consensus_calculation!F138</f>
        <v>0</v>
      </c>
    </row>
    <row r="139" customFormat="false" ht="15.75" hidden="false" customHeight="false" outlineLevel="0" collapsed="false">
      <c r="A139" s="15" t="str">
        <f aca="false">consensus_calculation!$A139</f>
        <v>1ff13740-770b-447c-a9c0-cb24bea38a7b</v>
      </c>
      <c r="B139" s="15" t="str">
        <f aca="false">consensus_calculation!$I139</f>
        <v>NORMAL</v>
      </c>
      <c r="C139" s="10" t="b">
        <f aca="false">consensus_calculation!F139</f>
        <v>0</v>
      </c>
    </row>
    <row r="140" customFormat="false" ht="15.75" hidden="false" customHeight="false" outlineLevel="0" collapsed="false">
      <c r="A140" s="15" t="str">
        <f aca="false">consensus_calculation!$A140</f>
        <v>2002e29e-6bc6-4ac5-81b3-db4ef8404765</v>
      </c>
      <c r="B140" s="15" t="str">
        <f aca="false">consensus_calculation!$I140</f>
        <v>NON_SPECIFIC</v>
      </c>
      <c r="C140" s="10" t="b">
        <f aca="false">consensus_calculation!F140</f>
        <v>1</v>
      </c>
    </row>
    <row r="141" customFormat="false" ht="15.75" hidden="false" customHeight="false" outlineLevel="0" collapsed="false">
      <c r="A141" s="15" t="str">
        <f aca="false">consensus_calculation!$A141</f>
        <v>20b1239d-6d13-45b5-a4cb-04a477e8e290</v>
      </c>
      <c r="B141" s="15" t="str">
        <f aca="false">consensus_calculation!$I141</f>
        <v/>
      </c>
      <c r="C141" s="10" t="b">
        <f aca="false">consensus_calculation!F141</f>
        <v>0</v>
      </c>
    </row>
    <row r="142" customFormat="false" ht="15.75" hidden="false" customHeight="false" outlineLevel="0" collapsed="false">
      <c r="A142" s="15" t="str">
        <f aca="false">consensus_calculation!$A142</f>
        <v>21ba5f11-d16c-4041-a1f2-5d9de86919c9</v>
      </c>
      <c r="B142" s="15" t="str">
        <f aca="false">consensus_calculation!$I142</f>
        <v>ACTIVE</v>
      </c>
      <c r="C142" s="10" t="b">
        <f aca="false">consensus_calculation!F142</f>
        <v>0</v>
      </c>
    </row>
    <row r="143" customFormat="false" ht="15.75" hidden="false" customHeight="false" outlineLevel="0" collapsed="false">
      <c r="A143" s="15" t="str">
        <f aca="false">consensus_calculation!$A143</f>
        <v>220c614f-5c43-43ea-a26e-9335166b2f4f</v>
      </c>
      <c r="B143" s="15" t="str">
        <f aca="false">consensus_calculation!$I143</f>
        <v>ACTIVE</v>
      </c>
      <c r="C143" s="10" t="b">
        <f aca="false">consensus_calculation!F143</f>
        <v>1</v>
      </c>
    </row>
    <row r="144" customFormat="false" ht="15.75" hidden="false" customHeight="false" outlineLevel="0" collapsed="false">
      <c r="A144" s="15" t="str">
        <f aca="false">consensus_calculation!$A144</f>
        <v>223e5dd1-b648-4ac9-a9d5-06cd4c5ff4d6</v>
      </c>
      <c r="B144" s="15" t="str">
        <f aca="false">consensus_calculation!$I144</f>
        <v>EARLY</v>
      </c>
      <c r="C144" s="10" t="b">
        <f aca="false">consensus_calculation!F144</f>
        <v>0</v>
      </c>
    </row>
    <row r="145" customFormat="false" ht="15.75" hidden="false" customHeight="false" outlineLevel="0" collapsed="false">
      <c r="A145" s="15" t="str">
        <f aca="false">consensus_calculation!$A145</f>
        <v>2249f263-4286-4345-af59-4b66dc533bcb</v>
      </c>
      <c r="B145" s="15" t="str">
        <f aca="false">consensus_calculation!$I145</f>
        <v>ACTIVE</v>
      </c>
      <c r="C145" s="10" t="b">
        <f aca="false">consensus_calculation!F145</f>
        <v>1</v>
      </c>
    </row>
    <row r="146" customFormat="false" ht="15.75" hidden="false" customHeight="false" outlineLevel="0" collapsed="false">
      <c r="A146" s="15" t="str">
        <f aca="false">consensus_calculation!$A146</f>
        <v>2275a6d8-8534-4f84-8700-0feb4f75b1be</v>
      </c>
      <c r="B146" s="15" t="str">
        <f aca="false">consensus_calculation!$I146</f>
        <v>NON_SPECIFIC</v>
      </c>
      <c r="C146" s="10" t="b">
        <f aca="false">consensus_calculation!F146</f>
        <v>0</v>
      </c>
    </row>
    <row r="147" customFormat="false" ht="15.75" hidden="false" customHeight="false" outlineLevel="0" collapsed="false">
      <c r="A147" s="15" t="str">
        <f aca="false">consensus_calculation!$A147</f>
        <v>228a96d4-4364-4a55-a359-7180382d3461</v>
      </c>
      <c r="B147" s="15" t="str">
        <f aca="false">consensus_calculation!$I147</f>
        <v/>
      </c>
      <c r="C147" s="10" t="b">
        <f aca="false">consensus_calculation!F147</f>
        <v>0</v>
      </c>
    </row>
    <row r="148" customFormat="false" ht="15.75" hidden="false" customHeight="false" outlineLevel="0" collapsed="false">
      <c r="A148" s="15" t="str">
        <f aca="false">consensus_calculation!$A148</f>
        <v>2294df49-d4a0-4097-b0f9-0d3667442896</v>
      </c>
      <c r="B148" s="15" t="str">
        <f aca="false">consensus_calculation!$I148</f>
        <v>NORMAL</v>
      </c>
      <c r="C148" s="10" t="b">
        <f aca="false">consensus_calculation!F148</f>
        <v>0</v>
      </c>
    </row>
    <row r="149" customFormat="false" ht="15.75" hidden="false" customHeight="false" outlineLevel="0" collapsed="false">
      <c r="A149" s="15" t="str">
        <f aca="false">consensus_calculation!$A149</f>
        <v>22c0dd1f-e95b-4bf9-b786-cfb771e4798e</v>
      </c>
      <c r="B149" s="15" t="str">
        <f aca="false">consensus_calculation!$I149</f>
        <v>ACTIVE</v>
      </c>
      <c r="C149" s="10" t="b">
        <f aca="false">consensus_calculation!F149</f>
        <v>1</v>
      </c>
    </row>
    <row r="150" customFormat="false" ht="15.75" hidden="false" customHeight="false" outlineLevel="0" collapsed="false">
      <c r="A150" s="15" t="str">
        <f aca="false">consensus_calculation!$A150</f>
        <v>22c8cc81-b83d-4680-9cbf-bc51bd80b6e6</v>
      </c>
      <c r="B150" s="15" t="str">
        <f aca="false">consensus_calculation!$I150</f>
        <v>NON_SPECIFIC</v>
      </c>
      <c r="C150" s="10" t="b">
        <f aca="false">consensus_calculation!F150</f>
        <v>0</v>
      </c>
    </row>
    <row r="151" customFormat="false" ht="15.75" hidden="false" customHeight="false" outlineLevel="0" collapsed="false">
      <c r="A151" s="15" t="str">
        <f aca="false">consensus_calculation!$A151</f>
        <v>22ef70eb-8016-4ebb-b95d-798e410ef70b</v>
      </c>
      <c r="B151" s="15" t="str">
        <f aca="false">consensus_calculation!$I151</f>
        <v>NORMAL</v>
      </c>
      <c r="C151" s="10" t="b">
        <f aca="false">consensus_calculation!F151</f>
        <v>0</v>
      </c>
    </row>
    <row r="152" customFormat="false" ht="15.75" hidden="false" customHeight="false" outlineLevel="0" collapsed="false">
      <c r="A152" s="15" t="str">
        <f aca="false">consensus_calculation!$A152</f>
        <v>232a4023-4312-43e8-90ae-20ba728d9d9a</v>
      </c>
      <c r="B152" s="15" t="str">
        <f aca="false">consensus_calculation!$I152</f>
        <v/>
      </c>
      <c r="C152" s="10" t="b">
        <f aca="false">consensus_calculation!F152</f>
        <v>0</v>
      </c>
    </row>
    <row r="153" customFormat="false" ht="15.75" hidden="false" customHeight="false" outlineLevel="0" collapsed="false">
      <c r="A153" s="15" t="str">
        <f aca="false">consensus_calculation!$A153</f>
        <v>234fb805-a860-4396-a976-f3b5ab012031</v>
      </c>
      <c r="B153" s="15" t="str">
        <f aca="false">consensus_calculation!$I153</f>
        <v>NORMAL</v>
      </c>
      <c r="C153" s="10" t="b">
        <f aca="false">consensus_calculation!F153</f>
        <v>0</v>
      </c>
    </row>
    <row r="154" customFormat="false" ht="15.75" hidden="false" customHeight="false" outlineLevel="0" collapsed="false">
      <c r="A154" s="15" t="str">
        <f aca="false">consensus_calculation!$A154</f>
        <v>239b833a-dec9-42cb-88d4-e6bfb736884c</v>
      </c>
      <c r="B154" s="15" t="str">
        <f aca="false">consensus_calculation!$I154</f>
        <v>LATE</v>
      </c>
      <c r="C154" s="10" t="b">
        <f aca="false">consensus_calculation!F154</f>
        <v>1</v>
      </c>
    </row>
    <row r="155" customFormat="false" ht="15.75" hidden="false" customHeight="false" outlineLevel="0" collapsed="false">
      <c r="A155" s="15" t="str">
        <f aca="false">consensus_calculation!$A155</f>
        <v>23cce0fa-3eee-465d-b23b-d7c4db4c4554</v>
      </c>
      <c r="B155" s="15" t="str">
        <f aca="false">consensus_calculation!$I155</f>
        <v>NORMAL</v>
      </c>
      <c r="C155" s="10" t="b">
        <f aca="false">consensus_calculation!F155</f>
        <v>1</v>
      </c>
    </row>
    <row r="156" customFormat="false" ht="15.75" hidden="false" customHeight="false" outlineLevel="0" collapsed="false">
      <c r="A156" s="15" t="str">
        <f aca="false">consensus_calculation!$A156</f>
        <v>23ce10bf-a31d-4706-b0ae-b88ddd66b3d8</v>
      </c>
      <c r="B156" s="15" t="str">
        <f aca="false">consensus_calculation!$I156</f>
        <v>ACTIVE</v>
      </c>
      <c r="C156" s="10" t="b">
        <f aca="false">consensus_calculation!F156</f>
        <v>0</v>
      </c>
    </row>
    <row r="157" customFormat="false" ht="15.75" hidden="false" customHeight="false" outlineLevel="0" collapsed="false">
      <c r="A157" s="15" t="str">
        <f aca="false">consensus_calculation!$A157</f>
        <v>241089ab-d021-46b6-844d-f9d7defb1d0d</v>
      </c>
      <c r="B157" s="15" t="str">
        <f aca="false">consensus_calculation!$I157</f>
        <v>NORMAL</v>
      </c>
      <c r="C157" s="10" t="b">
        <f aca="false">consensus_calculation!F157</f>
        <v>1</v>
      </c>
    </row>
    <row r="158" customFormat="false" ht="15.75" hidden="false" customHeight="false" outlineLevel="0" collapsed="false">
      <c r="A158" s="15" t="str">
        <f aca="false">consensus_calculation!$A158</f>
        <v>246fe0e9-3242-4377-891b-bc8192c1b2d5</v>
      </c>
      <c r="B158" s="15" t="str">
        <f aca="false">consensus_calculation!$I158</f>
        <v/>
      </c>
      <c r="C158" s="10" t="b">
        <f aca="false">consensus_calculation!F158</f>
        <v>0</v>
      </c>
    </row>
    <row r="159" customFormat="false" ht="15.75" hidden="false" customHeight="false" outlineLevel="0" collapsed="false">
      <c r="A159" s="15" t="str">
        <f aca="false">consensus_calculation!$A159</f>
        <v>24d61523-8294-4464-8647-acdf5f422ed4</v>
      </c>
      <c r="B159" s="15" t="str">
        <f aca="false">consensus_calculation!$I159</f>
        <v>EARLY</v>
      </c>
      <c r="C159" s="10" t="b">
        <f aca="false">consensus_calculation!F159</f>
        <v>0</v>
      </c>
    </row>
    <row r="160" customFormat="false" ht="15.75" hidden="false" customHeight="false" outlineLevel="0" collapsed="false">
      <c r="A160" s="15" t="str">
        <f aca="false">consensus_calculation!$A160</f>
        <v>2520da3e-2e75-4118-8708-91cb1488de43</v>
      </c>
      <c r="B160" s="15" t="str">
        <f aca="false">consensus_calculation!$I160</f>
        <v>NON_SPECIFIC</v>
      </c>
      <c r="C160" s="10" t="b">
        <f aca="false">consensus_calculation!F160</f>
        <v>0</v>
      </c>
    </row>
    <row r="161" customFormat="false" ht="15.75" hidden="false" customHeight="false" outlineLevel="0" collapsed="false">
      <c r="A161" s="15" t="str">
        <f aca="false">consensus_calculation!$A161</f>
        <v>254aa800-5b0c-43fd-bc40-cc0c9e106025</v>
      </c>
      <c r="B161" s="15" t="str">
        <f aca="false">consensus_calculation!$I161</f>
        <v>NON_SPECIFIC</v>
      </c>
      <c r="C161" s="10" t="b">
        <f aca="false">consensus_calculation!F161</f>
        <v>0</v>
      </c>
    </row>
    <row r="162" customFormat="false" ht="15.75" hidden="false" customHeight="false" outlineLevel="0" collapsed="false">
      <c r="A162" s="15" t="str">
        <f aca="false">consensus_calculation!$A162</f>
        <v>25c135b6-bb54-4ca1-8391-16739eb90558</v>
      </c>
      <c r="B162" s="15" t="str">
        <f aca="false">consensus_calculation!$I162</f>
        <v>NON_SPECIFIC</v>
      </c>
      <c r="C162" s="10" t="b">
        <f aca="false">consensus_calculation!F162</f>
        <v>0</v>
      </c>
    </row>
    <row r="163" customFormat="false" ht="15.75" hidden="false" customHeight="false" outlineLevel="0" collapsed="false">
      <c r="A163" s="15" t="str">
        <f aca="false">consensus_calculation!$A163</f>
        <v>2658f54a-96f4-474e-8558-cbfa2bbeb0e5</v>
      </c>
      <c r="B163" s="15" t="str">
        <f aca="false">consensus_calculation!$I163</f>
        <v>NORMAL</v>
      </c>
      <c r="C163" s="10" t="b">
        <f aca="false">consensus_calculation!F163</f>
        <v>0</v>
      </c>
    </row>
    <row r="164" customFormat="false" ht="15.75" hidden="false" customHeight="false" outlineLevel="0" collapsed="false">
      <c r="A164" s="15" t="str">
        <f aca="false">consensus_calculation!$A164</f>
        <v>26ff7173-f19b-4dbb-83ab-9abb62fc7228</v>
      </c>
      <c r="B164" s="15" t="str">
        <f aca="false">consensus_calculation!$I164</f>
        <v>NON_SPECIFIC</v>
      </c>
      <c r="C164" s="10" t="b">
        <f aca="false">consensus_calculation!F164</f>
        <v>1</v>
      </c>
    </row>
    <row r="165" customFormat="false" ht="15.75" hidden="false" customHeight="false" outlineLevel="0" collapsed="false">
      <c r="A165" s="15" t="str">
        <f aca="false">consensus_calculation!$A165</f>
        <v>2710bfe4-97dc-4cff-ae53-ac1724f57b46</v>
      </c>
      <c r="B165" s="15" t="str">
        <f aca="false">consensus_calculation!$I165</f>
        <v>ACTIVE</v>
      </c>
      <c r="C165" s="10" t="b">
        <f aca="false">consensus_calculation!F165</f>
        <v>1</v>
      </c>
    </row>
    <row r="166" customFormat="false" ht="15.75" hidden="false" customHeight="false" outlineLevel="0" collapsed="false">
      <c r="A166" s="15" t="str">
        <f aca="false">consensus_calculation!$A166</f>
        <v>2751eda2-0585-4229-90e6-8b7abab734f9</v>
      </c>
      <c r="B166" s="15" t="str">
        <f aca="false">consensus_calculation!$I166</f>
        <v>ACTIVE</v>
      </c>
      <c r="C166" s="10" t="b">
        <f aca="false">consensus_calculation!F166</f>
        <v>1</v>
      </c>
    </row>
    <row r="167" customFormat="false" ht="15.75" hidden="false" customHeight="false" outlineLevel="0" collapsed="false">
      <c r="A167" s="15" t="str">
        <f aca="false">consensus_calculation!$A167</f>
        <v>27d49cee-1947-4d06-afe6-4a3f0865ce27</v>
      </c>
      <c r="B167" s="15" t="str">
        <f aca="false">consensus_calculation!$I167</f>
        <v>NON_SPECIFIC</v>
      </c>
      <c r="C167" s="10" t="b">
        <f aca="false">consensus_calculation!F167</f>
        <v>0</v>
      </c>
    </row>
    <row r="168" customFormat="false" ht="15.75" hidden="false" customHeight="false" outlineLevel="0" collapsed="false">
      <c r="A168" s="15" t="str">
        <f aca="false">consensus_calculation!$A168</f>
        <v>2835e4c5-a2ac-4251-a3c5-dc808dcc55d5</v>
      </c>
      <c r="B168" s="15" t="str">
        <f aca="false">consensus_calculation!$I168</f>
        <v>NON_SPECIFIC</v>
      </c>
      <c r="C168" s="10" t="b">
        <f aca="false">consensus_calculation!F168</f>
        <v>0</v>
      </c>
    </row>
    <row r="169" customFormat="false" ht="15.75" hidden="false" customHeight="false" outlineLevel="0" collapsed="false">
      <c r="A169" s="15" t="str">
        <f aca="false">consensus_calculation!$A169</f>
        <v>285463e3-cd62-4bd8-bdfc-2360d8f75ce6</v>
      </c>
      <c r="B169" s="15" t="str">
        <f aca="false">consensus_calculation!$I169</f>
        <v/>
      </c>
      <c r="C169" s="10" t="b">
        <f aca="false">consensus_calculation!F169</f>
        <v>1</v>
      </c>
    </row>
    <row r="170" customFormat="false" ht="15.75" hidden="false" customHeight="false" outlineLevel="0" collapsed="false">
      <c r="A170" s="15" t="str">
        <f aca="false">consensus_calculation!$A170</f>
        <v>2877684a-1d43-4231-986f-c7f89cae67f1</v>
      </c>
      <c r="B170" s="15" t="str">
        <f aca="false">consensus_calculation!$I170</f>
        <v>EARLY</v>
      </c>
      <c r="C170" s="10" t="b">
        <f aca="false">consensus_calculation!F170</f>
        <v>0</v>
      </c>
    </row>
    <row r="171" customFormat="false" ht="15.75" hidden="false" customHeight="false" outlineLevel="0" collapsed="false">
      <c r="A171" s="15" t="str">
        <f aca="false">consensus_calculation!$A171</f>
        <v>2972c730-9f3a-4bda-8bb7-08d86577e5fd</v>
      </c>
      <c r="B171" s="15" t="str">
        <f aca="false">consensus_calculation!$I171</f>
        <v>NORMAL</v>
      </c>
      <c r="C171" s="10" t="b">
        <f aca="false">consensus_calculation!F171</f>
        <v>1</v>
      </c>
    </row>
    <row r="172" customFormat="false" ht="15.75" hidden="false" customHeight="false" outlineLevel="0" collapsed="false">
      <c r="A172" s="15" t="str">
        <f aca="false">consensus_calculation!$A172</f>
        <v>29e2f09d-9b2f-4615-a791-d1651fff70d3</v>
      </c>
      <c r="B172" s="15" t="str">
        <f aca="false">consensus_calculation!$I172</f>
        <v>NON_SPECIFIC</v>
      </c>
      <c r="C172" s="10" t="b">
        <f aca="false">consensus_calculation!F172</f>
        <v>0</v>
      </c>
    </row>
    <row r="173" customFormat="false" ht="15.75" hidden="false" customHeight="false" outlineLevel="0" collapsed="false">
      <c r="A173" s="15" t="str">
        <f aca="false">consensus_calculation!$A173</f>
        <v>29e4a785-eb68-4729-9cf3-836cd8ac42f9</v>
      </c>
      <c r="B173" s="15" t="str">
        <f aca="false">consensus_calculation!$I173</f>
        <v>NON_SPECIFIC</v>
      </c>
      <c r="C173" s="10" t="b">
        <f aca="false">consensus_calculation!F173</f>
        <v>0</v>
      </c>
    </row>
    <row r="174" customFormat="false" ht="15.75" hidden="false" customHeight="false" outlineLevel="0" collapsed="false">
      <c r="A174" s="15" t="str">
        <f aca="false">consensus_calculation!$A174</f>
        <v>2a373a9b-9ead-4138-96d9-69cb79b590f4</v>
      </c>
      <c r="B174" s="15" t="str">
        <f aca="false">consensus_calculation!$I174</f>
        <v>NORMAL</v>
      </c>
      <c r="C174" s="10" t="b">
        <f aca="false">consensus_calculation!F174</f>
        <v>0</v>
      </c>
    </row>
    <row r="175" customFormat="false" ht="15.75" hidden="false" customHeight="false" outlineLevel="0" collapsed="false">
      <c r="A175" s="15" t="str">
        <f aca="false">consensus_calculation!$A175</f>
        <v>2ae09ead-b18d-4fe6-92dc-deb9da5ed1f4</v>
      </c>
      <c r="B175" s="15" t="str">
        <f aca="false">consensus_calculation!$I175</f>
        <v>ACTIVE</v>
      </c>
      <c r="C175" s="10" t="b">
        <f aca="false">consensus_calculation!F175</f>
        <v>0</v>
      </c>
    </row>
    <row r="176" customFormat="false" ht="15.75" hidden="false" customHeight="false" outlineLevel="0" collapsed="false">
      <c r="A176" s="15" t="str">
        <f aca="false">consensus_calculation!$A176</f>
        <v>2b268a1e-8ea8-4960-80ad-fab0f7d5c3a0</v>
      </c>
      <c r="B176" s="15" t="str">
        <f aca="false">consensus_calculation!$I176</f>
        <v>NON_SPECIFIC</v>
      </c>
      <c r="C176" s="10" t="b">
        <f aca="false">consensus_calculation!F176</f>
        <v>0</v>
      </c>
    </row>
    <row r="177" customFormat="false" ht="15.75" hidden="false" customHeight="false" outlineLevel="0" collapsed="false">
      <c r="A177" s="15" t="str">
        <f aca="false">consensus_calculation!$A177</f>
        <v>2b6c1686-9ad1-41ec-bde3-0f0f5eca6152</v>
      </c>
      <c r="B177" s="15" t="str">
        <f aca="false">consensus_calculation!$I177</f>
        <v>NON_SPECIFIC</v>
      </c>
      <c r="C177" s="10" t="b">
        <f aca="false">consensus_calculation!F177</f>
        <v>0</v>
      </c>
    </row>
    <row r="178" customFormat="false" ht="15.75" hidden="false" customHeight="false" outlineLevel="0" collapsed="false">
      <c r="A178" s="15" t="str">
        <f aca="false">consensus_calculation!$A178</f>
        <v>2bcb022e-bf9b-40da-ac4a-2db616eff844</v>
      </c>
      <c r="B178" s="15" t="str">
        <f aca="false">consensus_calculation!$I178</f>
        <v>EARLY</v>
      </c>
      <c r="C178" s="10" t="b">
        <f aca="false">consensus_calculation!F178</f>
        <v>1</v>
      </c>
    </row>
    <row r="179" customFormat="false" ht="15.75" hidden="false" customHeight="false" outlineLevel="0" collapsed="false">
      <c r="A179" s="15" t="str">
        <f aca="false">consensus_calculation!$A179</f>
        <v>2c4e4142-033c-402c-8af0-78d94c992ad3</v>
      </c>
      <c r="B179" s="15" t="str">
        <f aca="false">consensus_calculation!$I179</f>
        <v>NON_SPECIFIC</v>
      </c>
      <c r="C179" s="10" t="b">
        <f aca="false">consensus_calculation!F179</f>
        <v>0</v>
      </c>
    </row>
    <row r="180" customFormat="false" ht="15.75" hidden="false" customHeight="false" outlineLevel="0" collapsed="false">
      <c r="A180" s="15" t="str">
        <f aca="false">consensus_calculation!$A180</f>
        <v>2c584e27-bf15-425e-be7a-3668c28105ff</v>
      </c>
      <c r="B180" s="15" t="str">
        <f aca="false">consensus_calculation!$I180</f>
        <v>NON_SPECIFIC</v>
      </c>
      <c r="C180" s="10" t="b">
        <f aca="false">consensus_calculation!F180</f>
        <v>0</v>
      </c>
    </row>
    <row r="181" customFormat="false" ht="15.75" hidden="false" customHeight="false" outlineLevel="0" collapsed="false">
      <c r="A181" s="15" t="str">
        <f aca="false">consensus_calculation!$A181</f>
        <v>2c6836d4-f78d-4f2d-8ebc-6ca9639480f0</v>
      </c>
      <c r="B181" s="15" t="str">
        <f aca="false">consensus_calculation!$I181</f>
        <v>NON_SPECIFIC</v>
      </c>
      <c r="C181" s="10" t="b">
        <f aca="false">consensus_calculation!F181</f>
        <v>0</v>
      </c>
    </row>
    <row r="182" customFormat="false" ht="15.75" hidden="false" customHeight="false" outlineLevel="0" collapsed="false">
      <c r="A182" s="15" t="str">
        <f aca="false">consensus_calculation!$A182</f>
        <v>2c70b246-a3ec-4513-939b-ca6f8f643c0c</v>
      </c>
      <c r="B182" s="15" t="str">
        <f aca="false">consensus_calculation!$I182</f>
        <v>EARLY</v>
      </c>
      <c r="C182" s="10" t="b">
        <f aca="false">consensus_calculation!F182</f>
        <v>1</v>
      </c>
    </row>
    <row r="183" customFormat="false" ht="15.75" hidden="false" customHeight="false" outlineLevel="0" collapsed="false">
      <c r="A183" s="15" t="str">
        <f aca="false">consensus_calculation!$A183</f>
        <v>2ca56faf-65b5-47b9-91a2-4ab7e9db69c3</v>
      </c>
      <c r="B183" s="15" t="str">
        <f aca="false">consensus_calculation!$I183</f>
        <v/>
      </c>
      <c r="C183" s="10" t="b">
        <f aca="false">consensus_calculation!F183</f>
        <v>0</v>
      </c>
    </row>
    <row r="184" customFormat="false" ht="15.75" hidden="false" customHeight="false" outlineLevel="0" collapsed="false">
      <c r="A184" s="15" t="str">
        <f aca="false">consensus_calculation!$A184</f>
        <v>2cab9374-98fe-41d2-805f-4d4107afb3fe</v>
      </c>
      <c r="B184" s="15" t="str">
        <f aca="false">consensus_calculation!$I184</f>
        <v>NON_SPECIFIC</v>
      </c>
      <c r="C184" s="10" t="b">
        <f aca="false">consensus_calculation!F184</f>
        <v>0</v>
      </c>
    </row>
    <row r="185" customFormat="false" ht="15.75" hidden="false" customHeight="false" outlineLevel="0" collapsed="false">
      <c r="A185" s="15" t="str">
        <f aca="false">consensus_calculation!$A185</f>
        <v>2d19ecba-16ed-4791-8c6d-39deddeaa884</v>
      </c>
      <c r="B185" s="15" t="str">
        <f aca="false">consensus_calculation!$I185</f>
        <v>NORMAL</v>
      </c>
      <c r="C185" s="10" t="b">
        <f aca="false">consensus_calculation!F185</f>
        <v>1</v>
      </c>
    </row>
    <row r="186" customFormat="false" ht="15.75" hidden="false" customHeight="false" outlineLevel="0" collapsed="false">
      <c r="A186" s="15" t="str">
        <f aca="false">consensus_calculation!$A186</f>
        <v>2d42c49a-efc0-478d-befd-671d3cece850</v>
      </c>
      <c r="B186" s="15" t="str">
        <f aca="false">consensus_calculation!$I186</f>
        <v>EARLY</v>
      </c>
      <c r="C186" s="10" t="b">
        <f aca="false">consensus_calculation!F186</f>
        <v>0</v>
      </c>
    </row>
    <row r="187" customFormat="false" ht="15.75" hidden="false" customHeight="false" outlineLevel="0" collapsed="false">
      <c r="A187" s="15" t="str">
        <f aca="false">consensus_calculation!$A187</f>
        <v>2db181e8-9840-42cc-9407-3ce73748c6f0</v>
      </c>
      <c r="B187" s="15" t="str">
        <f aca="false">consensus_calculation!$I187</f>
        <v>EARLY</v>
      </c>
      <c r="C187" s="10" t="b">
        <f aca="false">consensus_calculation!F187</f>
        <v>0</v>
      </c>
    </row>
    <row r="188" customFormat="false" ht="15.75" hidden="false" customHeight="false" outlineLevel="0" collapsed="false">
      <c r="A188" s="15" t="str">
        <f aca="false">consensus_calculation!$A188</f>
        <v>2e05480c-0daf-4efe-80ad-730734e49d9d</v>
      </c>
      <c r="B188" s="15" t="str">
        <f aca="false">consensus_calculation!$I188</f>
        <v>ACTIVE</v>
      </c>
      <c r="C188" s="10" t="b">
        <f aca="false">consensus_calculation!F188</f>
        <v>0</v>
      </c>
    </row>
    <row r="189" customFormat="false" ht="15.75" hidden="false" customHeight="false" outlineLevel="0" collapsed="false">
      <c r="A189" s="15" t="str">
        <f aca="false">consensus_calculation!$A189</f>
        <v>2e64c902-7ffd-4406-a57f-3958167cf786</v>
      </c>
      <c r="B189" s="15" t="str">
        <f aca="false">consensus_calculation!$I189</f>
        <v>LATE</v>
      </c>
      <c r="C189" s="10" t="b">
        <f aca="false">consensus_calculation!F189</f>
        <v>1</v>
      </c>
    </row>
    <row r="190" customFormat="false" ht="15.75" hidden="false" customHeight="false" outlineLevel="0" collapsed="false">
      <c r="A190" s="15" t="str">
        <f aca="false">consensus_calculation!$A190</f>
        <v>2ea2c9bf-5251-4a94-a56c-89af54d1e193</v>
      </c>
      <c r="B190" s="15" t="str">
        <f aca="false">consensus_calculation!$I190</f>
        <v>NON_SPECIFIC</v>
      </c>
      <c r="C190" s="10" t="b">
        <f aca="false">consensus_calculation!F190</f>
        <v>0</v>
      </c>
    </row>
    <row r="191" customFormat="false" ht="15.75" hidden="false" customHeight="false" outlineLevel="0" collapsed="false">
      <c r="A191" s="15" t="str">
        <f aca="false">consensus_calculation!$A191</f>
        <v>2eb0cd5a-40b0-4ea2-8e07-0812b0b20186</v>
      </c>
      <c r="B191" s="15" t="str">
        <f aca="false">consensus_calculation!$I191</f>
        <v>NORMAL</v>
      </c>
      <c r="C191" s="10" t="b">
        <f aca="false">consensus_calculation!F191</f>
        <v>0</v>
      </c>
    </row>
    <row r="192" customFormat="false" ht="15.75" hidden="false" customHeight="false" outlineLevel="0" collapsed="false">
      <c r="A192" s="15" t="str">
        <f aca="false">consensus_calculation!$A192</f>
        <v>2f8a0b7c-57c5-4036-867b-5e399e31a345</v>
      </c>
      <c r="B192" s="15" t="str">
        <f aca="false">consensus_calculation!$I192</f>
        <v>NON_SPECIFIC</v>
      </c>
      <c r="C192" s="10" t="b">
        <f aca="false">consensus_calculation!F192</f>
        <v>0</v>
      </c>
    </row>
    <row r="193" customFormat="false" ht="15.75" hidden="false" customHeight="false" outlineLevel="0" collapsed="false">
      <c r="A193" s="15" t="str">
        <f aca="false">consensus_calculation!$A193</f>
        <v>2fa883a6-409c-4a2a-ae3f-1aa1ed861217</v>
      </c>
      <c r="B193" s="15" t="str">
        <f aca="false">consensus_calculation!$I193</f>
        <v>NON_SPECIFIC</v>
      </c>
      <c r="C193" s="10" t="b">
        <f aca="false">consensus_calculation!F193</f>
        <v>0</v>
      </c>
    </row>
    <row r="194" customFormat="false" ht="15.75" hidden="false" customHeight="false" outlineLevel="0" collapsed="false">
      <c r="A194" s="15" t="str">
        <f aca="false">consensus_calculation!$A194</f>
        <v>2fe9c3c4-dceb-4a7a-bf65-fb1aa06fbb02</v>
      </c>
      <c r="B194" s="15" t="str">
        <f aca="false">consensus_calculation!$I194</f>
        <v>NORMAL</v>
      </c>
      <c r="C194" s="10" t="b">
        <f aca="false">consensus_calculation!F194</f>
        <v>1</v>
      </c>
    </row>
    <row r="195" customFormat="false" ht="15.75" hidden="false" customHeight="false" outlineLevel="0" collapsed="false">
      <c r="A195" s="15" t="str">
        <f aca="false">consensus_calculation!$A195</f>
        <v>301bf0e1-3f3c-4f69-b803-e0ae46927b3f</v>
      </c>
      <c r="B195" s="15" t="str">
        <f aca="false">consensus_calculation!$I195</f>
        <v/>
      </c>
      <c r="C195" s="10" t="b">
        <f aca="false">consensus_calculation!F195</f>
        <v>0</v>
      </c>
    </row>
    <row r="196" customFormat="false" ht="15.75" hidden="false" customHeight="false" outlineLevel="0" collapsed="false">
      <c r="A196" s="15" t="str">
        <f aca="false">consensus_calculation!$A196</f>
        <v>302e552c-2816-4274-9e52-b2031ab7cf04</v>
      </c>
      <c r="B196" s="15" t="str">
        <f aca="false">consensus_calculation!$I196</f>
        <v>NORMAL</v>
      </c>
      <c r="C196" s="10" t="b">
        <f aca="false">consensus_calculation!F196</f>
        <v>0</v>
      </c>
    </row>
    <row r="197" customFormat="false" ht="15.75" hidden="false" customHeight="false" outlineLevel="0" collapsed="false">
      <c r="A197" s="15" t="str">
        <f aca="false">consensus_calculation!$A197</f>
        <v>306c276a-92b5-4d7e-8be4-acf8ad06d0e0</v>
      </c>
      <c r="B197" s="15" t="str">
        <f aca="false">consensus_calculation!$I197</f>
        <v>NORMAL</v>
      </c>
      <c r="C197" s="10" t="b">
        <f aca="false">consensus_calculation!F197</f>
        <v>1</v>
      </c>
    </row>
    <row r="198" customFormat="false" ht="15.75" hidden="false" customHeight="false" outlineLevel="0" collapsed="false">
      <c r="A198" s="15" t="str">
        <f aca="false">consensus_calculation!$A198</f>
        <v>3072b3fe-eec1-4a0b-8073-051fe1db2705</v>
      </c>
      <c r="B198" s="15" t="str">
        <f aca="false">consensus_calculation!$I198</f>
        <v/>
      </c>
      <c r="C198" s="10" t="b">
        <f aca="false">consensus_calculation!F198</f>
        <v>0</v>
      </c>
    </row>
    <row r="199" customFormat="false" ht="15.75" hidden="false" customHeight="false" outlineLevel="0" collapsed="false">
      <c r="A199" s="15" t="str">
        <f aca="false">consensus_calculation!$A199</f>
        <v>3088c590-3fb1-4716-8969-8a7bc6120ea8</v>
      </c>
      <c r="B199" s="15" t="str">
        <f aca="false">consensus_calculation!$I199</f>
        <v>NORMAL</v>
      </c>
      <c r="C199" s="10" t="b">
        <f aca="false">consensus_calculation!F199</f>
        <v>0</v>
      </c>
    </row>
    <row r="200" customFormat="false" ht="15.75" hidden="false" customHeight="false" outlineLevel="0" collapsed="false">
      <c r="A200" s="15" t="str">
        <f aca="false">consensus_calculation!$A200</f>
        <v>30c454e0-32c2-4dc2-8b66-b44c717eae3c</v>
      </c>
      <c r="B200" s="15" t="str">
        <f aca="false">consensus_calculation!$I200</f>
        <v>NORMAL</v>
      </c>
      <c r="C200" s="10" t="b">
        <f aca="false">consensus_calculation!F200</f>
        <v>1</v>
      </c>
    </row>
    <row r="201" customFormat="false" ht="15.75" hidden="false" customHeight="false" outlineLevel="0" collapsed="false">
      <c r="A201" s="15" t="str">
        <f aca="false">consensus_calculation!$A201</f>
        <v>30e06b57-c590-4c77-a6f4-9aa5cf6cd265</v>
      </c>
      <c r="B201" s="15" t="str">
        <f aca="false">consensus_calculation!$I201</f>
        <v/>
      </c>
      <c r="C201" s="10" t="b">
        <f aca="false">consensus_calculation!F201</f>
        <v>0</v>
      </c>
    </row>
    <row r="202" customFormat="false" ht="15.75" hidden="false" customHeight="false" outlineLevel="0" collapsed="false">
      <c r="A202" s="15" t="str">
        <f aca="false">consensus_calculation!$A202</f>
        <v>30ec1417-02fe-46ed-92a3-34a770f64cb4</v>
      </c>
      <c r="B202" s="15" t="str">
        <f aca="false">consensus_calculation!$I202</f>
        <v>NORMAL</v>
      </c>
      <c r="C202" s="10" t="b">
        <f aca="false">consensus_calculation!F202</f>
        <v>0</v>
      </c>
    </row>
    <row r="203" customFormat="false" ht="15.75" hidden="false" customHeight="false" outlineLevel="0" collapsed="false">
      <c r="A203" s="15" t="str">
        <f aca="false">consensus_calculation!$A203</f>
        <v>310eddbb-51a8-4a05-8732-957d344a53b5</v>
      </c>
      <c r="B203" s="15" t="str">
        <f aca="false">consensus_calculation!$I203</f>
        <v/>
      </c>
      <c r="C203" s="10" t="b">
        <f aca="false">consensus_calculation!F203</f>
        <v>0</v>
      </c>
    </row>
    <row r="204" customFormat="false" ht="15.75" hidden="false" customHeight="false" outlineLevel="0" collapsed="false">
      <c r="A204" s="15" t="str">
        <f aca="false">consensus_calculation!$A204</f>
        <v>31388f64-fe4f-4ddc-8400-22a89a900b21</v>
      </c>
      <c r="B204" s="15" t="str">
        <f aca="false">consensus_calculation!$I204</f>
        <v>NON_SPECIFIC</v>
      </c>
      <c r="C204" s="10" t="b">
        <f aca="false">consensus_calculation!F204</f>
        <v>1</v>
      </c>
    </row>
    <row r="205" customFormat="false" ht="15.75" hidden="false" customHeight="false" outlineLevel="0" collapsed="false">
      <c r="A205" s="15" t="str">
        <f aca="false">consensus_calculation!$A205</f>
        <v>314d6d55-7096-4479-aee3-b6c4f744371e</v>
      </c>
      <c r="B205" s="15" t="str">
        <f aca="false">consensus_calculation!$I205</f>
        <v>NON_SPECIFIC</v>
      </c>
      <c r="C205" s="10" t="b">
        <f aca="false">consensus_calculation!F205</f>
        <v>0</v>
      </c>
    </row>
    <row r="206" customFormat="false" ht="15.75" hidden="false" customHeight="false" outlineLevel="0" collapsed="false">
      <c r="A206" s="15" t="str">
        <f aca="false">consensus_calculation!$A206</f>
        <v>3198837e-5127-4622-a1c5-ab672064a2bc</v>
      </c>
      <c r="B206" s="15" t="str">
        <f aca="false">consensus_calculation!$I206</f>
        <v>NORMAL</v>
      </c>
      <c r="C206" s="10" t="b">
        <f aca="false">consensus_calculation!F206</f>
        <v>0</v>
      </c>
    </row>
    <row r="207" customFormat="false" ht="15.75" hidden="false" customHeight="false" outlineLevel="0" collapsed="false">
      <c r="A207" s="15" t="str">
        <f aca="false">consensus_calculation!$A207</f>
        <v>31de4dfb-09c1-4cd5-ba3c-0b4e1a2fe0d9</v>
      </c>
      <c r="B207" s="15" t="str">
        <f aca="false">consensus_calculation!$I207</f>
        <v>NON_SPECIFIC</v>
      </c>
      <c r="C207" s="10" t="b">
        <f aca="false">consensus_calculation!F207</f>
        <v>0</v>
      </c>
    </row>
    <row r="208" customFormat="false" ht="15.75" hidden="false" customHeight="false" outlineLevel="0" collapsed="false">
      <c r="A208" s="15" t="str">
        <f aca="false">consensus_calculation!$A208</f>
        <v>31e32889-a1e1-46c1-bc9e-8017f1002dca</v>
      </c>
      <c r="B208" s="15" t="str">
        <f aca="false">consensus_calculation!$I208</f>
        <v>LATE</v>
      </c>
      <c r="C208" s="10" t="b">
        <f aca="false">consensus_calculation!F208</f>
        <v>0</v>
      </c>
    </row>
    <row r="209" customFormat="false" ht="15.75" hidden="false" customHeight="false" outlineLevel="0" collapsed="false">
      <c r="A209" s="15" t="str">
        <f aca="false">consensus_calculation!$A209</f>
        <v>31e7fb74-1745-4cc8-b655-d82fa09d1150</v>
      </c>
      <c r="B209" s="15" t="str">
        <f aca="false">consensus_calculation!$I209</f>
        <v>EARLY</v>
      </c>
      <c r="C209" s="10" t="b">
        <f aca="false">consensus_calculation!F209</f>
        <v>1</v>
      </c>
    </row>
    <row r="210" customFormat="false" ht="15.75" hidden="false" customHeight="false" outlineLevel="0" collapsed="false">
      <c r="A210" s="15" t="str">
        <f aca="false">consensus_calculation!$A210</f>
        <v>3217f889-35b4-471b-85e1-e60f1af6384a</v>
      </c>
      <c r="B210" s="15" t="str">
        <f aca="false">consensus_calculation!$I210</f>
        <v>NORMAL</v>
      </c>
      <c r="C210" s="10" t="b">
        <f aca="false">consensus_calculation!F210</f>
        <v>1</v>
      </c>
    </row>
    <row r="211" customFormat="false" ht="15.75" hidden="false" customHeight="false" outlineLevel="0" collapsed="false">
      <c r="A211" s="15" t="str">
        <f aca="false">consensus_calculation!$A211</f>
        <v>3244b94b-0619-4989-b399-0346ed94f1c1</v>
      </c>
      <c r="B211" s="15" t="str">
        <f aca="false">consensus_calculation!$I211</f>
        <v>ACTIVE</v>
      </c>
      <c r="C211" s="10" t="b">
        <f aca="false">consensus_calculation!F211</f>
        <v>0</v>
      </c>
    </row>
    <row r="212" customFormat="false" ht="15.75" hidden="false" customHeight="false" outlineLevel="0" collapsed="false">
      <c r="A212" s="15" t="str">
        <f aca="false">consensus_calculation!$A212</f>
        <v>3267e764-832b-4955-8913-7a6b585f72f1</v>
      </c>
      <c r="B212" s="15" t="str">
        <f aca="false">consensus_calculation!$I212</f>
        <v>NORMAL</v>
      </c>
      <c r="C212" s="10" t="b">
        <f aca="false">consensus_calculation!F212</f>
        <v>0</v>
      </c>
    </row>
    <row r="213" customFormat="false" ht="15.75" hidden="false" customHeight="false" outlineLevel="0" collapsed="false">
      <c r="A213" s="15" t="str">
        <f aca="false">consensus_calculation!$A213</f>
        <v>326b5a4f-a535-49a6-af3e-08e338f10d31</v>
      </c>
      <c r="B213" s="15" t="str">
        <f aca="false">consensus_calculation!$I213</f>
        <v>NORMAL</v>
      </c>
      <c r="C213" s="10" t="b">
        <f aca="false">consensus_calculation!F213</f>
        <v>1</v>
      </c>
    </row>
    <row r="214" customFormat="false" ht="15.75" hidden="false" customHeight="false" outlineLevel="0" collapsed="false">
      <c r="A214" s="15" t="str">
        <f aca="false">consensus_calculation!$A214</f>
        <v>32977457-83a2-46fd-9a23-527ecb2bbc49</v>
      </c>
      <c r="B214" s="15" t="str">
        <f aca="false">consensus_calculation!$I214</f>
        <v>NON_SPECIFIC</v>
      </c>
      <c r="C214" s="10" t="b">
        <f aca="false">consensus_calculation!F214</f>
        <v>0</v>
      </c>
    </row>
    <row r="215" customFormat="false" ht="15.75" hidden="false" customHeight="false" outlineLevel="0" collapsed="false">
      <c r="A215" s="15" t="str">
        <f aca="false">consensus_calculation!$A215</f>
        <v>32be0999-3522-4366-8de2-367a55b9aa4b</v>
      </c>
      <c r="B215" s="15" t="str">
        <f aca="false">consensus_calculation!$I215</f>
        <v>NORMAL</v>
      </c>
      <c r="C215" s="10" t="b">
        <f aca="false">consensus_calculation!F215</f>
        <v>0</v>
      </c>
    </row>
    <row r="216" customFormat="false" ht="15.75" hidden="false" customHeight="false" outlineLevel="0" collapsed="false">
      <c r="A216" s="15" t="str">
        <f aca="false">consensus_calculation!$A216</f>
        <v>32dbaffa-cad8-426e-9842-4ea055a46ac3</v>
      </c>
      <c r="B216" s="15" t="str">
        <f aca="false">consensus_calculation!$I216</f>
        <v>EARLY</v>
      </c>
      <c r="C216" s="10" t="b">
        <f aca="false">consensus_calculation!F216</f>
        <v>0</v>
      </c>
    </row>
    <row r="217" customFormat="false" ht="15.75" hidden="false" customHeight="false" outlineLevel="0" collapsed="false">
      <c r="A217" s="15" t="str">
        <f aca="false">consensus_calculation!$A217</f>
        <v>32e3b9d7-3bc3-404f-aea2-426f8e2ebf72</v>
      </c>
      <c r="B217" s="15" t="str">
        <f aca="false">consensus_calculation!$I217</f>
        <v>NON_SPECIFIC</v>
      </c>
      <c r="C217" s="10" t="b">
        <f aca="false">consensus_calculation!F217</f>
        <v>0</v>
      </c>
    </row>
    <row r="218" customFormat="false" ht="15.75" hidden="false" customHeight="false" outlineLevel="0" collapsed="false">
      <c r="A218" s="15" t="str">
        <f aca="false">consensus_calculation!$A218</f>
        <v>33b5673f-216d-4b84-a0d3-9f3eebde16b0</v>
      </c>
      <c r="B218" s="15" t="str">
        <f aca="false">consensus_calculation!$I218</f>
        <v/>
      </c>
      <c r="C218" s="10" t="b">
        <f aca="false">consensus_calculation!F218</f>
        <v>1</v>
      </c>
    </row>
    <row r="219" customFormat="false" ht="15.75" hidden="false" customHeight="false" outlineLevel="0" collapsed="false">
      <c r="A219" s="15" t="str">
        <f aca="false">consensus_calculation!$A219</f>
        <v>33b8103a-9cc5-49a5-8cd1-4d84ae65d652</v>
      </c>
      <c r="B219" s="15" t="str">
        <f aca="false">consensus_calculation!$I219</f>
        <v>NON_SPECIFIC</v>
      </c>
      <c r="C219" s="10" t="b">
        <f aca="false">consensus_calculation!F219</f>
        <v>0</v>
      </c>
    </row>
    <row r="220" customFormat="false" ht="15.75" hidden="false" customHeight="false" outlineLevel="0" collapsed="false">
      <c r="A220" s="15" t="str">
        <f aca="false">consensus_calculation!$A220</f>
        <v>33d65158-f75d-45d8-a9de-b3463ffa93e5</v>
      </c>
      <c r="B220" s="15" t="str">
        <f aca="false">consensus_calculation!$I220</f>
        <v/>
      </c>
      <c r="C220" s="10" t="b">
        <f aca="false">consensus_calculation!F220</f>
        <v>0</v>
      </c>
    </row>
    <row r="221" customFormat="false" ht="15.75" hidden="false" customHeight="false" outlineLevel="0" collapsed="false">
      <c r="A221" s="15" t="str">
        <f aca="false">consensus_calculation!$A221</f>
        <v>33edeb7e-f668-4c75-a353-6af5e71f4415</v>
      </c>
      <c r="B221" s="15" t="str">
        <f aca="false">consensus_calculation!$I221</f>
        <v>NON_SPECIFIC</v>
      </c>
      <c r="C221" s="10" t="b">
        <f aca="false">consensus_calculation!F221</f>
        <v>0</v>
      </c>
    </row>
    <row r="222" customFormat="false" ht="15.75" hidden="false" customHeight="false" outlineLevel="0" collapsed="false">
      <c r="A222" s="15" t="str">
        <f aca="false">consensus_calculation!$A222</f>
        <v>3487bf0e-22e9-41e2-9cc8-f18d99d58dc9</v>
      </c>
      <c r="B222" s="15" t="str">
        <f aca="false">consensus_calculation!$I222</f>
        <v>ACTIVE</v>
      </c>
      <c r="C222" s="10" t="b">
        <f aca="false">consensus_calculation!F222</f>
        <v>1</v>
      </c>
    </row>
    <row r="223" customFormat="false" ht="15.75" hidden="false" customHeight="false" outlineLevel="0" collapsed="false">
      <c r="A223" s="15" t="str">
        <f aca="false">consensus_calculation!$A223</f>
        <v>34bea8fd-99d9-4a14-871c-1dfd3810655a</v>
      </c>
      <c r="B223" s="15" t="str">
        <f aca="false">consensus_calculation!$I223</f>
        <v>ACTIVE</v>
      </c>
      <c r="C223" s="10" t="b">
        <f aca="false">consensus_calculation!F223</f>
        <v>1</v>
      </c>
    </row>
    <row r="224" customFormat="false" ht="15.75" hidden="false" customHeight="false" outlineLevel="0" collapsed="false">
      <c r="A224" s="15" t="str">
        <f aca="false">consensus_calculation!$A224</f>
        <v>34cadc67-1b10-4648-916c-5acc17176992</v>
      </c>
      <c r="B224" s="15" t="str">
        <f aca="false">consensus_calculation!$I224</f>
        <v>NON_SPECIFIC</v>
      </c>
      <c r="C224" s="10" t="b">
        <f aca="false">consensus_calculation!F224</f>
        <v>0</v>
      </c>
    </row>
    <row r="225" customFormat="false" ht="15.75" hidden="false" customHeight="false" outlineLevel="0" collapsed="false">
      <c r="A225" s="15" t="str">
        <f aca="false">consensus_calculation!$A225</f>
        <v>34e068a8-9268-4c80-ae59-ac90e78e4705</v>
      </c>
      <c r="B225" s="15" t="str">
        <f aca="false">consensus_calculation!$I225</f>
        <v>ACTIVE</v>
      </c>
      <c r="C225" s="10" t="b">
        <f aca="false">consensus_calculation!F225</f>
        <v>0</v>
      </c>
    </row>
    <row r="226" customFormat="false" ht="15.75" hidden="false" customHeight="false" outlineLevel="0" collapsed="false">
      <c r="A226" s="15" t="str">
        <f aca="false">consensus_calculation!$A226</f>
        <v>352828eb-db04-4207-a836-43e0b23e51fd</v>
      </c>
      <c r="B226" s="15" t="str">
        <f aca="false">consensus_calculation!$I226</f>
        <v>NON_SPECIFIC</v>
      </c>
      <c r="C226" s="10" t="b">
        <f aca="false">consensus_calculation!F226</f>
        <v>1</v>
      </c>
    </row>
    <row r="227" customFormat="false" ht="15.75" hidden="false" customHeight="false" outlineLevel="0" collapsed="false">
      <c r="A227" s="15" t="str">
        <f aca="false">consensus_calculation!$A227</f>
        <v>3551702c-c836-4a2c-a570-0c7445e0d1db</v>
      </c>
      <c r="B227" s="15" t="str">
        <f aca="false">consensus_calculation!$I227</f>
        <v>EARLY</v>
      </c>
      <c r="C227" s="10" t="b">
        <f aca="false">consensus_calculation!F227</f>
        <v>1</v>
      </c>
    </row>
    <row r="228" customFormat="false" ht="15.75" hidden="false" customHeight="false" outlineLevel="0" collapsed="false">
      <c r="A228" s="15" t="str">
        <f aca="false">consensus_calculation!$A228</f>
        <v>3577c381-bffd-415f-be4b-f5f9c48c335d</v>
      </c>
      <c r="B228" s="15" t="str">
        <f aca="false">consensus_calculation!$I228</f>
        <v>NON_SPECIFIC</v>
      </c>
      <c r="C228" s="10" t="b">
        <f aca="false">consensus_calculation!F228</f>
        <v>1</v>
      </c>
    </row>
    <row r="229" customFormat="false" ht="15.75" hidden="false" customHeight="false" outlineLevel="0" collapsed="false">
      <c r="A229" s="15" t="str">
        <f aca="false">consensus_calculation!$A229</f>
        <v>35aab2c4-6fc8-4829-b94f-8a4a2217092e</v>
      </c>
      <c r="B229" s="15" t="str">
        <f aca="false">consensus_calculation!$I229</f>
        <v>NORMAL</v>
      </c>
      <c r="C229" s="10" t="b">
        <f aca="false">consensus_calculation!F229</f>
        <v>1</v>
      </c>
    </row>
    <row r="230" customFormat="false" ht="15.75" hidden="false" customHeight="false" outlineLevel="0" collapsed="false">
      <c r="A230" s="15" t="str">
        <f aca="false">consensus_calculation!$A230</f>
        <v>367f4cbf-e96e-48a9-986c-fb6bc672b310</v>
      </c>
      <c r="B230" s="15" t="str">
        <f aca="false">consensus_calculation!$I230</f>
        <v>LATE</v>
      </c>
      <c r="C230" s="10" t="b">
        <f aca="false">consensus_calculation!F230</f>
        <v>0</v>
      </c>
    </row>
    <row r="231" customFormat="false" ht="15.75" hidden="false" customHeight="false" outlineLevel="0" collapsed="false">
      <c r="A231" s="15" t="str">
        <f aca="false">consensus_calculation!$A231</f>
        <v>36ebebb0-3c08-4794-90f5-9b23a913ca41</v>
      </c>
      <c r="B231" s="15" t="str">
        <f aca="false">consensus_calculation!$I231</f>
        <v>NON_SPECIFIC</v>
      </c>
      <c r="C231" s="10" t="b">
        <f aca="false">consensus_calculation!F231</f>
        <v>1</v>
      </c>
    </row>
    <row r="232" customFormat="false" ht="15.75" hidden="false" customHeight="false" outlineLevel="0" collapsed="false">
      <c r="A232" s="15" t="str">
        <f aca="false">consensus_calculation!$A232</f>
        <v>37deb0c6-3754-4a97-96ad-dc4a3f97b89c</v>
      </c>
      <c r="B232" s="15" t="str">
        <f aca="false">consensus_calculation!$I232</f>
        <v>ACTIVE</v>
      </c>
      <c r="C232" s="10" t="b">
        <f aca="false">consensus_calculation!F232</f>
        <v>1</v>
      </c>
    </row>
    <row r="233" customFormat="false" ht="15.75" hidden="false" customHeight="false" outlineLevel="0" collapsed="false">
      <c r="A233" s="15" t="str">
        <f aca="false">consensus_calculation!$A233</f>
        <v>37e07c31-d756-4dab-a42a-f13e7b6fb1f4</v>
      </c>
      <c r="B233" s="15" t="str">
        <f aca="false">consensus_calculation!$I233</f>
        <v>EARLY</v>
      </c>
      <c r="C233" s="10" t="b">
        <f aca="false">consensus_calculation!F233</f>
        <v>0</v>
      </c>
    </row>
    <row r="234" customFormat="false" ht="15.75" hidden="false" customHeight="false" outlineLevel="0" collapsed="false">
      <c r="A234" s="15" t="str">
        <f aca="false">consensus_calculation!$A234</f>
        <v>3806c3d3-c472-4470-9dd2-f72677095b04</v>
      </c>
      <c r="B234" s="15" t="str">
        <f aca="false">consensus_calculation!$I234</f>
        <v>ACTIVE</v>
      </c>
      <c r="C234" s="10" t="b">
        <f aca="false">consensus_calculation!F234</f>
        <v>0</v>
      </c>
    </row>
    <row r="235" customFormat="false" ht="15.75" hidden="false" customHeight="false" outlineLevel="0" collapsed="false">
      <c r="A235" s="15" t="str">
        <f aca="false">consensus_calculation!$A235</f>
        <v>38579b1f-a3f4-4239-b9f1-5c4af9e3f508</v>
      </c>
      <c r="B235" s="15" t="str">
        <f aca="false">consensus_calculation!$I235</f>
        <v>EARLY</v>
      </c>
      <c r="C235" s="10" t="b">
        <f aca="false">consensus_calculation!F235</f>
        <v>0</v>
      </c>
    </row>
    <row r="236" customFormat="false" ht="15.75" hidden="false" customHeight="false" outlineLevel="0" collapsed="false">
      <c r="A236" s="15" t="str">
        <f aca="false">consensus_calculation!$A236</f>
        <v>386b73cc-c9f3-4a72-b433-27e8706b6a36</v>
      </c>
      <c r="B236" s="15" t="str">
        <f aca="false">consensus_calculation!$I236</f>
        <v/>
      </c>
      <c r="C236" s="10" t="b">
        <f aca="false">consensus_calculation!F236</f>
        <v>0</v>
      </c>
    </row>
    <row r="237" customFormat="false" ht="15.75" hidden="false" customHeight="false" outlineLevel="0" collapsed="false">
      <c r="A237" s="15" t="str">
        <f aca="false">consensus_calculation!$A237</f>
        <v>387182fc-e714-428c-8174-07cccb3cf3f7</v>
      </c>
      <c r="B237" s="15" t="str">
        <f aca="false">consensus_calculation!$I237</f>
        <v>NORMAL</v>
      </c>
      <c r="C237" s="10" t="b">
        <f aca="false">consensus_calculation!F237</f>
        <v>0</v>
      </c>
    </row>
    <row r="238" customFormat="false" ht="15.75" hidden="false" customHeight="false" outlineLevel="0" collapsed="false">
      <c r="A238" s="15" t="str">
        <f aca="false">consensus_calculation!$A238</f>
        <v>389a80ef-6123-4fdf-8984-d51fc4a34c2d</v>
      </c>
      <c r="B238" s="15" t="str">
        <f aca="false">consensus_calculation!$I238</f>
        <v>NORMAL</v>
      </c>
      <c r="C238" s="10" t="b">
        <f aca="false">consensus_calculation!F238</f>
        <v>0</v>
      </c>
    </row>
    <row r="239" customFormat="false" ht="15.75" hidden="false" customHeight="false" outlineLevel="0" collapsed="false">
      <c r="A239" s="15" t="str">
        <f aca="false">consensus_calculation!$A239</f>
        <v>38fb7b16-423f-4f1e-ab33-8796d5acb60a</v>
      </c>
      <c r="B239" s="15" t="str">
        <f aca="false">consensus_calculation!$I239</f>
        <v>EARLY</v>
      </c>
      <c r="C239" s="10" t="b">
        <f aca="false">consensus_calculation!F239</f>
        <v>0</v>
      </c>
    </row>
    <row r="240" customFormat="false" ht="15.75" hidden="false" customHeight="false" outlineLevel="0" collapsed="false">
      <c r="A240" s="15" t="str">
        <f aca="false">consensus_calculation!$A240</f>
        <v>39243eb7-ef5d-45f3-8438-020798c15ff6</v>
      </c>
      <c r="B240" s="15" t="str">
        <f aca="false">consensus_calculation!$I240</f>
        <v>NORMAL</v>
      </c>
      <c r="C240" s="10" t="b">
        <f aca="false">consensus_calculation!F240</f>
        <v>0</v>
      </c>
    </row>
    <row r="241" customFormat="false" ht="15.75" hidden="false" customHeight="false" outlineLevel="0" collapsed="false">
      <c r="A241" s="15" t="str">
        <f aca="false">consensus_calculation!$A241</f>
        <v>392b4902-f4c5-4aa8-bc5f-093ef5d3c06e</v>
      </c>
      <c r="B241" s="15" t="str">
        <f aca="false">consensus_calculation!$I241</f>
        <v>NON_SPECIFIC</v>
      </c>
      <c r="C241" s="10" t="b">
        <f aca="false">consensus_calculation!F241</f>
        <v>0</v>
      </c>
    </row>
    <row r="242" customFormat="false" ht="15.75" hidden="false" customHeight="false" outlineLevel="0" collapsed="false">
      <c r="A242" s="15" t="str">
        <f aca="false">consensus_calculation!$A242</f>
        <v>393ba8d2-41ff-412e-a3b6-6ef045b9471e</v>
      </c>
      <c r="B242" s="15" t="str">
        <f aca="false">consensus_calculation!$I242</f>
        <v>ACTIVE</v>
      </c>
      <c r="C242" s="10" t="b">
        <f aca="false">consensus_calculation!F242</f>
        <v>1</v>
      </c>
    </row>
    <row r="243" customFormat="false" ht="15.75" hidden="false" customHeight="false" outlineLevel="0" collapsed="false">
      <c r="A243" s="15" t="str">
        <f aca="false">consensus_calculation!$A243</f>
        <v>398ae476-2a88-44af-8b1f-3219593e995c</v>
      </c>
      <c r="B243" s="15" t="str">
        <f aca="false">consensus_calculation!$I243</f>
        <v/>
      </c>
      <c r="C243" s="10" t="b">
        <f aca="false">consensus_calculation!F243</f>
        <v>0</v>
      </c>
    </row>
    <row r="244" customFormat="false" ht="15.75" hidden="false" customHeight="false" outlineLevel="0" collapsed="false">
      <c r="A244" s="15" t="str">
        <f aca="false">consensus_calculation!$A244</f>
        <v>39c6d602-9536-4419-a785-00eae483b39a</v>
      </c>
      <c r="B244" s="15" t="str">
        <f aca="false">consensus_calculation!$I244</f>
        <v>NORMAL</v>
      </c>
      <c r="C244" s="10" t="b">
        <f aca="false">consensus_calculation!F244</f>
        <v>0</v>
      </c>
    </row>
    <row r="245" customFormat="false" ht="15.75" hidden="false" customHeight="false" outlineLevel="0" collapsed="false">
      <c r="A245" s="15" t="str">
        <f aca="false">consensus_calculation!$A245</f>
        <v>39d8cbc0-04c6-4f0b-85b6-499670b6c98f</v>
      </c>
      <c r="B245" s="15" t="str">
        <f aca="false">consensus_calculation!$I245</f>
        <v>NON_SPECIFIC</v>
      </c>
      <c r="C245" s="10" t="b">
        <f aca="false">consensus_calculation!F245</f>
        <v>0</v>
      </c>
    </row>
    <row r="246" customFormat="false" ht="15.75" hidden="false" customHeight="false" outlineLevel="0" collapsed="false">
      <c r="A246" s="15" t="str">
        <f aca="false">consensus_calculation!$A246</f>
        <v>39e29de2-9e75-4e5e-b6e7-5cccc9ddbaa7</v>
      </c>
      <c r="B246" s="15" t="str">
        <f aca="false">consensus_calculation!$I246</f>
        <v>EARLY</v>
      </c>
      <c r="C246" s="10" t="b">
        <f aca="false">consensus_calculation!F246</f>
        <v>0</v>
      </c>
    </row>
    <row r="247" customFormat="false" ht="15.75" hidden="false" customHeight="false" outlineLevel="0" collapsed="false">
      <c r="A247" s="15" t="str">
        <f aca="false">consensus_calculation!$A247</f>
        <v>3a540f13-6213-4907-a0c4-60b791023cd9</v>
      </c>
      <c r="B247" s="15" t="str">
        <f aca="false">consensus_calculation!$I247</f>
        <v>EARLY</v>
      </c>
      <c r="C247" s="10" t="b">
        <f aca="false">consensus_calculation!F247</f>
        <v>0</v>
      </c>
    </row>
    <row r="248" customFormat="false" ht="15.75" hidden="false" customHeight="false" outlineLevel="0" collapsed="false">
      <c r="A248" s="15" t="str">
        <f aca="false">consensus_calculation!$A248</f>
        <v>3af71c3e-aac3-4732-ab58-131f9d0be437</v>
      </c>
      <c r="B248" s="15" t="str">
        <f aca="false">consensus_calculation!$I248</f>
        <v>NON_SPECIFIC</v>
      </c>
      <c r="C248" s="10" t="b">
        <f aca="false">consensus_calculation!F248</f>
        <v>0</v>
      </c>
    </row>
    <row r="249" customFormat="false" ht="15.75" hidden="false" customHeight="false" outlineLevel="0" collapsed="false">
      <c r="A249" s="15" t="str">
        <f aca="false">consensus_calculation!$A249</f>
        <v>3b00d256-0602-4535-a1c5-93ffdcd77974</v>
      </c>
      <c r="B249" s="15" t="str">
        <f aca="false">consensus_calculation!$I249</f>
        <v>EARLY</v>
      </c>
      <c r="C249" s="10" t="b">
        <f aca="false">consensus_calculation!F249</f>
        <v>0</v>
      </c>
    </row>
    <row r="250" customFormat="false" ht="15.75" hidden="false" customHeight="false" outlineLevel="0" collapsed="false">
      <c r="A250" s="15" t="str">
        <f aca="false">consensus_calculation!$A250</f>
        <v>3b9cc25b-b3bc-429a-be1f-dca9aca9e8af</v>
      </c>
      <c r="B250" s="15" t="str">
        <f aca="false">consensus_calculation!$I250</f>
        <v>NORMAL</v>
      </c>
      <c r="C250" s="10" t="b">
        <f aca="false">consensus_calculation!F250</f>
        <v>0</v>
      </c>
    </row>
    <row r="251" customFormat="false" ht="15.75" hidden="false" customHeight="false" outlineLevel="0" collapsed="false">
      <c r="A251" s="15" t="str">
        <f aca="false">consensus_calculation!$A251</f>
        <v>3bc3f429-5db7-4b20-997e-1758d0880b19</v>
      </c>
      <c r="B251" s="15" t="str">
        <f aca="false">consensus_calculation!$I251</f>
        <v>ACTIVE</v>
      </c>
      <c r="C251" s="10" t="b">
        <f aca="false">consensus_calculation!F251</f>
        <v>1</v>
      </c>
    </row>
    <row r="252" customFormat="false" ht="15.75" hidden="false" customHeight="false" outlineLevel="0" collapsed="false">
      <c r="A252" s="15" t="str">
        <f aca="false">consensus_calculation!$A252</f>
        <v>3c161a74-9d97-4144-8d8e-7d87c079688b</v>
      </c>
      <c r="B252" s="15" t="str">
        <f aca="false">consensus_calculation!$I252</f>
        <v>NON_SPECIFIC</v>
      </c>
      <c r="C252" s="10" t="b">
        <f aca="false">consensus_calculation!F252</f>
        <v>1</v>
      </c>
    </row>
    <row r="253" customFormat="false" ht="15.75" hidden="false" customHeight="false" outlineLevel="0" collapsed="false">
      <c r="A253" s="15" t="str">
        <f aca="false">consensus_calculation!$A253</f>
        <v>3c4c62f1-c1f1-44d3-9f04-364aa4566d82</v>
      </c>
      <c r="B253" s="15" t="str">
        <f aca="false">consensus_calculation!$I253</f>
        <v>EARLY</v>
      </c>
      <c r="C253" s="10" t="b">
        <f aca="false">consensus_calculation!F253</f>
        <v>0</v>
      </c>
    </row>
    <row r="254" customFormat="false" ht="15.75" hidden="false" customHeight="false" outlineLevel="0" collapsed="false">
      <c r="A254" s="15" t="str">
        <f aca="false">consensus_calculation!$A254</f>
        <v>3ccd334c-a6c0-4a2a-9f7d-dc401db3981f</v>
      </c>
      <c r="B254" s="15" t="str">
        <f aca="false">consensus_calculation!$I254</f>
        <v>NORMAL</v>
      </c>
      <c r="C254" s="10" t="b">
        <f aca="false">consensus_calculation!F254</f>
        <v>0</v>
      </c>
    </row>
    <row r="255" customFormat="false" ht="15.75" hidden="false" customHeight="false" outlineLevel="0" collapsed="false">
      <c r="A255" s="15" t="str">
        <f aca="false">consensus_calculation!$A255</f>
        <v>3cdf2e2a-736b-4f1f-b871-112e3d9a6b4c</v>
      </c>
      <c r="B255" s="15" t="str">
        <f aca="false">consensus_calculation!$I255</f>
        <v>NON_SPECIFIC</v>
      </c>
      <c r="C255" s="10" t="b">
        <f aca="false">consensus_calculation!F255</f>
        <v>0</v>
      </c>
    </row>
    <row r="256" customFormat="false" ht="15.75" hidden="false" customHeight="false" outlineLevel="0" collapsed="false">
      <c r="A256" s="15" t="str">
        <f aca="false">consensus_calculation!$A256</f>
        <v>3d1ab1ea-4ac1-4855-a06d-bc5a883ccd4a</v>
      </c>
      <c r="B256" s="15" t="str">
        <f aca="false">consensus_calculation!$I256</f>
        <v/>
      </c>
      <c r="C256" s="10" t="b">
        <f aca="false">consensus_calculation!F256</f>
        <v>0</v>
      </c>
    </row>
    <row r="257" customFormat="false" ht="15.75" hidden="false" customHeight="false" outlineLevel="0" collapsed="false">
      <c r="A257" s="15" t="str">
        <f aca="false">consensus_calculation!$A257</f>
        <v>3d2d1809-989f-44fb-9dc9-c3fe72c13f8a</v>
      </c>
      <c r="B257" s="15" t="str">
        <f aca="false">consensus_calculation!$I257</f>
        <v>NON_SPECIFIC</v>
      </c>
      <c r="C257" s="10" t="b">
        <f aca="false">consensus_calculation!F257</f>
        <v>0</v>
      </c>
    </row>
    <row r="258" customFormat="false" ht="15.75" hidden="false" customHeight="false" outlineLevel="0" collapsed="false">
      <c r="A258" s="15" t="str">
        <f aca="false">consensus_calculation!$A258</f>
        <v>3deac5d9-2a49-4780-8182-c9501680052c</v>
      </c>
      <c r="B258" s="15" t="str">
        <f aca="false">consensus_calculation!$I258</f>
        <v/>
      </c>
      <c r="C258" s="10" t="b">
        <f aca="false">consensus_calculation!F258</f>
        <v>0</v>
      </c>
    </row>
    <row r="259" customFormat="false" ht="15.75" hidden="false" customHeight="false" outlineLevel="0" collapsed="false">
      <c r="A259" s="15" t="str">
        <f aca="false">consensus_calculation!$A259</f>
        <v>3df847ec-6df8-4414-9744-b6334455f9f0</v>
      </c>
      <c r="B259" s="15" t="str">
        <f aca="false">consensus_calculation!$I259</f>
        <v>NON_SPECIFIC</v>
      </c>
      <c r="C259" s="10" t="b">
        <f aca="false">consensus_calculation!F259</f>
        <v>0</v>
      </c>
    </row>
    <row r="260" customFormat="false" ht="15.75" hidden="false" customHeight="false" outlineLevel="0" collapsed="false">
      <c r="A260" s="15" t="str">
        <f aca="false">consensus_calculation!$A260</f>
        <v>3e14b028-390f-4dd4-879c-7ba7f167fd5b</v>
      </c>
      <c r="B260" s="15" t="str">
        <f aca="false">consensus_calculation!$I260</f>
        <v>NON_SPECIFIC</v>
      </c>
      <c r="C260" s="10" t="b">
        <f aca="false">consensus_calculation!F260</f>
        <v>0</v>
      </c>
    </row>
    <row r="261" customFormat="false" ht="15.75" hidden="false" customHeight="false" outlineLevel="0" collapsed="false">
      <c r="A261" s="15" t="str">
        <f aca="false">consensus_calculation!$A261</f>
        <v>3e21db6e-582d-45e1-9e4d-3a3f0d764902</v>
      </c>
      <c r="B261" s="15" t="str">
        <f aca="false">consensus_calculation!$I261</f>
        <v>NORMAL</v>
      </c>
      <c r="C261" s="10" t="b">
        <f aca="false">consensus_calculation!F261</f>
        <v>0</v>
      </c>
    </row>
    <row r="262" customFormat="false" ht="15.75" hidden="false" customHeight="false" outlineLevel="0" collapsed="false">
      <c r="A262" s="15" t="str">
        <f aca="false">consensus_calculation!$A262</f>
        <v>3ebcbfd3-f74b-429e-82fa-f4eacd5c4b42</v>
      </c>
      <c r="B262" s="15" t="str">
        <f aca="false">consensus_calculation!$I262</f>
        <v>ACTIVE</v>
      </c>
      <c r="C262" s="10" t="b">
        <f aca="false">consensus_calculation!F262</f>
        <v>1</v>
      </c>
    </row>
    <row r="263" customFormat="false" ht="15.75" hidden="false" customHeight="false" outlineLevel="0" collapsed="false">
      <c r="A263" s="15" t="str">
        <f aca="false">consensus_calculation!$A263</f>
        <v>3f13bf43-30de-4ac2-b31a-ad8b3fd62134</v>
      </c>
      <c r="B263" s="15" t="str">
        <f aca="false">consensus_calculation!$I263</f>
        <v>NON_SPECIFIC</v>
      </c>
      <c r="C263" s="10" t="b">
        <f aca="false">consensus_calculation!F263</f>
        <v>0</v>
      </c>
    </row>
    <row r="264" customFormat="false" ht="15.75" hidden="false" customHeight="false" outlineLevel="0" collapsed="false">
      <c r="A264" s="15" t="str">
        <f aca="false">consensus_calculation!$A264</f>
        <v>3fc70760-adf5-4855-b92f-3fc46e865a4b</v>
      </c>
      <c r="B264" s="15" t="str">
        <f aca="false">consensus_calculation!$I264</f>
        <v>NORMAL</v>
      </c>
      <c r="C264" s="10" t="b">
        <f aca="false">consensus_calculation!F264</f>
        <v>1</v>
      </c>
    </row>
    <row r="265" customFormat="false" ht="15.75" hidden="false" customHeight="false" outlineLevel="0" collapsed="false">
      <c r="A265" s="15" t="str">
        <f aca="false">consensus_calculation!$A265</f>
        <v>3ff9bbe7-bb14-4e99-9624-d9fa3c930060</v>
      </c>
      <c r="B265" s="15" t="str">
        <f aca="false">consensus_calculation!$I265</f>
        <v>NORMAL</v>
      </c>
      <c r="C265" s="10" t="b">
        <f aca="false">consensus_calculation!F265</f>
        <v>0</v>
      </c>
    </row>
    <row r="266" customFormat="false" ht="15.75" hidden="false" customHeight="false" outlineLevel="0" collapsed="false">
      <c r="A266" s="15" t="str">
        <f aca="false">consensus_calculation!$A266</f>
        <v>40072d05-398e-4fbc-a3b6-b70f905d2fc7</v>
      </c>
      <c r="B266" s="15" t="str">
        <f aca="false">consensus_calculation!$I266</f>
        <v>NON_SPECIFIC</v>
      </c>
      <c r="C266" s="10" t="b">
        <f aca="false">consensus_calculation!F266</f>
        <v>0</v>
      </c>
    </row>
    <row r="267" customFormat="false" ht="15.75" hidden="false" customHeight="false" outlineLevel="0" collapsed="false">
      <c r="A267" s="15" t="str">
        <f aca="false">consensus_calculation!$A267</f>
        <v>4009d4ab-4d84-443f-b9b1-9abecfa0d8c7</v>
      </c>
      <c r="B267" s="15" t="str">
        <f aca="false">consensus_calculation!$I267</f>
        <v/>
      </c>
      <c r="C267" s="10" t="b">
        <f aca="false">consensus_calculation!F267</f>
        <v>0</v>
      </c>
    </row>
    <row r="268" customFormat="false" ht="15.75" hidden="false" customHeight="false" outlineLevel="0" collapsed="false">
      <c r="A268" s="15" t="str">
        <f aca="false">consensus_calculation!$A268</f>
        <v>401cf768-52f3-485a-94c4-9215ba88bc62</v>
      </c>
      <c r="B268" s="15" t="str">
        <f aca="false">consensus_calculation!$I268</f>
        <v>EARLY</v>
      </c>
      <c r="C268" s="10" t="b">
        <f aca="false">consensus_calculation!F268</f>
        <v>1</v>
      </c>
    </row>
    <row r="269" customFormat="false" ht="15.75" hidden="false" customHeight="false" outlineLevel="0" collapsed="false">
      <c r="A269" s="15" t="str">
        <f aca="false">consensus_calculation!$A269</f>
        <v>40263729-729e-4c3d-822d-7ec1579a48c9</v>
      </c>
      <c r="B269" s="15" t="str">
        <f aca="false">consensus_calculation!$I269</f>
        <v>NON_SPECIFIC</v>
      </c>
      <c r="C269" s="10" t="b">
        <f aca="false">consensus_calculation!F269</f>
        <v>0</v>
      </c>
    </row>
    <row r="270" customFormat="false" ht="15.75" hidden="false" customHeight="false" outlineLevel="0" collapsed="false">
      <c r="A270" s="15" t="str">
        <f aca="false">consensus_calculation!$A270</f>
        <v>4033eedb-e7e5-4a7c-9ac0-b021420b4830</v>
      </c>
      <c r="B270" s="15" t="str">
        <f aca="false">consensus_calculation!$I270</f>
        <v/>
      </c>
      <c r="C270" s="10" t="b">
        <f aca="false">consensus_calculation!F270</f>
        <v>0</v>
      </c>
    </row>
    <row r="271" customFormat="false" ht="15.75" hidden="false" customHeight="false" outlineLevel="0" collapsed="false">
      <c r="A271" s="15" t="str">
        <f aca="false">consensus_calculation!$A271</f>
        <v>40b6f6de-ddf5-4786-8d9c-e0e5e73672b1</v>
      </c>
      <c r="B271" s="15" t="str">
        <f aca="false">consensus_calculation!$I271</f>
        <v>NON_SPECIFIC</v>
      </c>
      <c r="C271" s="10" t="b">
        <f aca="false">consensus_calculation!F271</f>
        <v>1</v>
      </c>
    </row>
    <row r="272" customFormat="false" ht="15.75" hidden="false" customHeight="false" outlineLevel="0" collapsed="false">
      <c r="A272" s="15" t="str">
        <f aca="false">consensus_calculation!$A272</f>
        <v>40dd50a7-6def-4558-a8e0-64a9cd936449</v>
      </c>
      <c r="B272" s="15" t="str">
        <f aca="false">consensus_calculation!$I272</f>
        <v>NON_SPECIFIC</v>
      </c>
      <c r="C272" s="10" t="b">
        <f aca="false">consensus_calculation!F272</f>
        <v>0</v>
      </c>
    </row>
    <row r="273" customFormat="false" ht="15.75" hidden="false" customHeight="false" outlineLevel="0" collapsed="false">
      <c r="A273" s="15" t="str">
        <f aca="false">consensus_calculation!$A273</f>
        <v>40fc8324-5e40-4fda-9e41-1bf44474091b</v>
      </c>
      <c r="B273" s="15" t="str">
        <f aca="false">consensus_calculation!$I273</f>
        <v>EARLY</v>
      </c>
      <c r="C273" s="10" t="b">
        <f aca="false">consensus_calculation!F273</f>
        <v>0</v>
      </c>
    </row>
    <row r="274" customFormat="false" ht="15.75" hidden="false" customHeight="false" outlineLevel="0" collapsed="false">
      <c r="A274" s="15" t="str">
        <f aca="false">consensus_calculation!$A274</f>
        <v>418b8208-f88e-4031-aabd-897145f46640</v>
      </c>
      <c r="B274" s="15" t="str">
        <f aca="false">consensus_calculation!$I274</f>
        <v>NON_SPECIFIC</v>
      </c>
      <c r="C274" s="10" t="b">
        <f aca="false">consensus_calculation!F274</f>
        <v>0</v>
      </c>
    </row>
    <row r="275" customFormat="false" ht="15.75" hidden="false" customHeight="false" outlineLevel="0" collapsed="false">
      <c r="A275" s="15" t="str">
        <f aca="false">consensus_calculation!$A275</f>
        <v>418e2ef8-b748-468c-b900-a533ac320e19</v>
      </c>
      <c r="B275" s="15" t="str">
        <f aca="false">consensus_calculation!$I275</f>
        <v>EARLY</v>
      </c>
      <c r="C275" s="10" t="b">
        <f aca="false">consensus_calculation!F275</f>
        <v>0</v>
      </c>
    </row>
    <row r="276" customFormat="false" ht="15.75" hidden="false" customHeight="false" outlineLevel="0" collapsed="false">
      <c r="A276" s="15" t="str">
        <f aca="false">consensus_calculation!$A276</f>
        <v>4249b3d8-3959-4027-ad7d-9f2bec2c31e2</v>
      </c>
      <c r="B276" s="15" t="str">
        <f aca="false">consensus_calculation!$I276</f>
        <v>NON_SPECIFIC</v>
      </c>
      <c r="C276" s="10" t="b">
        <f aca="false">consensus_calculation!F276</f>
        <v>0</v>
      </c>
    </row>
    <row r="277" customFormat="false" ht="15.75" hidden="false" customHeight="false" outlineLevel="0" collapsed="false">
      <c r="A277" s="15" t="str">
        <f aca="false">consensus_calculation!$A277</f>
        <v>425eba3a-058b-4b46-b42a-70182bb65da2</v>
      </c>
      <c r="B277" s="15" t="str">
        <f aca="false">consensus_calculation!$I277</f>
        <v/>
      </c>
      <c r="C277" s="10" t="b">
        <f aca="false">consensus_calculation!F277</f>
        <v>0</v>
      </c>
    </row>
    <row r="278" customFormat="false" ht="15.75" hidden="false" customHeight="false" outlineLevel="0" collapsed="false">
      <c r="A278" s="15" t="str">
        <f aca="false">consensus_calculation!$A278</f>
        <v>4285eedd-49fa-415d-bc64-4113e54000b3</v>
      </c>
      <c r="B278" s="15" t="str">
        <f aca="false">consensus_calculation!$I278</f>
        <v>NON_SPECIFIC</v>
      </c>
      <c r="C278" s="10" t="b">
        <f aca="false">consensus_calculation!F278</f>
        <v>0</v>
      </c>
    </row>
    <row r="279" customFormat="false" ht="15.75" hidden="false" customHeight="false" outlineLevel="0" collapsed="false">
      <c r="A279" s="15" t="str">
        <f aca="false">consensus_calculation!$A279</f>
        <v>4289d93d-6a27-437e-bdd7-aa67ea07b9a3</v>
      </c>
      <c r="B279" s="15" t="str">
        <f aca="false">consensus_calculation!$I279</f>
        <v/>
      </c>
      <c r="C279" s="10" t="b">
        <f aca="false">consensus_calculation!F279</f>
        <v>0</v>
      </c>
    </row>
    <row r="280" customFormat="false" ht="15.75" hidden="false" customHeight="false" outlineLevel="0" collapsed="false">
      <c r="A280" s="15" t="str">
        <f aca="false">consensus_calculation!$A280</f>
        <v>429e054c-fd88-4162-8042-3f3471cef1be</v>
      </c>
      <c r="B280" s="15" t="str">
        <f aca="false">consensus_calculation!$I280</f>
        <v/>
      </c>
      <c r="C280" s="10" t="b">
        <f aca="false">consensus_calculation!F280</f>
        <v>0</v>
      </c>
    </row>
    <row r="281" customFormat="false" ht="15.75" hidden="false" customHeight="false" outlineLevel="0" collapsed="false">
      <c r="A281" s="15" t="str">
        <f aca="false">consensus_calculation!$A281</f>
        <v>42ad72ae-4488-4af2-bddc-c8c9ce659a0e</v>
      </c>
      <c r="B281" s="15" t="str">
        <f aca="false">consensus_calculation!$I281</f>
        <v>NORMAL</v>
      </c>
      <c r="C281" s="10" t="b">
        <f aca="false">consensus_calculation!F281</f>
        <v>1</v>
      </c>
    </row>
    <row r="282" customFormat="false" ht="15.75" hidden="false" customHeight="false" outlineLevel="0" collapsed="false">
      <c r="A282" s="15" t="str">
        <f aca="false">consensus_calculation!$A282</f>
        <v>42c42d7d-5fe6-4de2-90fd-0983cda2bd93</v>
      </c>
      <c r="B282" s="15" t="str">
        <f aca="false">consensus_calculation!$I282</f>
        <v>ACTIVE</v>
      </c>
      <c r="C282" s="10" t="b">
        <f aca="false">consensus_calculation!F282</f>
        <v>0</v>
      </c>
    </row>
    <row r="283" customFormat="false" ht="15.75" hidden="false" customHeight="false" outlineLevel="0" collapsed="false">
      <c r="A283" s="15" t="str">
        <f aca="false">consensus_calculation!$A283</f>
        <v>42eb07c3-e29d-4ed2-a2a1-a157ec7db09f</v>
      </c>
      <c r="B283" s="15" t="str">
        <f aca="false">consensus_calculation!$I283</f>
        <v>NON_SPECIFIC</v>
      </c>
      <c r="C283" s="10" t="b">
        <f aca="false">consensus_calculation!F283</f>
        <v>0</v>
      </c>
    </row>
    <row r="284" customFormat="false" ht="15.75" hidden="false" customHeight="false" outlineLevel="0" collapsed="false">
      <c r="A284" s="15" t="str">
        <f aca="false">consensus_calculation!$A284</f>
        <v>42f93562-0d79-4405-ba84-30ca1fa4a8ed</v>
      </c>
      <c r="B284" s="15" t="str">
        <f aca="false">consensus_calculation!$I284</f>
        <v>NORMAL</v>
      </c>
      <c r="C284" s="10" t="b">
        <f aca="false">consensus_calculation!F284</f>
        <v>0</v>
      </c>
    </row>
    <row r="285" customFormat="false" ht="15.75" hidden="false" customHeight="false" outlineLevel="0" collapsed="false">
      <c r="A285" s="15" t="str">
        <f aca="false">consensus_calculation!$A285</f>
        <v>4340620e-f899-452b-adac-491ac84fa47e</v>
      </c>
      <c r="B285" s="15" t="str">
        <f aca="false">consensus_calculation!$I285</f>
        <v>NORMAL</v>
      </c>
      <c r="C285" s="10" t="b">
        <f aca="false">consensus_calculation!F285</f>
        <v>0</v>
      </c>
    </row>
    <row r="286" customFormat="false" ht="15.75" hidden="false" customHeight="false" outlineLevel="0" collapsed="false">
      <c r="A286" s="15" t="str">
        <f aca="false">consensus_calculation!$A286</f>
        <v>4343a204-4a2e-4380-a27e-55ef67d93618</v>
      </c>
      <c r="B286" s="15" t="str">
        <f aca="false">consensus_calculation!$I286</f>
        <v/>
      </c>
      <c r="C286" s="10" t="b">
        <f aca="false">consensus_calculation!F286</f>
        <v>0</v>
      </c>
    </row>
    <row r="287" customFormat="false" ht="15.75" hidden="false" customHeight="false" outlineLevel="0" collapsed="false">
      <c r="A287" s="15" t="str">
        <f aca="false">consensus_calculation!$A287</f>
        <v>43504ac6-4fca-4c69-9c14-e20b9d732773</v>
      </c>
      <c r="B287" s="15" t="str">
        <f aca="false">consensus_calculation!$I287</f>
        <v>NON_SPECIFIC</v>
      </c>
      <c r="C287" s="10" t="b">
        <f aca="false">consensus_calculation!F287</f>
        <v>1</v>
      </c>
    </row>
    <row r="288" customFormat="false" ht="15.75" hidden="false" customHeight="false" outlineLevel="0" collapsed="false">
      <c r="A288" s="15" t="str">
        <f aca="false">consensus_calculation!$A288</f>
        <v>435627b0-ab0d-4971-b4c5-855f86787cb5</v>
      </c>
      <c r="B288" s="15" t="str">
        <f aca="false">consensus_calculation!$I288</f>
        <v>NORMAL</v>
      </c>
      <c r="C288" s="10" t="b">
        <f aca="false">consensus_calculation!F288</f>
        <v>0</v>
      </c>
    </row>
    <row r="289" customFormat="false" ht="15.75" hidden="false" customHeight="false" outlineLevel="0" collapsed="false">
      <c r="A289" s="15" t="str">
        <f aca="false">consensus_calculation!$A289</f>
        <v>4369c99a-a18d-479f-acd1-3a827f9c5e0d</v>
      </c>
      <c r="B289" s="15" t="str">
        <f aca="false">consensus_calculation!$I289</f>
        <v>NORMAL</v>
      </c>
      <c r="C289" s="10" t="b">
        <f aca="false">consensus_calculation!F289</f>
        <v>0</v>
      </c>
    </row>
    <row r="290" customFormat="false" ht="15.75" hidden="false" customHeight="false" outlineLevel="0" collapsed="false">
      <c r="A290" s="15" t="str">
        <f aca="false">consensus_calculation!$A290</f>
        <v>43a02ace-7a6b-4c57-9c8c-f1c0f67c9490</v>
      </c>
      <c r="B290" s="15" t="str">
        <f aca="false">consensus_calculation!$I290</f>
        <v>EARLY</v>
      </c>
      <c r="C290" s="10" t="b">
        <f aca="false">consensus_calculation!F290</f>
        <v>0</v>
      </c>
    </row>
    <row r="291" customFormat="false" ht="15.75" hidden="false" customHeight="false" outlineLevel="0" collapsed="false">
      <c r="A291" s="15" t="str">
        <f aca="false">consensus_calculation!$A291</f>
        <v>43c22c14-8ec9-492c-9fb3-dc35cebe61e9</v>
      </c>
      <c r="B291" s="15" t="str">
        <f aca="false">consensus_calculation!$I291</f>
        <v>NON_SPECIFIC</v>
      </c>
      <c r="C291" s="10" t="b">
        <f aca="false">consensus_calculation!F291</f>
        <v>0</v>
      </c>
    </row>
    <row r="292" customFormat="false" ht="15.75" hidden="false" customHeight="false" outlineLevel="0" collapsed="false">
      <c r="A292" s="15" t="str">
        <f aca="false">consensus_calculation!$A292</f>
        <v>4435ed3e-2c3a-4b41-998f-c8c69aa83d55</v>
      </c>
      <c r="B292" s="15" t="str">
        <f aca="false">consensus_calculation!$I292</f>
        <v>LATE</v>
      </c>
      <c r="C292" s="10" t="b">
        <f aca="false">consensus_calculation!F292</f>
        <v>0</v>
      </c>
    </row>
    <row r="293" customFormat="false" ht="15.75" hidden="false" customHeight="false" outlineLevel="0" collapsed="false">
      <c r="A293" s="15" t="str">
        <f aca="false">consensus_calculation!$A293</f>
        <v>4492e5b3-423f-44eb-9f6c-1318666845f0</v>
      </c>
      <c r="B293" s="15" t="str">
        <f aca="false">consensus_calculation!$I293</f>
        <v>NON_SPECIFIC</v>
      </c>
      <c r="C293" s="10" t="b">
        <f aca="false">consensus_calculation!F293</f>
        <v>0</v>
      </c>
    </row>
    <row r="294" customFormat="false" ht="15.75" hidden="false" customHeight="false" outlineLevel="0" collapsed="false">
      <c r="A294" s="15" t="str">
        <f aca="false">consensus_calculation!$A294</f>
        <v>44a8c8da-7ca2-4edb-a06c-9ee47bdced11</v>
      </c>
      <c r="B294" s="15" t="str">
        <f aca="false">consensus_calculation!$I294</f>
        <v>NORMAL</v>
      </c>
      <c r="C294" s="10" t="b">
        <f aca="false">consensus_calculation!F294</f>
        <v>0</v>
      </c>
    </row>
    <row r="295" customFormat="false" ht="15.75" hidden="false" customHeight="false" outlineLevel="0" collapsed="false">
      <c r="A295" s="15" t="str">
        <f aca="false">consensus_calculation!$A295</f>
        <v>44c7b37d-eb31-42fc-9494-37468ed253b0</v>
      </c>
      <c r="B295" s="15" t="str">
        <f aca="false">consensus_calculation!$I295</f>
        <v/>
      </c>
      <c r="C295" s="10" t="b">
        <f aca="false">consensus_calculation!F295</f>
        <v>0</v>
      </c>
    </row>
    <row r="296" customFormat="false" ht="15.75" hidden="false" customHeight="false" outlineLevel="0" collapsed="false">
      <c r="A296" s="15" t="str">
        <f aca="false">consensus_calculation!$A296</f>
        <v>44e4cb09-6cc3-4c4e-90c1-adfa5eed0a65</v>
      </c>
      <c r="B296" s="15" t="str">
        <f aca="false">consensus_calculation!$I296</f>
        <v>NON_SPECIFIC</v>
      </c>
      <c r="C296" s="10" t="b">
        <f aca="false">consensus_calculation!F296</f>
        <v>0</v>
      </c>
    </row>
    <row r="297" customFormat="false" ht="15.75" hidden="false" customHeight="false" outlineLevel="0" collapsed="false">
      <c r="A297" s="15" t="str">
        <f aca="false">consensus_calculation!$A297</f>
        <v>450b3d5e-725f-4c34-8bed-53065a986ad9</v>
      </c>
      <c r="B297" s="15" t="str">
        <f aca="false">consensus_calculation!$I297</f>
        <v>EARLY</v>
      </c>
      <c r="C297" s="10" t="b">
        <f aca="false">consensus_calculation!F297</f>
        <v>1</v>
      </c>
    </row>
    <row r="298" customFormat="false" ht="15.75" hidden="false" customHeight="false" outlineLevel="0" collapsed="false">
      <c r="A298" s="15" t="str">
        <f aca="false">consensus_calculation!$A298</f>
        <v>450c6f17-5a66-4a67-a0ad-75baaf0afacd</v>
      </c>
      <c r="B298" s="15" t="str">
        <f aca="false">consensus_calculation!$I298</f>
        <v>NON_SPECIFIC</v>
      </c>
      <c r="C298" s="10" t="b">
        <f aca="false">consensus_calculation!F298</f>
        <v>0</v>
      </c>
    </row>
    <row r="299" customFormat="false" ht="15.75" hidden="false" customHeight="false" outlineLevel="0" collapsed="false">
      <c r="A299" s="15" t="str">
        <f aca="false">consensus_calculation!$A299</f>
        <v>452c01b3-028c-456e-8211-f85a74db153c</v>
      </c>
      <c r="B299" s="15" t="str">
        <f aca="false">consensus_calculation!$I299</f>
        <v>NON_SPECIFIC</v>
      </c>
      <c r="C299" s="10" t="b">
        <f aca="false">consensus_calculation!F299</f>
        <v>0</v>
      </c>
    </row>
    <row r="300" customFormat="false" ht="15.75" hidden="false" customHeight="false" outlineLevel="0" collapsed="false">
      <c r="A300" s="15" t="str">
        <f aca="false">consensus_calculation!$A300</f>
        <v>4555c625-c00d-469b-9d33-8fdf036cd07a</v>
      </c>
      <c r="B300" s="15" t="str">
        <f aca="false">consensus_calculation!$I300</f>
        <v>ACTIVE</v>
      </c>
      <c r="C300" s="10" t="b">
        <f aca="false">consensus_calculation!F300</f>
        <v>1</v>
      </c>
    </row>
    <row r="301" customFormat="false" ht="15.75" hidden="false" customHeight="false" outlineLevel="0" collapsed="false">
      <c r="A301" s="15" t="str">
        <f aca="false">consensus_calculation!$A301</f>
        <v>45d5990e-7507-40cf-914a-14f2903c74fb</v>
      </c>
      <c r="B301" s="15" t="str">
        <f aca="false">consensus_calculation!$I301</f>
        <v>NORMAL</v>
      </c>
      <c r="C301" s="10" t="b">
        <f aca="false">consensus_calculation!F301</f>
        <v>1</v>
      </c>
    </row>
    <row r="302" customFormat="false" ht="15.75" hidden="false" customHeight="false" outlineLevel="0" collapsed="false">
      <c r="A302" s="15" t="str">
        <f aca="false">consensus_calculation!$A302</f>
        <v>45e3fc3a-b3d2-4015-a71e-53676e261e98</v>
      </c>
      <c r="B302" s="15" t="str">
        <f aca="false">consensus_calculation!$I302</f>
        <v>ACTIVE</v>
      </c>
      <c r="C302" s="10" t="b">
        <f aca="false">consensus_calculation!F302</f>
        <v>1</v>
      </c>
    </row>
    <row r="303" customFormat="false" ht="15.75" hidden="false" customHeight="false" outlineLevel="0" collapsed="false">
      <c r="A303" s="15" t="str">
        <f aca="false">consensus_calculation!$A303</f>
        <v>463c0cb2-52d7-42fe-ab8e-ad3eb81cd472</v>
      </c>
      <c r="B303" s="15" t="str">
        <f aca="false">consensus_calculation!$I303</f>
        <v>EARLY</v>
      </c>
      <c r="C303" s="10" t="b">
        <f aca="false">consensus_calculation!F303</f>
        <v>0</v>
      </c>
    </row>
    <row r="304" customFormat="false" ht="15.75" hidden="false" customHeight="false" outlineLevel="0" collapsed="false">
      <c r="A304" s="15" t="str">
        <f aca="false">consensus_calculation!$A304</f>
        <v>46a05364-01dc-4417-a14f-f8665413f2ce</v>
      </c>
      <c r="B304" s="15" t="str">
        <f aca="false">consensus_calculation!$I304</f>
        <v>EARLY</v>
      </c>
      <c r="C304" s="10" t="b">
        <f aca="false">consensus_calculation!F304</f>
        <v>0</v>
      </c>
    </row>
    <row r="305" customFormat="false" ht="15.75" hidden="false" customHeight="false" outlineLevel="0" collapsed="false">
      <c r="A305" s="15" t="str">
        <f aca="false">consensus_calculation!$A305</f>
        <v>46a86ff4-33ea-4ec8-a7f1-d5bb8cfb685a</v>
      </c>
      <c r="B305" s="15" t="str">
        <f aca="false">consensus_calculation!$I305</f>
        <v>LATE</v>
      </c>
      <c r="C305" s="10" t="b">
        <f aca="false">consensus_calculation!F305</f>
        <v>0</v>
      </c>
    </row>
    <row r="306" customFormat="false" ht="15.75" hidden="false" customHeight="false" outlineLevel="0" collapsed="false">
      <c r="A306" s="15" t="str">
        <f aca="false">consensus_calculation!$A306</f>
        <v>46c0792c-9c45-4097-bbcb-1db496a1240e</v>
      </c>
      <c r="B306" s="15" t="str">
        <f aca="false">consensus_calculation!$I306</f>
        <v/>
      </c>
      <c r="C306" s="10" t="b">
        <f aca="false">consensus_calculation!F306</f>
        <v>0</v>
      </c>
    </row>
    <row r="307" customFormat="false" ht="15.75" hidden="false" customHeight="false" outlineLevel="0" collapsed="false">
      <c r="A307" s="15" t="str">
        <f aca="false">consensus_calculation!$A307</f>
        <v>46dd3851-38f0-488f-9286-f6a894f29708</v>
      </c>
      <c r="B307" s="15" t="str">
        <f aca="false">consensus_calculation!$I307</f>
        <v>NORMAL</v>
      </c>
      <c r="C307" s="10" t="b">
        <f aca="false">consensus_calculation!F307</f>
        <v>0</v>
      </c>
    </row>
    <row r="308" customFormat="false" ht="15.75" hidden="false" customHeight="false" outlineLevel="0" collapsed="false">
      <c r="A308" s="15" t="str">
        <f aca="false">consensus_calculation!$A308</f>
        <v>4754b229-bcc4-4392-8f0e-974cd2713735</v>
      </c>
      <c r="B308" s="15" t="str">
        <f aca="false">consensus_calculation!$I308</f>
        <v/>
      </c>
      <c r="C308" s="10" t="b">
        <f aca="false">consensus_calculation!F308</f>
        <v>0</v>
      </c>
    </row>
    <row r="309" customFormat="false" ht="15.75" hidden="false" customHeight="false" outlineLevel="0" collapsed="false">
      <c r="A309" s="15" t="str">
        <f aca="false">consensus_calculation!$A309</f>
        <v>47b289fa-c789-46c4-839b-b42e03798ac6</v>
      </c>
      <c r="B309" s="15" t="str">
        <f aca="false">consensus_calculation!$I309</f>
        <v>EARLY</v>
      </c>
      <c r="C309" s="10" t="b">
        <f aca="false">consensus_calculation!F309</f>
        <v>1</v>
      </c>
    </row>
    <row r="310" customFormat="false" ht="15.75" hidden="false" customHeight="false" outlineLevel="0" collapsed="false">
      <c r="A310" s="15" t="str">
        <f aca="false">consensus_calculation!$A310</f>
        <v>47eac04d-6957-4dd8-950f-40fbed4bdab8</v>
      </c>
      <c r="B310" s="15" t="str">
        <f aca="false">consensus_calculation!$I310</f>
        <v>NON_SPECIFIC</v>
      </c>
      <c r="C310" s="10" t="b">
        <f aca="false">consensus_calculation!F310</f>
        <v>0</v>
      </c>
    </row>
    <row r="311" customFormat="false" ht="15.75" hidden="false" customHeight="false" outlineLevel="0" collapsed="false">
      <c r="A311" s="15" t="str">
        <f aca="false">consensus_calculation!$A311</f>
        <v>47f8a69f-6176-4953-9725-e57328fea3f4</v>
      </c>
      <c r="B311" s="15" t="str">
        <f aca="false">consensus_calculation!$I311</f>
        <v>ACTIVE</v>
      </c>
      <c r="C311" s="10" t="b">
        <f aca="false">consensus_calculation!F311</f>
        <v>1</v>
      </c>
    </row>
    <row r="312" customFormat="false" ht="15.75" hidden="false" customHeight="false" outlineLevel="0" collapsed="false">
      <c r="A312" s="15" t="str">
        <f aca="false">consensus_calculation!$A312</f>
        <v>47f8ee1a-9346-4065-a761-4935713b59c0</v>
      </c>
      <c r="B312" s="15" t="str">
        <f aca="false">consensus_calculation!$I312</f>
        <v>EARLY</v>
      </c>
      <c r="C312" s="10" t="b">
        <f aca="false">consensus_calculation!F312</f>
        <v>0</v>
      </c>
    </row>
    <row r="313" customFormat="false" ht="15.75" hidden="false" customHeight="false" outlineLevel="0" collapsed="false">
      <c r="A313" s="15" t="str">
        <f aca="false">consensus_calculation!$A313</f>
        <v>4845a95e-d534-4844-9098-4a4717349af8</v>
      </c>
      <c r="B313" s="15" t="str">
        <f aca="false">consensus_calculation!$I313</f>
        <v/>
      </c>
      <c r="C313" s="10" t="b">
        <f aca="false">consensus_calculation!F313</f>
        <v>0</v>
      </c>
    </row>
    <row r="314" customFormat="false" ht="15.75" hidden="false" customHeight="false" outlineLevel="0" collapsed="false">
      <c r="A314" s="15" t="str">
        <f aca="false">consensus_calculation!$A314</f>
        <v>4860cfab-c269-463e-bdac-09299120a12e</v>
      </c>
      <c r="B314" s="15" t="str">
        <f aca="false">consensus_calculation!$I314</f>
        <v>NON_SPECIFIC</v>
      </c>
      <c r="C314" s="10" t="b">
        <f aca="false">consensus_calculation!F314</f>
        <v>0</v>
      </c>
    </row>
    <row r="315" customFormat="false" ht="15.75" hidden="false" customHeight="false" outlineLevel="0" collapsed="false">
      <c r="A315" s="15" t="str">
        <f aca="false">consensus_calculation!$A315</f>
        <v>48ad043e-97fd-4860-ad76-56b81b018353</v>
      </c>
      <c r="B315" s="15" t="str">
        <f aca="false">consensus_calculation!$I315</f>
        <v/>
      </c>
      <c r="C315" s="10" t="b">
        <f aca="false">consensus_calculation!F315</f>
        <v>0</v>
      </c>
    </row>
    <row r="316" customFormat="false" ht="15.75" hidden="false" customHeight="false" outlineLevel="0" collapsed="false">
      <c r="A316" s="15" t="str">
        <f aca="false">consensus_calculation!$A316</f>
        <v>48f15358-ba15-4786-b29b-785f908055a5</v>
      </c>
      <c r="B316" s="15" t="str">
        <f aca="false">consensus_calculation!$I316</f>
        <v>NORMAL</v>
      </c>
      <c r="C316" s="10" t="b">
        <f aca="false">consensus_calculation!F316</f>
        <v>1</v>
      </c>
    </row>
    <row r="317" customFormat="false" ht="15.75" hidden="false" customHeight="false" outlineLevel="0" collapsed="false">
      <c r="A317" s="15" t="str">
        <f aca="false">consensus_calculation!$A317</f>
        <v>4927547a-0864-4a32-af56-1d47e906a269</v>
      </c>
      <c r="B317" s="15" t="str">
        <f aca="false">consensus_calculation!$I317</f>
        <v>NON_SPECIFIC</v>
      </c>
      <c r="C317" s="10" t="b">
        <f aca="false">consensus_calculation!F317</f>
        <v>0</v>
      </c>
    </row>
    <row r="318" customFormat="false" ht="15.75" hidden="false" customHeight="false" outlineLevel="0" collapsed="false">
      <c r="A318" s="15" t="str">
        <f aca="false">consensus_calculation!$A318</f>
        <v>493054d7-b9f9-4298-9fb6-d5d84e49919e</v>
      </c>
      <c r="B318" s="15" t="str">
        <f aca="false">consensus_calculation!$I318</f>
        <v>EARLY</v>
      </c>
      <c r="C318" s="10" t="b">
        <f aca="false">consensus_calculation!F318</f>
        <v>0</v>
      </c>
    </row>
    <row r="319" customFormat="false" ht="15.75" hidden="false" customHeight="false" outlineLevel="0" collapsed="false">
      <c r="A319" s="15" t="str">
        <f aca="false">consensus_calculation!$A319</f>
        <v>493e5366-3db2-4475-a562-9d3c76b225e8</v>
      </c>
      <c r="B319" s="15" t="str">
        <f aca="false">consensus_calculation!$I319</f>
        <v>EARLY</v>
      </c>
      <c r="C319" s="10" t="b">
        <f aca="false">consensus_calculation!F319</f>
        <v>1</v>
      </c>
    </row>
    <row r="320" customFormat="false" ht="15.75" hidden="false" customHeight="false" outlineLevel="0" collapsed="false">
      <c r="A320" s="15" t="str">
        <f aca="false">consensus_calculation!$A320</f>
        <v>499035e4-c20c-4968-8177-bf0106425c99</v>
      </c>
      <c r="B320" s="15" t="str">
        <f aca="false">consensus_calculation!$I320</f>
        <v>NON_SPECIFIC</v>
      </c>
      <c r="C320" s="10" t="b">
        <f aca="false">consensus_calculation!F320</f>
        <v>0</v>
      </c>
    </row>
    <row r="321" customFormat="false" ht="15.75" hidden="false" customHeight="false" outlineLevel="0" collapsed="false">
      <c r="A321" s="15" t="str">
        <f aca="false">consensus_calculation!$A321</f>
        <v>49b466b6-170e-46a9-8b28-afb1aeaec466</v>
      </c>
      <c r="B321" s="15" t="str">
        <f aca="false">consensus_calculation!$I321</f>
        <v>ACTIVE</v>
      </c>
      <c r="C321" s="10" t="b">
        <f aca="false">consensus_calculation!F321</f>
        <v>0</v>
      </c>
    </row>
    <row r="322" customFormat="false" ht="15.75" hidden="false" customHeight="false" outlineLevel="0" collapsed="false">
      <c r="A322" s="15" t="str">
        <f aca="false">consensus_calculation!$A322</f>
        <v>4a1101fd-a88d-4d66-8571-260e3be9f65d</v>
      </c>
      <c r="B322" s="15" t="str">
        <f aca="false">consensus_calculation!$I322</f>
        <v>NON_SPECIFIC</v>
      </c>
      <c r="C322" s="10" t="b">
        <f aca="false">consensus_calculation!F322</f>
        <v>1</v>
      </c>
    </row>
    <row r="323" customFormat="false" ht="15.75" hidden="false" customHeight="false" outlineLevel="0" collapsed="false">
      <c r="A323" s="15" t="str">
        <f aca="false">consensus_calculation!$A323</f>
        <v>4a58f9c1-ac15-4040-b9ce-cbee10466954</v>
      </c>
      <c r="B323" s="15" t="str">
        <f aca="false">consensus_calculation!$I323</f>
        <v>EARLY</v>
      </c>
      <c r="C323" s="10" t="b">
        <f aca="false">consensus_calculation!F323</f>
        <v>0</v>
      </c>
    </row>
    <row r="324" customFormat="false" ht="15.75" hidden="false" customHeight="false" outlineLevel="0" collapsed="false">
      <c r="A324" s="15" t="str">
        <f aca="false">consensus_calculation!$A324</f>
        <v>4a9d2a9b-ac17-45ea-b0ff-a7c4f72031d2</v>
      </c>
      <c r="B324" s="15" t="str">
        <f aca="false">consensus_calculation!$I324</f>
        <v>ACTIVE</v>
      </c>
      <c r="C324" s="10" t="b">
        <f aca="false">consensus_calculation!F324</f>
        <v>0</v>
      </c>
    </row>
    <row r="325" customFormat="false" ht="15.75" hidden="false" customHeight="false" outlineLevel="0" collapsed="false">
      <c r="A325" s="15" t="str">
        <f aca="false">consensus_calculation!$A325</f>
        <v>4ab48e4a-51cd-431c-b184-eb27da74ca5a</v>
      </c>
      <c r="B325" s="15" t="str">
        <f aca="false">consensus_calculation!$I325</f>
        <v>NON_SPECIFIC</v>
      </c>
      <c r="C325" s="10" t="b">
        <f aca="false">consensus_calculation!F325</f>
        <v>1</v>
      </c>
    </row>
    <row r="326" customFormat="false" ht="15.75" hidden="false" customHeight="false" outlineLevel="0" collapsed="false">
      <c r="A326" s="15" t="str">
        <f aca="false">consensus_calculation!$A326</f>
        <v>4ac10082-4cb8-4536-8ca8-c70f9782fe9f</v>
      </c>
      <c r="B326" s="15" t="str">
        <f aca="false">consensus_calculation!$I326</f>
        <v>NON_SPECIFIC</v>
      </c>
      <c r="C326" s="10" t="b">
        <f aca="false">consensus_calculation!F326</f>
        <v>0</v>
      </c>
    </row>
    <row r="327" customFormat="false" ht="15.75" hidden="false" customHeight="false" outlineLevel="0" collapsed="false">
      <c r="A327" s="15" t="str">
        <f aca="false">consensus_calculation!$A327</f>
        <v>4ac560e7-fe17-4aa2-9477-38a76e30f7ae</v>
      </c>
      <c r="B327" s="15" t="str">
        <f aca="false">consensus_calculation!$I327</f>
        <v>EARLY</v>
      </c>
      <c r="C327" s="10" t="b">
        <f aca="false">consensus_calculation!F327</f>
        <v>0</v>
      </c>
    </row>
    <row r="328" customFormat="false" ht="15.75" hidden="false" customHeight="false" outlineLevel="0" collapsed="false">
      <c r="A328" s="15" t="str">
        <f aca="false">consensus_calculation!$A328</f>
        <v>4ae30030-a04e-417b-9869-f8445bb90126</v>
      </c>
      <c r="B328" s="15" t="str">
        <f aca="false">consensus_calculation!$I328</f>
        <v>EARLY</v>
      </c>
      <c r="C328" s="10" t="b">
        <f aca="false">consensus_calculation!F328</f>
        <v>0</v>
      </c>
    </row>
    <row r="329" customFormat="false" ht="15.75" hidden="false" customHeight="false" outlineLevel="0" collapsed="false">
      <c r="A329" s="15" t="str">
        <f aca="false">consensus_calculation!$A329</f>
        <v>4b4058a2-8311-4cc7-a3a1-5bef9c869d8c</v>
      </c>
      <c r="B329" s="15" t="str">
        <f aca="false">consensus_calculation!$I329</f>
        <v>NON_SPECIFIC</v>
      </c>
      <c r="C329" s="10" t="b">
        <f aca="false">consensus_calculation!F329</f>
        <v>1</v>
      </c>
    </row>
    <row r="330" customFormat="false" ht="15.75" hidden="false" customHeight="false" outlineLevel="0" collapsed="false">
      <c r="A330" s="15" t="str">
        <f aca="false">consensus_calculation!$A330</f>
        <v>4b412824-2e8e-4d31-bbfa-71cd401c19f2</v>
      </c>
      <c r="B330" s="15" t="str">
        <f aca="false">consensus_calculation!$I330</f>
        <v>LATE</v>
      </c>
      <c r="C330" s="10" t="b">
        <f aca="false">consensus_calculation!F330</f>
        <v>0</v>
      </c>
    </row>
    <row r="331" customFormat="false" ht="15.75" hidden="false" customHeight="false" outlineLevel="0" collapsed="false">
      <c r="A331" s="15" t="str">
        <f aca="false">consensus_calculation!$A331</f>
        <v>4b5fbfb5-03c9-4727-8269-37b31b630f7c</v>
      </c>
      <c r="B331" s="15" t="str">
        <f aca="false">consensus_calculation!$I331</f>
        <v>ACTIVE</v>
      </c>
      <c r="C331" s="10" t="b">
        <f aca="false">consensus_calculation!F331</f>
        <v>1</v>
      </c>
    </row>
    <row r="332" customFormat="false" ht="15.75" hidden="false" customHeight="false" outlineLevel="0" collapsed="false">
      <c r="A332" s="15" t="str">
        <f aca="false">consensus_calculation!$A332</f>
        <v>4bd54867-04f6-48fb-bd40-7850c767e758</v>
      </c>
      <c r="B332" s="15" t="str">
        <f aca="false">consensus_calculation!$I332</f>
        <v>EARLY</v>
      </c>
      <c r="C332" s="10" t="b">
        <f aca="false">consensus_calculation!F332</f>
        <v>0</v>
      </c>
    </row>
    <row r="333" customFormat="false" ht="15.75" hidden="false" customHeight="false" outlineLevel="0" collapsed="false">
      <c r="A333" s="15" t="str">
        <f aca="false">consensus_calculation!$A333</f>
        <v>4c317d02-64b3-4475-828f-fa1bb9884bbf</v>
      </c>
      <c r="B333" s="15" t="str">
        <f aca="false">consensus_calculation!$I333</f>
        <v>NORMAL</v>
      </c>
      <c r="C333" s="10" t="b">
        <f aca="false">consensus_calculation!F333</f>
        <v>0</v>
      </c>
    </row>
    <row r="334" customFormat="false" ht="15.75" hidden="false" customHeight="false" outlineLevel="0" collapsed="false">
      <c r="A334" s="15" t="str">
        <f aca="false">consensus_calculation!$A334</f>
        <v>4c56aa59-f787-46c2-922e-f5be43d91ab2</v>
      </c>
      <c r="B334" s="15" t="str">
        <f aca="false">consensus_calculation!$I334</f>
        <v>NON_SPECIFIC</v>
      </c>
      <c r="C334" s="10" t="b">
        <f aca="false">consensus_calculation!F334</f>
        <v>1</v>
      </c>
    </row>
    <row r="335" customFormat="false" ht="15.75" hidden="false" customHeight="false" outlineLevel="0" collapsed="false">
      <c r="A335" s="15" t="str">
        <f aca="false">consensus_calculation!$A335</f>
        <v>4c5fe0c5-e457-4885-a2e8-eb0aac354544</v>
      </c>
      <c r="B335" s="15" t="str">
        <f aca="false">consensus_calculation!$I335</f>
        <v>EARLY</v>
      </c>
      <c r="C335" s="10" t="b">
        <f aca="false">consensus_calculation!F335</f>
        <v>0</v>
      </c>
    </row>
    <row r="336" customFormat="false" ht="15.75" hidden="false" customHeight="false" outlineLevel="0" collapsed="false">
      <c r="A336" s="15" t="str">
        <f aca="false">consensus_calculation!$A336</f>
        <v>4c917374-b88b-4078-a3f1-7b3a1ba00d9a</v>
      </c>
      <c r="B336" s="15" t="str">
        <f aca="false">consensus_calculation!$I336</f>
        <v>NON_SPECIFIC</v>
      </c>
      <c r="C336" s="10" t="b">
        <f aca="false">consensus_calculation!F336</f>
        <v>1</v>
      </c>
    </row>
    <row r="337" customFormat="false" ht="15.75" hidden="false" customHeight="false" outlineLevel="0" collapsed="false">
      <c r="A337" s="15" t="str">
        <f aca="false">consensus_calculation!$A337</f>
        <v>4ca810b4-6fca-4e7a-9a7f-6c0e88a66e2d</v>
      </c>
      <c r="B337" s="15" t="str">
        <f aca="false">consensus_calculation!$I337</f>
        <v>NON_SPECIFIC</v>
      </c>
      <c r="C337" s="10" t="b">
        <f aca="false">consensus_calculation!F337</f>
        <v>1</v>
      </c>
    </row>
    <row r="338" customFormat="false" ht="15.75" hidden="false" customHeight="false" outlineLevel="0" collapsed="false">
      <c r="A338" s="15" t="str">
        <f aca="false">consensus_calculation!$A338</f>
        <v>4cedfeb0-96a5-4ecd-bd7a-0a45b56f5d87</v>
      </c>
      <c r="B338" s="15" t="str">
        <f aca="false">consensus_calculation!$I338</f>
        <v>NORMAL</v>
      </c>
      <c r="C338" s="10" t="b">
        <f aca="false">consensus_calculation!F338</f>
        <v>1</v>
      </c>
    </row>
    <row r="339" customFormat="false" ht="15.75" hidden="false" customHeight="false" outlineLevel="0" collapsed="false">
      <c r="A339" s="15" t="str">
        <f aca="false">consensus_calculation!$A339</f>
        <v>4cf74e50-041b-4705-b239-348262e2e93f</v>
      </c>
      <c r="B339" s="15" t="str">
        <f aca="false">consensus_calculation!$I339</f>
        <v/>
      </c>
      <c r="C339" s="10" t="b">
        <f aca="false">consensus_calculation!F339</f>
        <v>0</v>
      </c>
    </row>
    <row r="340" customFormat="false" ht="15.75" hidden="false" customHeight="false" outlineLevel="0" collapsed="false">
      <c r="A340" s="15" t="str">
        <f aca="false">consensus_calculation!$A340</f>
        <v>4d051e59-eb9d-428f-af49-38e04a67712a</v>
      </c>
      <c r="B340" s="15" t="str">
        <f aca="false">consensus_calculation!$I340</f>
        <v>NORMAL</v>
      </c>
      <c r="C340" s="10" t="b">
        <f aca="false">consensus_calculation!F340</f>
        <v>1</v>
      </c>
    </row>
    <row r="341" customFormat="false" ht="15.75" hidden="false" customHeight="false" outlineLevel="0" collapsed="false">
      <c r="A341" s="15" t="str">
        <f aca="false">consensus_calculation!$A341</f>
        <v>4d46ba3a-4978-4fca-b05a-e8859d17e407</v>
      </c>
      <c r="B341" s="15" t="str">
        <f aca="false">consensus_calculation!$I341</f>
        <v>NON_SPECIFIC</v>
      </c>
      <c r="C341" s="10" t="b">
        <f aca="false">consensus_calculation!F341</f>
        <v>0</v>
      </c>
    </row>
    <row r="342" customFormat="false" ht="15.75" hidden="false" customHeight="false" outlineLevel="0" collapsed="false">
      <c r="A342" s="15" t="str">
        <f aca="false">consensus_calculation!$A342</f>
        <v>4d6ed678-7dd9-42da-9574-a3c529daed8b</v>
      </c>
      <c r="B342" s="15" t="str">
        <f aca="false">consensus_calculation!$I342</f>
        <v>LATE</v>
      </c>
      <c r="C342" s="10" t="b">
        <f aca="false">consensus_calculation!F342</f>
        <v>0</v>
      </c>
    </row>
    <row r="343" customFormat="false" ht="15.75" hidden="false" customHeight="false" outlineLevel="0" collapsed="false">
      <c r="A343" s="15" t="str">
        <f aca="false">consensus_calculation!$A343</f>
        <v>4d8af79f-29ae-4100-aad8-22f83b991288</v>
      </c>
      <c r="B343" s="15" t="str">
        <f aca="false">consensus_calculation!$I343</f>
        <v>NON_SPECIFIC</v>
      </c>
      <c r="C343" s="10" t="b">
        <f aca="false">consensus_calculation!F343</f>
        <v>0</v>
      </c>
    </row>
    <row r="344" customFormat="false" ht="15.75" hidden="false" customHeight="false" outlineLevel="0" collapsed="false">
      <c r="A344" s="15" t="str">
        <f aca="false">consensus_calculation!$A344</f>
        <v>4dc40fda-60e8-4c45-bcbd-f595f4be41fa</v>
      </c>
      <c r="B344" s="15" t="str">
        <f aca="false">consensus_calculation!$I344</f>
        <v>ACTIVE</v>
      </c>
      <c r="C344" s="10" t="b">
        <f aca="false">consensus_calculation!F344</f>
        <v>0</v>
      </c>
    </row>
    <row r="345" customFormat="false" ht="15.75" hidden="false" customHeight="false" outlineLevel="0" collapsed="false">
      <c r="A345" s="15" t="str">
        <f aca="false">consensus_calculation!$A345</f>
        <v>4e06c34c-a232-4439-8084-a8caf63c0746</v>
      </c>
      <c r="B345" s="15" t="str">
        <f aca="false">consensus_calculation!$I345</f>
        <v>EARLY</v>
      </c>
      <c r="C345" s="10" t="b">
        <f aca="false">consensus_calculation!F345</f>
        <v>0</v>
      </c>
    </row>
    <row r="346" customFormat="false" ht="15.75" hidden="false" customHeight="false" outlineLevel="0" collapsed="false">
      <c r="A346" s="15" t="str">
        <f aca="false">consensus_calculation!$A346</f>
        <v>4e810d5a-589c-4f45-976f-d85f886374a4</v>
      </c>
      <c r="B346" s="15" t="str">
        <f aca="false">consensus_calculation!$I346</f>
        <v>NORMAL</v>
      </c>
      <c r="C346" s="10" t="b">
        <f aca="false">consensus_calculation!F346</f>
        <v>0</v>
      </c>
    </row>
    <row r="347" customFormat="false" ht="15.75" hidden="false" customHeight="false" outlineLevel="0" collapsed="false">
      <c r="A347" s="15" t="str">
        <f aca="false">consensus_calculation!$A347</f>
        <v>4e96495b-a8bb-4306-948f-20b0cc88c4ea</v>
      </c>
      <c r="B347" s="15" t="str">
        <f aca="false">consensus_calculation!$I347</f>
        <v>NORMAL</v>
      </c>
      <c r="C347" s="10" t="b">
        <f aca="false">consensus_calculation!F347</f>
        <v>1</v>
      </c>
    </row>
    <row r="348" customFormat="false" ht="15.75" hidden="false" customHeight="false" outlineLevel="0" collapsed="false">
      <c r="A348" s="15" t="str">
        <f aca="false">consensus_calculation!$A348</f>
        <v>4eafc063-1c1c-4d66-9252-7b684289e1fb</v>
      </c>
      <c r="B348" s="15" t="str">
        <f aca="false">consensus_calculation!$I348</f>
        <v>NON_SPECIFIC</v>
      </c>
      <c r="C348" s="10" t="b">
        <f aca="false">consensus_calculation!F348</f>
        <v>0</v>
      </c>
    </row>
    <row r="349" customFormat="false" ht="15.75" hidden="false" customHeight="false" outlineLevel="0" collapsed="false">
      <c r="A349" s="15" t="str">
        <f aca="false">consensus_calculation!$A349</f>
        <v>4efe933a-197e-44d4-bb53-80211fac5fc7</v>
      </c>
      <c r="B349" s="15" t="str">
        <f aca="false">consensus_calculation!$I349</f>
        <v>NORMAL</v>
      </c>
      <c r="C349" s="10" t="b">
        <f aca="false">consensus_calculation!F349</f>
        <v>1</v>
      </c>
    </row>
    <row r="350" customFormat="false" ht="15.75" hidden="false" customHeight="false" outlineLevel="0" collapsed="false">
      <c r="A350" s="15" t="str">
        <f aca="false">consensus_calculation!$A350</f>
        <v>4f881bbc-e450-4ca2-8165-77d3e67e152c</v>
      </c>
      <c r="B350" s="15" t="str">
        <f aca="false">consensus_calculation!$I350</f>
        <v/>
      </c>
      <c r="C350" s="10" t="b">
        <f aca="false">consensus_calculation!F350</f>
        <v>0</v>
      </c>
    </row>
    <row r="351" customFormat="false" ht="15.75" hidden="false" customHeight="false" outlineLevel="0" collapsed="false">
      <c r="A351" s="15" t="str">
        <f aca="false">consensus_calculation!$A351</f>
        <v>5001fa92-9489-4f11-a206-05e3d32dd759</v>
      </c>
      <c r="B351" s="15" t="str">
        <f aca="false">consensus_calculation!$I351</f>
        <v>NORMAL</v>
      </c>
      <c r="C351" s="10" t="b">
        <f aca="false">consensus_calculation!F351</f>
        <v>0</v>
      </c>
    </row>
    <row r="352" customFormat="false" ht="15.75" hidden="false" customHeight="false" outlineLevel="0" collapsed="false">
      <c r="A352" s="15" t="str">
        <f aca="false">consensus_calculation!$A352</f>
        <v>5020dab1-2ae3-46d4-9af3-a1793f13c755</v>
      </c>
      <c r="B352" s="15" t="str">
        <f aca="false">consensus_calculation!$I352</f>
        <v>NON_SPECIFIC</v>
      </c>
      <c r="C352" s="10" t="b">
        <f aca="false">consensus_calculation!F352</f>
        <v>1</v>
      </c>
    </row>
    <row r="353" customFormat="false" ht="15.75" hidden="false" customHeight="false" outlineLevel="0" collapsed="false">
      <c r="A353" s="15" t="str">
        <f aca="false">consensus_calculation!$A353</f>
        <v>5029e60c-6def-4748-a0cc-35fcd1f156db</v>
      </c>
      <c r="B353" s="15" t="str">
        <f aca="false">consensus_calculation!$I353</f>
        <v>NON_SPECIFIC</v>
      </c>
      <c r="C353" s="10" t="b">
        <f aca="false">consensus_calculation!F353</f>
        <v>0</v>
      </c>
    </row>
    <row r="354" customFormat="false" ht="15.75" hidden="false" customHeight="false" outlineLevel="0" collapsed="false">
      <c r="A354" s="15" t="str">
        <f aca="false">consensus_calculation!$A354</f>
        <v>50c4d2bc-b91c-4783-a455-4c826267c4fb</v>
      </c>
      <c r="B354" s="15" t="str">
        <f aca="false">consensus_calculation!$I354</f>
        <v>EARLY</v>
      </c>
      <c r="C354" s="10" t="b">
        <f aca="false">consensus_calculation!F354</f>
        <v>0</v>
      </c>
    </row>
    <row r="355" customFormat="false" ht="15.75" hidden="false" customHeight="false" outlineLevel="0" collapsed="false">
      <c r="A355" s="15" t="str">
        <f aca="false">consensus_calculation!$A355</f>
        <v>50fccbae-0659-4baa-9705-6c69fe486938</v>
      </c>
      <c r="B355" s="15" t="str">
        <f aca="false">consensus_calculation!$I355</f>
        <v>NON_SPECIFIC</v>
      </c>
      <c r="C355" s="10" t="b">
        <f aca="false">consensus_calculation!F355</f>
        <v>0</v>
      </c>
    </row>
    <row r="356" customFormat="false" ht="15.75" hidden="false" customHeight="false" outlineLevel="0" collapsed="false">
      <c r="A356" s="15" t="str">
        <f aca="false">consensus_calculation!$A356</f>
        <v>5172e32e-1e90-4417-a842-a4dec3cd33bf</v>
      </c>
      <c r="B356" s="15" t="str">
        <f aca="false">consensus_calculation!$I356</f>
        <v/>
      </c>
      <c r="C356" s="10" t="b">
        <f aca="false">consensus_calculation!F356</f>
        <v>0</v>
      </c>
    </row>
    <row r="357" customFormat="false" ht="15.75" hidden="false" customHeight="false" outlineLevel="0" collapsed="false">
      <c r="A357" s="15" t="str">
        <f aca="false">consensus_calculation!$A357</f>
        <v>51ac7846-7f00-4396-9f10-f795724e18eb</v>
      </c>
      <c r="B357" s="15" t="str">
        <f aca="false">consensus_calculation!$I357</f>
        <v>EARLY</v>
      </c>
      <c r="C357" s="10" t="b">
        <f aca="false">consensus_calculation!F357</f>
        <v>0</v>
      </c>
    </row>
    <row r="358" customFormat="false" ht="15.75" hidden="false" customHeight="false" outlineLevel="0" collapsed="false">
      <c r="A358" s="15" t="str">
        <f aca="false">consensus_calculation!$A358</f>
        <v>51c6e5d6-9949-4134-bd2e-ac38331b0333</v>
      </c>
      <c r="B358" s="15" t="str">
        <f aca="false">consensus_calculation!$I358</f>
        <v>EARLY</v>
      </c>
      <c r="C358" s="10" t="b">
        <f aca="false">consensus_calculation!F358</f>
        <v>0</v>
      </c>
    </row>
    <row r="359" customFormat="false" ht="15.75" hidden="false" customHeight="false" outlineLevel="0" collapsed="false">
      <c r="A359" s="15" t="str">
        <f aca="false">consensus_calculation!$A359</f>
        <v>53a3bfd6-adef-4bb0-a6f2-4a20da5780c8</v>
      </c>
      <c r="B359" s="15" t="str">
        <f aca="false">consensus_calculation!$I359</f>
        <v/>
      </c>
      <c r="C359" s="10" t="b">
        <f aca="false">consensus_calculation!F359</f>
        <v>0</v>
      </c>
    </row>
    <row r="360" customFormat="false" ht="15.75" hidden="false" customHeight="false" outlineLevel="0" collapsed="false">
      <c r="A360" s="15" t="str">
        <f aca="false">consensus_calculation!$A360</f>
        <v>53ab8c34-43fc-45b5-89ff-e92dcbf03a70</v>
      </c>
      <c r="B360" s="15" t="str">
        <f aca="false">consensus_calculation!$I360</f>
        <v>EARLY</v>
      </c>
      <c r="C360" s="10" t="b">
        <f aca="false">consensus_calculation!F360</f>
        <v>0</v>
      </c>
    </row>
    <row r="361" customFormat="false" ht="15.75" hidden="false" customHeight="false" outlineLevel="0" collapsed="false">
      <c r="A361" s="15" t="str">
        <f aca="false">consensus_calculation!$A361</f>
        <v>53d71470-2bcc-4d26-9ee2-e37ddb94dd68</v>
      </c>
      <c r="B361" s="15" t="str">
        <f aca="false">consensus_calculation!$I361</f>
        <v/>
      </c>
      <c r="C361" s="10" t="b">
        <f aca="false">consensus_calculation!F361</f>
        <v>0</v>
      </c>
    </row>
    <row r="362" customFormat="false" ht="15.75" hidden="false" customHeight="false" outlineLevel="0" collapsed="false">
      <c r="A362" s="15" t="str">
        <f aca="false">consensus_calculation!$A362</f>
        <v>53eeee04-2d9b-4f94-9726-4609d801b5f5</v>
      </c>
      <c r="B362" s="15" t="str">
        <f aca="false">consensus_calculation!$I362</f>
        <v>NON_SPECIFIC</v>
      </c>
      <c r="C362" s="10" t="b">
        <f aca="false">consensus_calculation!F362</f>
        <v>0</v>
      </c>
    </row>
    <row r="363" customFormat="false" ht="15.75" hidden="false" customHeight="false" outlineLevel="0" collapsed="false">
      <c r="A363" s="15" t="str">
        <f aca="false">consensus_calculation!$A363</f>
        <v>540de16e-af3e-4ce2-a2a1-09ccaff0be92</v>
      </c>
      <c r="B363" s="15" t="str">
        <f aca="false">consensus_calculation!$I363</f>
        <v>NON_SPECIFIC</v>
      </c>
      <c r="C363" s="10" t="b">
        <f aca="false">consensus_calculation!F363</f>
        <v>0</v>
      </c>
    </row>
    <row r="364" customFormat="false" ht="15.75" hidden="false" customHeight="false" outlineLevel="0" collapsed="false">
      <c r="A364" s="15" t="str">
        <f aca="false">consensus_calculation!$A364</f>
        <v>5442e55f-cafb-45a8-80d5-eab447181a5a</v>
      </c>
      <c r="B364" s="15" t="str">
        <f aca="false">consensus_calculation!$I364</f>
        <v>EARLY</v>
      </c>
      <c r="C364" s="10" t="b">
        <f aca="false">consensus_calculation!F364</f>
        <v>0</v>
      </c>
    </row>
    <row r="365" customFormat="false" ht="15.75" hidden="false" customHeight="false" outlineLevel="0" collapsed="false">
      <c r="A365" s="15" t="str">
        <f aca="false">consensus_calculation!$A365</f>
        <v>544bb167-b21c-47bf-ad1a-1d15bac092fc</v>
      </c>
      <c r="B365" s="15" t="str">
        <f aca="false">consensus_calculation!$I365</f>
        <v>NORMAL</v>
      </c>
      <c r="C365" s="10" t="b">
        <f aca="false">consensus_calculation!F365</f>
        <v>1</v>
      </c>
    </row>
    <row r="366" customFormat="false" ht="15.75" hidden="false" customHeight="false" outlineLevel="0" collapsed="false">
      <c r="A366" s="15" t="str">
        <f aca="false">consensus_calculation!$A366</f>
        <v>546250aa-7bce-4756-8890-02b8dd4f9a7a</v>
      </c>
      <c r="B366" s="15" t="str">
        <f aca="false">consensus_calculation!$I366</f>
        <v>EARLY</v>
      </c>
      <c r="C366" s="10" t="b">
        <f aca="false">consensus_calculation!F366</f>
        <v>1</v>
      </c>
    </row>
    <row r="367" customFormat="false" ht="15.75" hidden="false" customHeight="false" outlineLevel="0" collapsed="false">
      <c r="A367" s="15" t="str">
        <f aca="false">consensus_calculation!$A367</f>
        <v>54dfbb61-a96c-40b5-80c3-111f71f68dab</v>
      </c>
      <c r="B367" s="15" t="str">
        <f aca="false">consensus_calculation!$I367</f>
        <v>NON_SPECIFIC</v>
      </c>
      <c r="C367" s="10" t="b">
        <f aca="false">consensus_calculation!F367</f>
        <v>1</v>
      </c>
    </row>
    <row r="368" customFormat="false" ht="15.75" hidden="false" customHeight="false" outlineLevel="0" collapsed="false">
      <c r="A368" s="15" t="str">
        <f aca="false">consensus_calculation!$A368</f>
        <v>54f5970c-c010-40b5-a65d-72cd1590f10c</v>
      </c>
      <c r="B368" s="15" t="str">
        <f aca="false">consensus_calculation!$I368</f>
        <v>NORMAL</v>
      </c>
      <c r="C368" s="10" t="b">
        <f aca="false">consensus_calculation!F368</f>
        <v>0</v>
      </c>
    </row>
    <row r="369" customFormat="false" ht="15.75" hidden="false" customHeight="false" outlineLevel="0" collapsed="false">
      <c r="A369" s="15" t="str">
        <f aca="false">consensus_calculation!$A369</f>
        <v>550515d5-bcfd-4f44-899a-31ca045382ac</v>
      </c>
      <c r="B369" s="15" t="str">
        <f aca="false">consensus_calculation!$I369</f>
        <v>NON_SPECIFIC</v>
      </c>
      <c r="C369" s="10" t="b">
        <f aca="false">consensus_calculation!F369</f>
        <v>0</v>
      </c>
    </row>
    <row r="370" customFormat="false" ht="15.75" hidden="false" customHeight="false" outlineLevel="0" collapsed="false">
      <c r="A370" s="15" t="str">
        <f aca="false">consensus_calculation!$A370</f>
        <v>5531fc8e-2816-4528-bc47-095c6f1776c3</v>
      </c>
      <c r="B370" s="15" t="str">
        <f aca="false">consensus_calculation!$I370</f>
        <v>EARLY</v>
      </c>
      <c r="C370" s="10" t="b">
        <f aca="false">consensus_calculation!F370</f>
        <v>0</v>
      </c>
    </row>
    <row r="371" customFormat="false" ht="15.75" hidden="false" customHeight="false" outlineLevel="0" collapsed="false">
      <c r="A371" s="15" t="str">
        <f aca="false">consensus_calculation!$A371</f>
        <v>55683564-8e8a-4da8-9653-3860076f5ead</v>
      </c>
      <c r="B371" s="15" t="str">
        <f aca="false">consensus_calculation!$I371</f>
        <v>NON_SPECIFIC</v>
      </c>
      <c r="C371" s="10" t="b">
        <f aca="false">consensus_calculation!F371</f>
        <v>1</v>
      </c>
    </row>
    <row r="372" customFormat="false" ht="15.75" hidden="false" customHeight="false" outlineLevel="0" collapsed="false">
      <c r="A372" s="15" t="str">
        <f aca="false">consensus_calculation!$A372</f>
        <v>55a41c28-73de-41a9-8e6c-7f209f50f1e7</v>
      </c>
      <c r="B372" s="15" t="str">
        <f aca="false">consensus_calculation!$I372</f>
        <v>ACTIVE</v>
      </c>
      <c r="C372" s="10" t="b">
        <f aca="false">consensus_calculation!F372</f>
        <v>1</v>
      </c>
    </row>
    <row r="373" customFormat="false" ht="15.75" hidden="false" customHeight="false" outlineLevel="0" collapsed="false">
      <c r="A373" s="15" t="str">
        <f aca="false">consensus_calculation!$A373</f>
        <v>565191b7-2fe3-438a-b3a9-dcc326886d13</v>
      </c>
      <c r="B373" s="15" t="str">
        <f aca="false">consensus_calculation!$I373</f>
        <v/>
      </c>
      <c r="C373" s="10" t="b">
        <f aca="false">consensus_calculation!F373</f>
        <v>0</v>
      </c>
    </row>
    <row r="374" customFormat="false" ht="15.75" hidden="false" customHeight="false" outlineLevel="0" collapsed="false">
      <c r="A374" s="15" t="str">
        <f aca="false">consensus_calculation!$A374</f>
        <v>5726bb78-980d-4601-bd9d-6fed4ceb3a41</v>
      </c>
      <c r="B374" s="15" t="str">
        <f aca="false">consensus_calculation!$I374</f>
        <v>NON_SPECIFIC</v>
      </c>
      <c r="C374" s="10" t="b">
        <f aca="false">consensus_calculation!F374</f>
        <v>1</v>
      </c>
    </row>
    <row r="375" customFormat="false" ht="15.75" hidden="false" customHeight="false" outlineLevel="0" collapsed="false">
      <c r="A375" s="15" t="str">
        <f aca="false">consensus_calculation!$A375</f>
        <v>57ab90fe-c08d-421d-9244-adc0dd5dc548</v>
      </c>
      <c r="B375" s="15" t="str">
        <f aca="false">consensus_calculation!$I375</f>
        <v>ACTIVE</v>
      </c>
      <c r="C375" s="10" t="b">
        <f aca="false">consensus_calculation!F375</f>
        <v>1</v>
      </c>
    </row>
    <row r="376" customFormat="false" ht="15.75" hidden="false" customHeight="false" outlineLevel="0" collapsed="false">
      <c r="A376" s="15" t="str">
        <f aca="false">consensus_calculation!$A376</f>
        <v>57b8306d-de11-4b93-9f96-0861b8d1b66c</v>
      </c>
      <c r="B376" s="15" t="str">
        <f aca="false">consensus_calculation!$I376</f>
        <v>NORMAL</v>
      </c>
      <c r="C376" s="10" t="b">
        <f aca="false">consensus_calculation!F376</f>
        <v>0</v>
      </c>
    </row>
    <row r="377" customFormat="false" ht="15.75" hidden="false" customHeight="false" outlineLevel="0" collapsed="false">
      <c r="A377" s="15" t="str">
        <f aca="false">consensus_calculation!$A377</f>
        <v>57cf5c9e-dc7e-4506-a7ce-44a27d489105</v>
      </c>
      <c r="B377" s="15" t="str">
        <f aca="false">consensus_calculation!$I377</f>
        <v>NORMAL</v>
      </c>
      <c r="C377" s="10" t="b">
        <f aca="false">consensus_calculation!F377</f>
        <v>0</v>
      </c>
    </row>
    <row r="378" customFormat="false" ht="15.75" hidden="false" customHeight="false" outlineLevel="0" collapsed="false">
      <c r="A378" s="15" t="str">
        <f aca="false">consensus_calculation!$A378</f>
        <v>57d2f83c-0436-4441-a8a6-0574e46931a5</v>
      </c>
      <c r="B378" s="15" t="str">
        <f aca="false">consensus_calculation!$I378</f>
        <v>NORMAL</v>
      </c>
      <c r="C378" s="10" t="b">
        <f aca="false">consensus_calculation!F378</f>
        <v>0</v>
      </c>
    </row>
    <row r="379" customFormat="false" ht="15.75" hidden="false" customHeight="false" outlineLevel="0" collapsed="false">
      <c r="A379" s="15" t="str">
        <f aca="false">consensus_calculation!$A379</f>
        <v>57e16866-f68a-4444-8329-95137170f3ec</v>
      </c>
      <c r="B379" s="15" t="str">
        <f aca="false">consensus_calculation!$I379</f>
        <v/>
      </c>
      <c r="C379" s="10" t="b">
        <f aca="false">consensus_calculation!F379</f>
        <v>0</v>
      </c>
    </row>
    <row r="380" customFormat="false" ht="15.75" hidden="false" customHeight="false" outlineLevel="0" collapsed="false">
      <c r="A380" s="15" t="str">
        <f aca="false">consensus_calculation!$A380</f>
        <v>57ecc4b0-0411-4e3d-9f3f-a8410461d738</v>
      </c>
      <c r="B380" s="15" t="str">
        <f aca="false">consensus_calculation!$I380</f>
        <v/>
      </c>
      <c r="C380" s="10" t="b">
        <f aca="false">consensus_calculation!F380</f>
        <v>0</v>
      </c>
    </row>
    <row r="381" customFormat="false" ht="15.75" hidden="false" customHeight="false" outlineLevel="0" collapsed="false">
      <c r="A381" s="15" t="str">
        <f aca="false">consensus_calculation!$A381</f>
        <v>582e5417-ad3e-4bf9-a530-18c3e8e428bb</v>
      </c>
      <c r="B381" s="15" t="str">
        <f aca="false">consensus_calculation!$I381</f>
        <v>NORMAL</v>
      </c>
      <c r="C381" s="10" t="b">
        <f aca="false">consensus_calculation!F381</f>
        <v>1</v>
      </c>
    </row>
    <row r="382" customFormat="false" ht="15.75" hidden="false" customHeight="false" outlineLevel="0" collapsed="false">
      <c r="A382" s="15" t="str">
        <f aca="false">consensus_calculation!$A382</f>
        <v>58334271-a2ee-4e63-bc8f-75900f06ddf9</v>
      </c>
      <c r="B382" s="15" t="str">
        <f aca="false">consensus_calculation!$I382</f>
        <v>EARLY</v>
      </c>
      <c r="C382" s="10" t="b">
        <f aca="false">consensus_calculation!F382</f>
        <v>0</v>
      </c>
    </row>
    <row r="383" customFormat="false" ht="15.75" hidden="false" customHeight="false" outlineLevel="0" collapsed="false">
      <c r="A383" s="15" t="str">
        <f aca="false">consensus_calculation!$A383</f>
        <v>5895f2ed-89ce-4ef4-b663-28c6b364dfd3</v>
      </c>
      <c r="B383" s="15" t="str">
        <f aca="false">consensus_calculation!$I383</f>
        <v>ACTIVE</v>
      </c>
      <c r="C383" s="10" t="b">
        <f aca="false">consensus_calculation!F383</f>
        <v>1</v>
      </c>
    </row>
    <row r="384" customFormat="false" ht="15.75" hidden="false" customHeight="false" outlineLevel="0" collapsed="false">
      <c r="A384" s="15" t="str">
        <f aca="false">consensus_calculation!$A384</f>
        <v>58fb24c8-673c-45f4-8a55-672809b4d630</v>
      </c>
      <c r="B384" s="15" t="str">
        <f aca="false">consensus_calculation!$I384</f>
        <v/>
      </c>
      <c r="C384" s="10" t="b">
        <f aca="false">consensus_calculation!F384</f>
        <v>0</v>
      </c>
    </row>
    <row r="385" customFormat="false" ht="15.75" hidden="false" customHeight="false" outlineLevel="0" collapsed="false">
      <c r="A385" s="15" t="str">
        <f aca="false">consensus_calculation!$A385</f>
        <v>5916ca5c-2ebe-4aca-8158-04845c02591b</v>
      </c>
      <c r="B385" s="15" t="str">
        <f aca="false">consensus_calculation!$I385</f>
        <v/>
      </c>
      <c r="C385" s="10" t="b">
        <f aca="false">consensus_calculation!F385</f>
        <v>0</v>
      </c>
    </row>
    <row r="386" customFormat="false" ht="15.75" hidden="false" customHeight="false" outlineLevel="0" collapsed="false">
      <c r="A386" s="15" t="str">
        <f aca="false">consensus_calculation!$A386</f>
        <v>5940d5b1-00d3-49cc-ab55-f18591df50f1</v>
      </c>
      <c r="B386" s="15" t="str">
        <f aca="false">consensus_calculation!$I386</f>
        <v>EARLY</v>
      </c>
      <c r="C386" s="10" t="b">
        <f aca="false">consensus_calculation!F386</f>
        <v>0</v>
      </c>
    </row>
    <row r="387" customFormat="false" ht="15.75" hidden="false" customHeight="false" outlineLevel="0" collapsed="false">
      <c r="A387" s="15" t="str">
        <f aca="false">consensus_calculation!$A387</f>
        <v>5977db2c-328a-4add-8c71-39f43e7c434c</v>
      </c>
      <c r="B387" s="15" t="str">
        <f aca="false">consensus_calculation!$I387</f>
        <v>LATE</v>
      </c>
      <c r="C387" s="10" t="b">
        <f aca="false">consensus_calculation!F387</f>
        <v>1</v>
      </c>
    </row>
    <row r="388" customFormat="false" ht="15.75" hidden="false" customHeight="false" outlineLevel="0" collapsed="false">
      <c r="A388" s="15" t="str">
        <f aca="false">consensus_calculation!$A388</f>
        <v>59a2848d-9a9d-455b-b06b-615ca5f65d9c</v>
      </c>
      <c r="B388" s="15" t="str">
        <f aca="false">consensus_calculation!$I388</f>
        <v>NON_SPECIFIC</v>
      </c>
      <c r="C388" s="10" t="b">
        <f aca="false">consensus_calculation!F388</f>
        <v>1</v>
      </c>
    </row>
    <row r="389" customFormat="false" ht="15.75" hidden="false" customHeight="false" outlineLevel="0" collapsed="false">
      <c r="A389" s="15" t="str">
        <f aca="false">consensus_calculation!$A389</f>
        <v>59ef084b-0440-49db-b60f-6a9cf46cb084</v>
      </c>
      <c r="B389" s="15" t="str">
        <f aca="false">consensus_calculation!$I389</f>
        <v>EARLY</v>
      </c>
      <c r="C389" s="10" t="b">
        <f aca="false">consensus_calculation!F389</f>
        <v>0</v>
      </c>
    </row>
    <row r="390" customFormat="false" ht="15.75" hidden="false" customHeight="false" outlineLevel="0" collapsed="false">
      <c r="A390" s="15" t="str">
        <f aca="false">consensus_calculation!$A390</f>
        <v>5a2465c0-38d2-41c5-aa9d-74fc735fd797</v>
      </c>
      <c r="B390" s="15" t="str">
        <f aca="false">consensus_calculation!$I390</f>
        <v>EARLY</v>
      </c>
      <c r="C390" s="10" t="b">
        <f aca="false">consensus_calculation!F390</f>
        <v>0</v>
      </c>
    </row>
    <row r="391" customFormat="false" ht="15.75" hidden="false" customHeight="false" outlineLevel="0" collapsed="false">
      <c r="A391" s="15" t="str">
        <f aca="false">consensus_calculation!$A391</f>
        <v>5a2dbbbc-5a8e-49de-ba46-2b079f27e363</v>
      </c>
      <c r="B391" s="15" t="str">
        <f aca="false">consensus_calculation!$I391</f>
        <v>EARLY</v>
      </c>
      <c r="C391" s="10" t="b">
        <f aca="false">consensus_calculation!F391</f>
        <v>0</v>
      </c>
    </row>
    <row r="392" customFormat="false" ht="15.75" hidden="false" customHeight="false" outlineLevel="0" collapsed="false">
      <c r="A392" s="15" t="str">
        <f aca="false">consensus_calculation!$A392</f>
        <v>5a4775b3-54d4-46e2-9731-cadf487a4444</v>
      </c>
      <c r="B392" s="15" t="str">
        <f aca="false">consensus_calculation!$I392</f>
        <v>EARLY</v>
      </c>
      <c r="C392" s="10" t="b">
        <f aca="false">consensus_calculation!F392</f>
        <v>1</v>
      </c>
    </row>
    <row r="393" customFormat="false" ht="15.75" hidden="false" customHeight="false" outlineLevel="0" collapsed="false">
      <c r="A393" s="15" t="str">
        <f aca="false">consensus_calculation!$A393</f>
        <v>5a6044fb-9f65-4f08-a690-8668538a7c79</v>
      </c>
      <c r="B393" s="15" t="str">
        <f aca="false">consensus_calculation!$I393</f>
        <v/>
      </c>
      <c r="C393" s="10" t="b">
        <f aca="false">consensus_calculation!F393</f>
        <v>0</v>
      </c>
    </row>
    <row r="394" customFormat="false" ht="15.75" hidden="false" customHeight="false" outlineLevel="0" collapsed="false">
      <c r="A394" s="15" t="str">
        <f aca="false">consensus_calculation!$A394</f>
        <v>5a91e499-6ea3-4097-8d6d-a684f5d0f46e</v>
      </c>
      <c r="B394" s="15" t="str">
        <f aca="false">consensus_calculation!$I394</f>
        <v>EARLY</v>
      </c>
      <c r="C394" s="10" t="b">
        <f aca="false">consensus_calculation!F394</f>
        <v>1</v>
      </c>
    </row>
    <row r="395" customFormat="false" ht="15.75" hidden="false" customHeight="false" outlineLevel="0" collapsed="false">
      <c r="A395" s="15" t="str">
        <f aca="false">consensus_calculation!$A395</f>
        <v>5ad0472e-295b-491c-913e-0b821c1e4f35</v>
      </c>
      <c r="B395" s="15" t="str">
        <f aca="false">consensus_calculation!$I395</f>
        <v>NON_SPECIFIC</v>
      </c>
      <c r="C395" s="10" t="b">
        <f aca="false">consensus_calculation!F395</f>
        <v>0</v>
      </c>
    </row>
    <row r="396" customFormat="false" ht="15.75" hidden="false" customHeight="false" outlineLevel="0" collapsed="false">
      <c r="A396" s="15" t="str">
        <f aca="false">consensus_calculation!$A396</f>
        <v>5b99a496-dd76-4693-aa58-b6d697f63301</v>
      </c>
      <c r="B396" s="15" t="str">
        <f aca="false">consensus_calculation!$I396</f>
        <v>NORMAL</v>
      </c>
      <c r="C396" s="10" t="b">
        <f aca="false">consensus_calculation!F396</f>
        <v>0</v>
      </c>
    </row>
    <row r="397" customFormat="false" ht="15.75" hidden="false" customHeight="false" outlineLevel="0" collapsed="false">
      <c r="A397" s="15" t="str">
        <f aca="false">consensus_calculation!$A397</f>
        <v>5bad1444-d597-4b6b-9ee9-7f3eccf28c09</v>
      </c>
      <c r="B397" s="15" t="str">
        <f aca="false">consensus_calculation!$I397</f>
        <v/>
      </c>
      <c r="C397" s="10" t="b">
        <f aca="false">consensus_calculation!F397</f>
        <v>0</v>
      </c>
    </row>
    <row r="398" customFormat="false" ht="15.75" hidden="false" customHeight="false" outlineLevel="0" collapsed="false">
      <c r="A398" s="15" t="str">
        <f aca="false">consensus_calculation!$A398</f>
        <v>5bf95df9-bca5-4237-a022-71fa54a62ae5</v>
      </c>
      <c r="B398" s="15" t="str">
        <f aca="false">consensus_calculation!$I398</f>
        <v>NORMAL</v>
      </c>
      <c r="C398" s="10" t="b">
        <f aca="false">consensus_calculation!F398</f>
        <v>1</v>
      </c>
    </row>
    <row r="399" customFormat="false" ht="15.75" hidden="false" customHeight="false" outlineLevel="0" collapsed="false">
      <c r="A399" s="15" t="str">
        <f aca="false">consensus_calculation!$A399</f>
        <v>5c232cff-f11c-4477-8a6f-a5c756ce41aa</v>
      </c>
      <c r="B399" s="15" t="str">
        <f aca="false">consensus_calculation!$I399</f>
        <v>NORMAL</v>
      </c>
      <c r="C399" s="10" t="b">
        <f aca="false">consensus_calculation!F399</f>
        <v>0</v>
      </c>
    </row>
    <row r="400" customFormat="false" ht="15.75" hidden="false" customHeight="false" outlineLevel="0" collapsed="false">
      <c r="A400" s="15" t="str">
        <f aca="false">consensus_calculation!$A400</f>
        <v>5c327616-052b-4a25-9dd1-55e3fe148980</v>
      </c>
      <c r="B400" s="15" t="str">
        <f aca="false">consensus_calculation!$I400</f>
        <v>ACTIVE</v>
      </c>
      <c r="C400" s="10" t="b">
        <f aca="false">consensus_calculation!F400</f>
        <v>1</v>
      </c>
    </row>
    <row r="401" customFormat="false" ht="15.75" hidden="false" customHeight="false" outlineLevel="0" collapsed="false">
      <c r="A401" s="15" t="str">
        <f aca="false">consensus_calculation!$A401</f>
        <v>5c6138c8-0ef4-42f3-bc51-f7deef2f1e51</v>
      </c>
      <c r="B401" s="15" t="str">
        <f aca="false">consensus_calculation!$I401</f>
        <v>NORMAL</v>
      </c>
      <c r="C401" s="10" t="b">
        <f aca="false">consensus_calculation!F401</f>
        <v>1</v>
      </c>
    </row>
    <row r="402" customFormat="false" ht="15.75" hidden="false" customHeight="false" outlineLevel="0" collapsed="false">
      <c r="A402" s="15" t="str">
        <f aca="false">consensus_calculation!$A402</f>
        <v>5cb1e09c-dccb-481f-8609-e34ecf9790c8</v>
      </c>
      <c r="B402" s="15" t="str">
        <f aca="false">consensus_calculation!$I402</f>
        <v>NORMAL</v>
      </c>
      <c r="C402" s="10" t="b">
        <f aca="false">consensus_calculation!F402</f>
        <v>0</v>
      </c>
    </row>
    <row r="403" customFormat="false" ht="15.75" hidden="false" customHeight="false" outlineLevel="0" collapsed="false">
      <c r="A403" s="15" t="str">
        <f aca="false">consensus_calculation!$A403</f>
        <v>5d4679e0-0773-4d86-91ef-2c5384096575</v>
      </c>
      <c r="B403" s="15" t="str">
        <f aca="false">consensus_calculation!$I403</f>
        <v>NON_SPECIFIC</v>
      </c>
      <c r="C403" s="10" t="b">
        <f aca="false">consensus_calculation!F403</f>
        <v>0</v>
      </c>
    </row>
    <row r="404" customFormat="false" ht="15.75" hidden="false" customHeight="false" outlineLevel="0" collapsed="false">
      <c r="A404" s="15" t="str">
        <f aca="false">consensus_calculation!$A404</f>
        <v>5d8dda63-5e7c-43e8-a858-581a2965da82</v>
      </c>
      <c r="B404" s="15" t="str">
        <f aca="false">consensus_calculation!$I404</f>
        <v>NORMAL</v>
      </c>
      <c r="C404" s="10" t="b">
        <f aca="false">consensus_calculation!F404</f>
        <v>1</v>
      </c>
    </row>
    <row r="405" customFormat="false" ht="15.75" hidden="false" customHeight="false" outlineLevel="0" collapsed="false">
      <c r="A405" s="15" t="str">
        <f aca="false">consensus_calculation!$A405</f>
        <v>5dd4c141-7c64-4e80-8ed9-e80496fe0909</v>
      </c>
      <c r="B405" s="15" t="str">
        <f aca="false">consensus_calculation!$I405</f>
        <v>NORMAL</v>
      </c>
      <c r="C405" s="10" t="b">
        <f aca="false">consensus_calculation!F405</f>
        <v>1</v>
      </c>
    </row>
    <row r="406" customFormat="false" ht="15.75" hidden="false" customHeight="false" outlineLevel="0" collapsed="false">
      <c r="A406" s="15" t="str">
        <f aca="false">consensus_calculation!$A406</f>
        <v>5df9aa5d-0f27-4c29-a49c-a857e84e8c0b</v>
      </c>
      <c r="B406" s="15" t="str">
        <f aca="false">consensus_calculation!$I406</f>
        <v>NORMAL</v>
      </c>
      <c r="C406" s="10" t="b">
        <f aca="false">consensus_calculation!F406</f>
        <v>1</v>
      </c>
    </row>
    <row r="407" customFormat="false" ht="15.75" hidden="false" customHeight="false" outlineLevel="0" collapsed="false">
      <c r="A407" s="15" t="str">
        <f aca="false">consensus_calculation!$A407</f>
        <v>5e24fb78-9c40-44a3-bff2-64b1241ea6af</v>
      </c>
      <c r="B407" s="15" t="str">
        <f aca="false">consensus_calculation!$I407</f>
        <v>ACTIVE</v>
      </c>
      <c r="C407" s="10" t="b">
        <f aca="false">consensus_calculation!F407</f>
        <v>1</v>
      </c>
    </row>
    <row r="408" customFormat="false" ht="15.75" hidden="false" customHeight="false" outlineLevel="0" collapsed="false">
      <c r="A408" s="15" t="str">
        <f aca="false">consensus_calculation!$A408</f>
        <v>5e87821b-cee5-40eb-9130-668a33ecd6d3</v>
      </c>
      <c r="B408" s="15" t="str">
        <f aca="false">consensus_calculation!$I408</f>
        <v/>
      </c>
      <c r="C408" s="10" t="b">
        <f aca="false">consensus_calculation!F408</f>
        <v>0</v>
      </c>
    </row>
    <row r="409" customFormat="false" ht="15.75" hidden="false" customHeight="false" outlineLevel="0" collapsed="false">
      <c r="A409" s="15" t="str">
        <f aca="false">consensus_calculation!$A409</f>
        <v>5f6f101a-647c-48c0-88d9-1891b92e143f</v>
      </c>
      <c r="B409" s="15" t="str">
        <f aca="false">consensus_calculation!$I409</f>
        <v>NON_SPECIFIC</v>
      </c>
      <c r="C409" s="10" t="b">
        <f aca="false">consensus_calculation!F409</f>
        <v>0</v>
      </c>
    </row>
    <row r="410" customFormat="false" ht="15.75" hidden="false" customHeight="false" outlineLevel="0" collapsed="false">
      <c r="A410" s="15" t="str">
        <f aca="false">consensus_calculation!$A410</f>
        <v>5f86f042-b252-4a8d-9a8b-0cc4a4e2a021</v>
      </c>
      <c r="B410" s="15" t="str">
        <f aca="false">consensus_calculation!$I410</f>
        <v/>
      </c>
      <c r="C410" s="10" t="b">
        <f aca="false">consensus_calculation!F410</f>
        <v>0</v>
      </c>
    </row>
    <row r="411" customFormat="false" ht="15.75" hidden="false" customHeight="false" outlineLevel="0" collapsed="false">
      <c r="A411" s="15" t="str">
        <f aca="false">consensus_calculation!$A411</f>
        <v>606ad43b-db17-45c4-a02f-72c4ee586c37</v>
      </c>
      <c r="B411" s="15" t="str">
        <f aca="false">consensus_calculation!$I411</f>
        <v>ACTIVE</v>
      </c>
      <c r="C411" s="10" t="b">
        <f aca="false">consensus_calculation!F411</f>
        <v>1</v>
      </c>
    </row>
    <row r="412" customFormat="false" ht="15.75" hidden="false" customHeight="false" outlineLevel="0" collapsed="false">
      <c r="A412" s="15" t="str">
        <f aca="false">consensus_calculation!$A412</f>
        <v>6083dcc0-a2fc-4589-9ca8-98ca3f2672a6</v>
      </c>
      <c r="B412" s="15" t="str">
        <f aca="false">consensus_calculation!$I412</f>
        <v/>
      </c>
      <c r="C412" s="10" t="b">
        <f aca="false">consensus_calculation!F412</f>
        <v>0</v>
      </c>
    </row>
    <row r="413" customFormat="false" ht="15.75" hidden="false" customHeight="false" outlineLevel="0" collapsed="false">
      <c r="A413" s="15" t="str">
        <f aca="false">consensus_calculation!$A413</f>
        <v>608f0acf-5b47-45e1-b6cf-27e89c9ebd7a</v>
      </c>
      <c r="B413" s="15" t="str">
        <f aca="false">consensus_calculation!$I413</f>
        <v/>
      </c>
      <c r="C413" s="10" t="b">
        <f aca="false">consensus_calculation!F413</f>
        <v>0</v>
      </c>
    </row>
    <row r="414" customFormat="false" ht="15.75" hidden="false" customHeight="false" outlineLevel="0" collapsed="false">
      <c r="A414" s="15" t="str">
        <f aca="false">consensus_calculation!$A414</f>
        <v>6177f3f1-00bb-4a90-a584-f904cd7670c5</v>
      </c>
      <c r="B414" s="15" t="str">
        <f aca="false">consensus_calculation!$I414</f>
        <v>NORMAL</v>
      </c>
      <c r="C414" s="10" t="b">
        <f aca="false">consensus_calculation!F414</f>
        <v>1</v>
      </c>
    </row>
    <row r="415" customFormat="false" ht="15.75" hidden="false" customHeight="false" outlineLevel="0" collapsed="false">
      <c r="A415" s="15" t="str">
        <f aca="false">consensus_calculation!$A415</f>
        <v>61aeafa2-2170-495c-9f91-475f0519589d</v>
      </c>
      <c r="B415" s="15" t="str">
        <f aca="false">consensus_calculation!$I415</f>
        <v>NON_SPECIFIC</v>
      </c>
      <c r="C415" s="10" t="b">
        <f aca="false">consensus_calculation!F415</f>
        <v>0</v>
      </c>
    </row>
    <row r="416" customFormat="false" ht="15.75" hidden="false" customHeight="false" outlineLevel="0" collapsed="false">
      <c r="A416" s="15" t="str">
        <f aca="false">consensus_calculation!$A416</f>
        <v>61ef88fb-637c-4996-a3e6-0d4b4c23dfc9</v>
      </c>
      <c r="B416" s="15" t="str">
        <f aca="false">consensus_calculation!$I416</f>
        <v/>
      </c>
      <c r="C416" s="10" t="b">
        <f aca="false">consensus_calculation!F416</f>
        <v>0</v>
      </c>
    </row>
    <row r="417" customFormat="false" ht="15.75" hidden="false" customHeight="false" outlineLevel="0" collapsed="false">
      <c r="A417" s="15" t="str">
        <f aca="false">consensus_calculation!$A417</f>
        <v>61fbd58f-7b7e-49f9-90fd-a8ba77ba9726</v>
      </c>
      <c r="B417" s="15" t="str">
        <f aca="false">consensus_calculation!$I417</f>
        <v>NON_SPECIFIC</v>
      </c>
      <c r="C417" s="10" t="b">
        <f aca="false">consensus_calculation!F417</f>
        <v>0</v>
      </c>
    </row>
    <row r="418" customFormat="false" ht="15.75" hidden="false" customHeight="false" outlineLevel="0" collapsed="false">
      <c r="A418" s="15" t="str">
        <f aca="false">consensus_calculation!$A418</f>
        <v>621b1632-9a54-4da9-a895-e257d76c9627</v>
      </c>
      <c r="B418" s="15" t="str">
        <f aca="false">consensus_calculation!$I418</f>
        <v>NON_SPECIFIC</v>
      </c>
      <c r="C418" s="10" t="b">
        <f aca="false">consensus_calculation!F418</f>
        <v>0</v>
      </c>
    </row>
    <row r="419" customFormat="false" ht="15.75" hidden="false" customHeight="false" outlineLevel="0" collapsed="false">
      <c r="A419" s="15" t="str">
        <f aca="false">consensus_calculation!$A419</f>
        <v>624acda5-bdd6-4ee6-a12b-5fdd21e370bc</v>
      </c>
      <c r="B419" s="15" t="str">
        <f aca="false">consensus_calculation!$I419</f>
        <v>NON_SPECIFIC</v>
      </c>
      <c r="C419" s="10" t="b">
        <f aca="false">consensus_calculation!F419</f>
        <v>1</v>
      </c>
    </row>
    <row r="420" customFormat="false" ht="15.75" hidden="false" customHeight="false" outlineLevel="0" collapsed="false">
      <c r="A420" s="15" t="str">
        <f aca="false">consensus_calculation!$A420</f>
        <v>6263779c-a01b-49ee-a7c4-dcf262afa78c</v>
      </c>
      <c r="B420" s="15" t="str">
        <f aca="false">consensus_calculation!$I420</f>
        <v>NON_SPECIFIC</v>
      </c>
      <c r="C420" s="10" t="b">
        <f aca="false">consensus_calculation!F420</f>
        <v>1</v>
      </c>
    </row>
    <row r="421" customFormat="false" ht="15.75" hidden="false" customHeight="false" outlineLevel="0" collapsed="false">
      <c r="A421" s="15" t="str">
        <f aca="false">consensus_calculation!$A421</f>
        <v>62f6e177-843a-469d-8a40-4a4d2110e7f7</v>
      </c>
      <c r="B421" s="15" t="str">
        <f aca="false">consensus_calculation!$I421</f>
        <v/>
      </c>
      <c r="C421" s="10" t="b">
        <f aca="false">consensus_calculation!F421</f>
        <v>0</v>
      </c>
    </row>
    <row r="422" customFormat="false" ht="15.75" hidden="false" customHeight="false" outlineLevel="0" collapsed="false">
      <c r="A422" s="15" t="str">
        <f aca="false">consensus_calculation!$A422</f>
        <v>635db037-f860-4527-a36f-59c2462c2f7d</v>
      </c>
      <c r="B422" s="15" t="str">
        <f aca="false">consensus_calculation!$I422</f>
        <v/>
      </c>
      <c r="C422" s="10" t="b">
        <f aca="false">consensus_calculation!F422</f>
        <v>0</v>
      </c>
    </row>
    <row r="423" customFormat="false" ht="15.75" hidden="false" customHeight="false" outlineLevel="0" collapsed="false">
      <c r="A423" s="15" t="str">
        <f aca="false">consensus_calculation!$A423</f>
        <v>636f4ec1-1d7b-46d1-abd8-255956277d39</v>
      </c>
      <c r="B423" s="15" t="str">
        <f aca="false">consensus_calculation!$I423</f>
        <v/>
      </c>
      <c r="C423" s="10" t="b">
        <f aca="false">consensus_calculation!F423</f>
        <v>0</v>
      </c>
    </row>
    <row r="424" customFormat="false" ht="15.75" hidden="false" customHeight="false" outlineLevel="0" collapsed="false">
      <c r="A424" s="15" t="str">
        <f aca="false">consensus_calculation!$A424</f>
        <v>63c3b8e4-d841-466c-b195-3a252cae13a1</v>
      </c>
      <c r="B424" s="15" t="str">
        <f aca="false">consensus_calculation!$I424</f>
        <v>NON_SPECIFIC</v>
      </c>
      <c r="C424" s="10" t="b">
        <f aca="false">consensus_calculation!F424</f>
        <v>0</v>
      </c>
    </row>
    <row r="425" customFormat="false" ht="15.75" hidden="false" customHeight="false" outlineLevel="0" collapsed="false">
      <c r="A425" s="15" t="str">
        <f aca="false">consensus_calculation!$A425</f>
        <v>6484d872-01af-489c-a24b-791a8bd8fd05</v>
      </c>
      <c r="B425" s="15" t="str">
        <f aca="false">consensus_calculation!$I425</f>
        <v/>
      </c>
      <c r="C425" s="10" t="b">
        <f aca="false">consensus_calculation!F425</f>
        <v>0</v>
      </c>
    </row>
    <row r="426" customFormat="false" ht="15.75" hidden="false" customHeight="false" outlineLevel="0" collapsed="false">
      <c r="A426" s="15" t="str">
        <f aca="false">consensus_calculation!$A426</f>
        <v>6494f65f-fc08-4abb-b88b-0e164b85c69f</v>
      </c>
      <c r="B426" s="15" t="str">
        <f aca="false">consensus_calculation!$I426</f>
        <v>NON_SPECIFIC</v>
      </c>
      <c r="C426" s="10" t="b">
        <f aca="false">consensus_calculation!F426</f>
        <v>0</v>
      </c>
    </row>
    <row r="427" customFormat="false" ht="15.75" hidden="false" customHeight="false" outlineLevel="0" collapsed="false">
      <c r="A427" s="15" t="str">
        <f aca="false">consensus_calculation!$A427</f>
        <v>64bf89ca-bbaa-41b4-9253-6ab4c69109f2</v>
      </c>
      <c r="B427" s="15" t="str">
        <f aca="false">consensus_calculation!$I427</f>
        <v>ACTIVE</v>
      </c>
      <c r="C427" s="10" t="b">
        <f aca="false">consensus_calculation!F427</f>
        <v>0</v>
      </c>
    </row>
    <row r="428" customFormat="false" ht="15.75" hidden="false" customHeight="false" outlineLevel="0" collapsed="false">
      <c r="A428" s="15" t="str">
        <f aca="false">consensus_calculation!$A428</f>
        <v>6504ecd5-528b-4b31-9ad6-3c20c438dea3</v>
      </c>
      <c r="B428" s="15" t="str">
        <f aca="false">consensus_calculation!$I428</f>
        <v>NON_SPECIFIC</v>
      </c>
      <c r="C428" s="10" t="b">
        <f aca="false">consensus_calculation!F428</f>
        <v>0</v>
      </c>
    </row>
    <row r="429" customFormat="false" ht="15.75" hidden="false" customHeight="false" outlineLevel="0" collapsed="false">
      <c r="A429" s="15" t="str">
        <f aca="false">consensus_calculation!$A429</f>
        <v>6526259c-2de8-4047-96fb-d4b6208bd496</v>
      </c>
      <c r="B429" s="15" t="str">
        <f aca="false">consensus_calculation!$I429</f>
        <v>NON_SPECIFIC</v>
      </c>
      <c r="C429" s="10" t="b">
        <f aca="false">consensus_calculation!F429</f>
        <v>0</v>
      </c>
    </row>
    <row r="430" customFormat="false" ht="15.75" hidden="false" customHeight="false" outlineLevel="0" collapsed="false">
      <c r="A430" s="15" t="str">
        <f aca="false">consensus_calculation!$A430</f>
        <v>6561eaec-bc80-4257-8c70-aa525922b22a</v>
      </c>
      <c r="B430" s="15" t="str">
        <f aca="false">consensus_calculation!$I430</f>
        <v>NORMAL</v>
      </c>
      <c r="C430" s="10" t="b">
        <f aca="false">consensus_calculation!F430</f>
        <v>0</v>
      </c>
    </row>
    <row r="431" customFormat="false" ht="15.75" hidden="false" customHeight="false" outlineLevel="0" collapsed="false">
      <c r="A431" s="15" t="str">
        <f aca="false">consensus_calculation!$A431</f>
        <v>65976b1a-c31a-4155-a552-8a22c1d9dea4</v>
      </c>
      <c r="B431" s="15" t="str">
        <f aca="false">consensus_calculation!$I431</f>
        <v/>
      </c>
      <c r="C431" s="10" t="b">
        <f aca="false">consensus_calculation!F431</f>
        <v>0</v>
      </c>
    </row>
    <row r="432" customFormat="false" ht="15.75" hidden="false" customHeight="false" outlineLevel="0" collapsed="false">
      <c r="A432" s="15" t="str">
        <f aca="false">consensus_calculation!$A432</f>
        <v>65c3a8eb-490f-4a6c-89ca-88cf9039855a</v>
      </c>
      <c r="B432" s="15" t="str">
        <f aca="false">consensus_calculation!$I432</f>
        <v>NORMAL</v>
      </c>
      <c r="C432" s="10" t="b">
        <f aca="false">consensus_calculation!F432</f>
        <v>0</v>
      </c>
    </row>
    <row r="433" customFormat="false" ht="15.75" hidden="false" customHeight="false" outlineLevel="0" collapsed="false">
      <c r="A433" s="15" t="str">
        <f aca="false">consensus_calculation!$A433</f>
        <v>66159bcc-1dde-448c-bec3-37fa87272490</v>
      </c>
      <c r="B433" s="15" t="str">
        <f aca="false">consensus_calculation!$I433</f>
        <v>NON_SPECIFIC</v>
      </c>
      <c r="C433" s="10" t="b">
        <f aca="false">consensus_calculation!F433</f>
        <v>1</v>
      </c>
    </row>
    <row r="434" customFormat="false" ht="15.75" hidden="false" customHeight="false" outlineLevel="0" collapsed="false">
      <c r="A434" s="15" t="str">
        <f aca="false">consensus_calculation!$A434</f>
        <v>663f899f-f077-41f9-872f-24dc90eded6f</v>
      </c>
      <c r="B434" s="15" t="str">
        <f aca="false">consensus_calculation!$I434</f>
        <v>EARLY</v>
      </c>
      <c r="C434" s="10" t="b">
        <f aca="false">consensus_calculation!F434</f>
        <v>0</v>
      </c>
    </row>
    <row r="435" customFormat="false" ht="15.75" hidden="false" customHeight="false" outlineLevel="0" collapsed="false">
      <c r="A435" s="15" t="str">
        <f aca="false">consensus_calculation!$A435</f>
        <v>66685efd-899b-40e2-b5d1-3fd047d50c62</v>
      </c>
      <c r="B435" s="15" t="str">
        <f aca="false">consensus_calculation!$I435</f>
        <v>NON_SPECIFIC</v>
      </c>
      <c r="C435" s="10" t="b">
        <f aca="false">consensus_calculation!F435</f>
        <v>0</v>
      </c>
    </row>
    <row r="436" customFormat="false" ht="15.75" hidden="false" customHeight="false" outlineLevel="0" collapsed="false">
      <c r="A436" s="15" t="str">
        <f aca="false">consensus_calculation!$A436</f>
        <v>66b7f4b8-701f-4782-b2f6-40191f0f1da7</v>
      </c>
      <c r="B436" s="15" t="str">
        <f aca="false">consensus_calculation!$I436</f>
        <v>NON_SPECIFIC</v>
      </c>
      <c r="C436" s="10" t="b">
        <f aca="false">consensus_calculation!F436</f>
        <v>0</v>
      </c>
    </row>
    <row r="437" customFormat="false" ht="15.75" hidden="false" customHeight="false" outlineLevel="0" collapsed="false">
      <c r="A437" s="15" t="str">
        <f aca="false">consensus_calculation!$A437</f>
        <v>670256e5-e55a-4fda-b77a-12a544ac334d</v>
      </c>
      <c r="B437" s="15" t="str">
        <f aca="false">consensus_calculation!$I437</f>
        <v>EARLY</v>
      </c>
      <c r="C437" s="10" t="b">
        <f aca="false">consensus_calculation!F437</f>
        <v>0</v>
      </c>
    </row>
    <row r="438" customFormat="false" ht="15.75" hidden="false" customHeight="false" outlineLevel="0" collapsed="false">
      <c r="A438" s="15" t="str">
        <f aca="false">consensus_calculation!$A438</f>
        <v>671d9436-99cb-4d8d-a58c-60571da106af</v>
      </c>
      <c r="B438" s="15" t="str">
        <f aca="false">consensus_calculation!$I438</f>
        <v>NON_SPECIFIC</v>
      </c>
      <c r="C438" s="10" t="b">
        <f aca="false">consensus_calculation!F438</f>
        <v>0</v>
      </c>
    </row>
    <row r="439" customFormat="false" ht="15.75" hidden="false" customHeight="false" outlineLevel="0" collapsed="false">
      <c r="A439" s="15" t="str">
        <f aca="false">consensus_calculation!$A439</f>
        <v>6736c03e-f4b3-4006-99a4-223ca986a9eb</v>
      </c>
      <c r="B439" s="15" t="str">
        <f aca="false">consensus_calculation!$I439</f>
        <v>NORMAL</v>
      </c>
      <c r="C439" s="10" t="b">
        <f aca="false">consensus_calculation!F439</f>
        <v>1</v>
      </c>
    </row>
    <row r="440" customFormat="false" ht="15.75" hidden="false" customHeight="false" outlineLevel="0" collapsed="false">
      <c r="A440" s="15" t="str">
        <f aca="false">consensus_calculation!$A440</f>
        <v>679b653d-98af-4697-b091-34527614395d</v>
      </c>
      <c r="B440" s="15" t="str">
        <f aca="false">consensus_calculation!$I440</f>
        <v>NON_SPECIFIC</v>
      </c>
      <c r="C440" s="10" t="b">
        <f aca="false">consensus_calculation!F440</f>
        <v>1</v>
      </c>
    </row>
    <row r="441" customFormat="false" ht="15.75" hidden="false" customHeight="false" outlineLevel="0" collapsed="false">
      <c r="A441" s="15" t="str">
        <f aca="false">consensus_calculation!$A441</f>
        <v>685dde40-5fad-43e3-a7d9-03b3c367a3cb</v>
      </c>
      <c r="B441" s="15" t="str">
        <f aca="false">consensus_calculation!$I441</f>
        <v/>
      </c>
      <c r="C441" s="10" t="b">
        <f aca="false">consensus_calculation!F441</f>
        <v>0</v>
      </c>
    </row>
    <row r="442" customFormat="false" ht="15.75" hidden="false" customHeight="false" outlineLevel="0" collapsed="false">
      <c r="A442" s="15" t="str">
        <f aca="false">consensus_calculation!$A442</f>
        <v>688121f6-1d3a-48d2-bd60-95c3f47b95bb</v>
      </c>
      <c r="B442" s="15" t="str">
        <f aca="false">consensus_calculation!$I442</f>
        <v>LATE</v>
      </c>
      <c r="C442" s="10" t="b">
        <f aca="false">consensus_calculation!F442</f>
        <v>1</v>
      </c>
    </row>
    <row r="443" customFormat="false" ht="15.75" hidden="false" customHeight="false" outlineLevel="0" collapsed="false">
      <c r="A443" s="15" t="str">
        <f aca="false">consensus_calculation!$A443</f>
        <v>692d6c44-36f8-4b1b-b328-256f843b4ede</v>
      </c>
      <c r="B443" s="15" t="str">
        <f aca="false">consensus_calculation!$I443</f>
        <v/>
      </c>
      <c r="C443" s="10" t="b">
        <f aca="false">consensus_calculation!F443</f>
        <v>0</v>
      </c>
    </row>
    <row r="444" customFormat="false" ht="15.75" hidden="false" customHeight="false" outlineLevel="0" collapsed="false">
      <c r="A444" s="15" t="str">
        <f aca="false">consensus_calculation!$A444</f>
        <v>694a55f8-2b7e-4e81-95a4-f857f2429edc</v>
      </c>
      <c r="B444" s="15" t="str">
        <f aca="false">consensus_calculation!$I444</f>
        <v/>
      </c>
      <c r="C444" s="10" t="b">
        <f aca="false">consensus_calculation!F444</f>
        <v>0</v>
      </c>
    </row>
    <row r="445" customFormat="false" ht="15.75" hidden="false" customHeight="false" outlineLevel="0" collapsed="false">
      <c r="A445" s="15" t="str">
        <f aca="false">consensus_calculation!$A445</f>
        <v>6a068339-d7ad-4164-9ede-3620a7a975aa</v>
      </c>
      <c r="B445" s="15" t="str">
        <f aca="false">consensus_calculation!$I445</f>
        <v/>
      </c>
      <c r="C445" s="10" t="b">
        <f aca="false">consensus_calculation!F445</f>
        <v>0</v>
      </c>
    </row>
    <row r="446" customFormat="false" ht="15.75" hidden="false" customHeight="false" outlineLevel="0" collapsed="false">
      <c r="A446" s="15" t="str">
        <f aca="false">consensus_calculation!$A446</f>
        <v>6a955c46-39ea-4a6b-a13a-d8c6069aef7c</v>
      </c>
      <c r="B446" s="15" t="str">
        <f aca="false">consensus_calculation!$I446</f>
        <v>NON_SPECIFIC</v>
      </c>
      <c r="C446" s="10" t="b">
        <f aca="false">consensus_calculation!F446</f>
        <v>0</v>
      </c>
    </row>
    <row r="447" customFormat="false" ht="15.75" hidden="false" customHeight="false" outlineLevel="0" collapsed="false">
      <c r="A447" s="15" t="str">
        <f aca="false">consensus_calculation!$A447</f>
        <v>6b23f60e-2ff2-4a5b-bf89-dd1f70618089</v>
      </c>
      <c r="B447" s="15" t="str">
        <f aca="false">consensus_calculation!$I447</f>
        <v>EARLY</v>
      </c>
      <c r="C447" s="10" t="b">
        <f aca="false">consensus_calculation!F447</f>
        <v>0</v>
      </c>
    </row>
    <row r="448" customFormat="false" ht="15.75" hidden="false" customHeight="false" outlineLevel="0" collapsed="false">
      <c r="A448" s="15" t="str">
        <f aca="false">consensus_calculation!$A448</f>
        <v>6b44ca14-1cab-4b0f-a456-6add62222c18</v>
      </c>
      <c r="B448" s="15" t="str">
        <f aca="false">consensus_calculation!$I448</f>
        <v>NORMAL</v>
      </c>
      <c r="C448" s="10" t="b">
        <f aca="false">consensus_calculation!F448</f>
        <v>1</v>
      </c>
    </row>
    <row r="449" customFormat="false" ht="15.75" hidden="false" customHeight="false" outlineLevel="0" collapsed="false">
      <c r="A449" s="15" t="str">
        <f aca="false">consensus_calculation!$A449</f>
        <v>6b67114a-0f57-4b8e-b493-3dc3a011733c</v>
      </c>
      <c r="B449" s="15" t="str">
        <f aca="false">consensus_calculation!$I449</f>
        <v>ACTIVE</v>
      </c>
      <c r="C449" s="10" t="b">
        <f aca="false">consensus_calculation!F449</f>
        <v>0</v>
      </c>
    </row>
    <row r="450" customFormat="false" ht="15.75" hidden="false" customHeight="false" outlineLevel="0" collapsed="false">
      <c r="A450" s="15" t="str">
        <f aca="false">consensus_calculation!$A450</f>
        <v>6bc44d38-9e6e-4375-9bdc-1be689dd283c</v>
      </c>
      <c r="B450" s="15" t="str">
        <f aca="false">consensus_calculation!$I450</f>
        <v/>
      </c>
      <c r="C450" s="10" t="b">
        <f aca="false">consensus_calculation!F450</f>
        <v>0</v>
      </c>
    </row>
    <row r="451" customFormat="false" ht="15.75" hidden="false" customHeight="false" outlineLevel="0" collapsed="false">
      <c r="A451" s="15" t="str">
        <f aca="false">consensus_calculation!$A451</f>
        <v>6be11171-11d7-47fc-898d-fac69eb2349f</v>
      </c>
      <c r="B451" s="15" t="str">
        <f aca="false">consensus_calculation!$I451</f>
        <v/>
      </c>
      <c r="C451" s="10" t="b">
        <f aca="false">consensus_calculation!F451</f>
        <v>0</v>
      </c>
    </row>
    <row r="452" customFormat="false" ht="15.75" hidden="false" customHeight="false" outlineLevel="0" collapsed="false">
      <c r="A452" s="15" t="str">
        <f aca="false">consensus_calculation!$A452</f>
        <v>6bed279a-8496-4826-a467-f2a168eb4e5e</v>
      </c>
      <c r="B452" s="15" t="str">
        <f aca="false">consensus_calculation!$I452</f>
        <v>EARLY</v>
      </c>
      <c r="C452" s="10" t="b">
        <f aca="false">consensus_calculation!F452</f>
        <v>0</v>
      </c>
    </row>
    <row r="453" customFormat="false" ht="15.75" hidden="false" customHeight="false" outlineLevel="0" collapsed="false">
      <c r="A453" s="15" t="str">
        <f aca="false">consensus_calculation!$A453</f>
        <v>6c35d532-abe0-4bd2-b0ac-df14be3dd808</v>
      </c>
      <c r="B453" s="15" t="str">
        <f aca="false">consensus_calculation!$I453</f>
        <v>LATE</v>
      </c>
      <c r="C453" s="10" t="b">
        <f aca="false">consensus_calculation!F453</f>
        <v>1</v>
      </c>
    </row>
    <row r="454" customFormat="false" ht="15.75" hidden="false" customHeight="false" outlineLevel="0" collapsed="false">
      <c r="A454" s="15" t="str">
        <f aca="false">consensus_calculation!$A454</f>
        <v>6c37e24d-e2b6-4751-81c6-08627183bb36</v>
      </c>
      <c r="B454" s="15" t="str">
        <f aca="false">consensus_calculation!$I454</f>
        <v>NON_SPECIFIC</v>
      </c>
      <c r="C454" s="10" t="b">
        <f aca="false">consensus_calculation!F454</f>
        <v>0</v>
      </c>
    </row>
    <row r="455" customFormat="false" ht="15.75" hidden="false" customHeight="false" outlineLevel="0" collapsed="false">
      <c r="A455" s="15" t="str">
        <f aca="false">consensus_calculation!$A455</f>
        <v>6c8e231a-700c-4e8a-a123-0e20e3b10b38</v>
      </c>
      <c r="B455" s="15" t="str">
        <f aca="false">consensus_calculation!$I455</f>
        <v>NORMAL</v>
      </c>
      <c r="C455" s="10" t="b">
        <f aca="false">consensus_calculation!F455</f>
        <v>0</v>
      </c>
    </row>
    <row r="456" customFormat="false" ht="15.75" hidden="false" customHeight="false" outlineLevel="0" collapsed="false">
      <c r="A456" s="15" t="str">
        <f aca="false">consensus_calculation!$A456</f>
        <v>6cf14df4-0f63-4d0d-a2bd-b181bf220b82</v>
      </c>
      <c r="B456" s="15" t="str">
        <f aca="false">consensus_calculation!$I456</f>
        <v>LATE</v>
      </c>
      <c r="C456" s="10" t="b">
        <f aca="false">consensus_calculation!F456</f>
        <v>0</v>
      </c>
    </row>
    <row r="457" customFormat="false" ht="15.75" hidden="false" customHeight="false" outlineLevel="0" collapsed="false">
      <c r="A457" s="15" t="str">
        <f aca="false">consensus_calculation!$A457</f>
        <v>6d7498d1-5463-44c4-bfad-9e686bb1ec20</v>
      </c>
      <c r="B457" s="15" t="str">
        <f aca="false">consensus_calculation!$I457</f>
        <v>ACTIVE</v>
      </c>
      <c r="C457" s="10" t="b">
        <f aca="false">consensus_calculation!F457</f>
        <v>0</v>
      </c>
    </row>
    <row r="458" customFormat="false" ht="15.75" hidden="false" customHeight="false" outlineLevel="0" collapsed="false">
      <c r="A458" s="15" t="str">
        <f aca="false">consensus_calculation!$A458</f>
        <v>6d9c28df-a36e-48a9-9bfd-1f227f10c00b</v>
      </c>
      <c r="B458" s="15" t="str">
        <f aca="false">consensus_calculation!$I458</f>
        <v>NON_SPECIFIC</v>
      </c>
      <c r="C458" s="10" t="b">
        <f aca="false">consensus_calculation!F458</f>
        <v>0</v>
      </c>
    </row>
    <row r="459" customFormat="false" ht="15.75" hidden="false" customHeight="false" outlineLevel="0" collapsed="false">
      <c r="A459" s="15" t="str">
        <f aca="false">consensus_calculation!$A459</f>
        <v>6ddf5d4d-1095-4a43-9dfd-c04eb9a447f5</v>
      </c>
      <c r="B459" s="15" t="str">
        <f aca="false">consensus_calculation!$I459</f>
        <v>NORMAL</v>
      </c>
      <c r="C459" s="10" t="b">
        <f aca="false">consensus_calculation!F459</f>
        <v>0</v>
      </c>
    </row>
    <row r="460" customFormat="false" ht="15.75" hidden="false" customHeight="false" outlineLevel="0" collapsed="false">
      <c r="A460" s="15" t="str">
        <f aca="false">consensus_calculation!$A460</f>
        <v>6df42537-7b14-4cc3-bae0-e4e45cf6289b</v>
      </c>
      <c r="B460" s="15" t="str">
        <f aca="false">consensus_calculation!$I460</f>
        <v>EARLY</v>
      </c>
      <c r="C460" s="10" t="b">
        <f aca="false">consensus_calculation!F460</f>
        <v>0</v>
      </c>
    </row>
    <row r="461" customFormat="false" ht="15.75" hidden="false" customHeight="false" outlineLevel="0" collapsed="false">
      <c r="A461" s="15" t="str">
        <f aca="false">consensus_calculation!$A461</f>
        <v>6e77f373-503a-40b0-8777-9d1958b128bf</v>
      </c>
      <c r="B461" s="15" t="str">
        <f aca="false">consensus_calculation!$I461</f>
        <v>EARLY</v>
      </c>
      <c r="C461" s="10" t="b">
        <f aca="false">consensus_calculation!F461</f>
        <v>0</v>
      </c>
    </row>
    <row r="462" customFormat="false" ht="15.75" hidden="false" customHeight="false" outlineLevel="0" collapsed="false">
      <c r="A462" s="15" t="str">
        <f aca="false">consensus_calculation!$A462</f>
        <v>6eaae46b-4026-4af8-9053-5d5d03a7c5bb</v>
      </c>
      <c r="B462" s="15" t="str">
        <f aca="false">consensus_calculation!$I462</f>
        <v/>
      </c>
      <c r="C462" s="10" t="b">
        <f aca="false">consensus_calculation!F462</f>
        <v>1</v>
      </c>
    </row>
    <row r="463" customFormat="false" ht="15.75" hidden="false" customHeight="false" outlineLevel="0" collapsed="false">
      <c r="A463" s="15" t="str">
        <f aca="false">consensus_calculation!$A463</f>
        <v>6eae2f94-2dfc-4e70-966c-a2395a5dd4a7</v>
      </c>
      <c r="B463" s="15" t="str">
        <f aca="false">consensus_calculation!$I463</f>
        <v>NON_SPECIFIC</v>
      </c>
      <c r="C463" s="10" t="b">
        <f aca="false">consensus_calculation!F463</f>
        <v>0</v>
      </c>
    </row>
    <row r="464" customFormat="false" ht="15.75" hidden="false" customHeight="false" outlineLevel="0" collapsed="false">
      <c r="A464" s="15" t="str">
        <f aca="false">consensus_calculation!$A464</f>
        <v>6ec34527-2a64-467a-bc8f-9f0393f4b6f9</v>
      </c>
      <c r="B464" s="15" t="str">
        <f aca="false">consensus_calculation!$I464</f>
        <v>EARLY</v>
      </c>
      <c r="C464" s="10" t="b">
        <f aca="false">consensus_calculation!F464</f>
        <v>0</v>
      </c>
    </row>
    <row r="465" customFormat="false" ht="15.75" hidden="false" customHeight="false" outlineLevel="0" collapsed="false">
      <c r="A465" s="15" t="str">
        <f aca="false">consensus_calculation!$A465</f>
        <v>70143dd7-1b04-46ab-9f4f-b4fe611cb72a</v>
      </c>
      <c r="B465" s="15" t="str">
        <f aca="false">consensus_calculation!$I465</f>
        <v/>
      </c>
      <c r="C465" s="10" t="b">
        <f aca="false">consensus_calculation!F465</f>
        <v>0</v>
      </c>
    </row>
    <row r="466" customFormat="false" ht="15.75" hidden="false" customHeight="false" outlineLevel="0" collapsed="false">
      <c r="A466" s="15" t="str">
        <f aca="false">consensus_calculation!$A466</f>
        <v>70a82334-f60d-47ba-b669-ea9b769b14a4</v>
      </c>
      <c r="B466" s="15" t="str">
        <f aca="false">consensus_calculation!$I466</f>
        <v>EARLY</v>
      </c>
      <c r="C466" s="10" t="b">
        <f aca="false">consensus_calculation!F466</f>
        <v>0</v>
      </c>
    </row>
    <row r="467" customFormat="false" ht="15.75" hidden="false" customHeight="false" outlineLevel="0" collapsed="false">
      <c r="A467" s="15" t="str">
        <f aca="false">consensus_calculation!$A467</f>
        <v>70f7e640-7bad-4857-87b8-2317d37381a0</v>
      </c>
      <c r="B467" s="15" t="str">
        <f aca="false">consensus_calculation!$I467</f>
        <v>EARLY</v>
      </c>
      <c r="C467" s="10" t="b">
        <f aca="false">consensus_calculation!F467</f>
        <v>0</v>
      </c>
    </row>
    <row r="468" customFormat="false" ht="15.75" hidden="false" customHeight="false" outlineLevel="0" collapsed="false">
      <c r="A468" s="15" t="str">
        <f aca="false">consensus_calculation!$A468</f>
        <v>710fd534-6bbd-41fc-924e-bdcc1fb0b760</v>
      </c>
      <c r="B468" s="15" t="str">
        <f aca="false">consensus_calculation!$I468</f>
        <v>NON_SPECIFIC</v>
      </c>
      <c r="C468" s="10" t="b">
        <f aca="false">consensus_calculation!F468</f>
        <v>0</v>
      </c>
    </row>
    <row r="469" customFormat="false" ht="15.75" hidden="false" customHeight="false" outlineLevel="0" collapsed="false">
      <c r="A469" s="15" t="str">
        <f aca="false">consensus_calculation!$A469</f>
        <v>71586c2c-4bea-4561-b8fd-0eece0c18bf1</v>
      </c>
      <c r="B469" s="15" t="str">
        <f aca="false">consensus_calculation!$I469</f>
        <v>NON_SPECIFIC</v>
      </c>
      <c r="C469" s="10" t="b">
        <f aca="false">consensus_calculation!F469</f>
        <v>0</v>
      </c>
    </row>
    <row r="470" customFormat="false" ht="15.75" hidden="false" customHeight="false" outlineLevel="0" collapsed="false">
      <c r="A470" s="15" t="str">
        <f aca="false">consensus_calculation!$A470</f>
        <v>7196c8a4-7941-47e0-98bc-a23aaa6086cc</v>
      </c>
      <c r="B470" s="15" t="str">
        <f aca="false">consensus_calculation!$I470</f>
        <v>ACTIVE</v>
      </c>
      <c r="C470" s="10" t="b">
        <f aca="false">consensus_calculation!F470</f>
        <v>1</v>
      </c>
    </row>
    <row r="471" customFormat="false" ht="15.75" hidden="false" customHeight="false" outlineLevel="0" collapsed="false">
      <c r="A471" s="15" t="str">
        <f aca="false">consensus_calculation!$A471</f>
        <v>71a94dfd-78a8-4336-a617-b0a32e4491a6</v>
      </c>
      <c r="B471" s="15" t="str">
        <f aca="false">consensus_calculation!$I471</f>
        <v>EARLY</v>
      </c>
      <c r="C471" s="10" t="b">
        <f aca="false">consensus_calculation!F471</f>
        <v>1</v>
      </c>
    </row>
    <row r="472" customFormat="false" ht="15.75" hidden="false" customHeight="false" outlineLevel="0" collapsed="false">
      <c r="A472" s="15" t="str">
        <f aca="false">consensus_calculation!$A472</f>
        <v>71c6b4ed-a1fe-4639-9e4f-9a5ec29f92e2</v>
      </c>
      <c r="B472" s="15" t="str">
        <f aca="false">consensus_calculation!$I472</f>
        <v>EARLY</v>
      </c>
      <c r="C472" s="10" t="b">
        <f aca="false">consensus_calculation!F472</f>
        <v>0</v>
      </c>
    </row>
    <row r="473" customFormat="false" ht="15.75" hidden="false" customHeight="false" outlineLevel="0" collapsed="false">
      <c r="A473" s="15" t="str">
        <f aca="false">consensus_calculation!$A473</f>
        <v>723e1708-92ab-4a41-8f5c-590de9afa7a5</v>
      </c>
      <c r="B473" s="15" t="str">
        <f aca="false">consensus_calculation!$I473</f>
        <v>NON_SPECIFIC</v>
      </c>
      <c r="C473" s="10" t="b">
        <f aca="false">consensus_calculation!F473</f>
        <v>1</v>
      </c>
    </row>
    <row r="474" customFormat="false" ht="15.75" hidden="false" customHeight="false" outlineLevel="0" collapsed="false">
      <c r="A474" s="15" t="str">
        <f aca="false">consensus_calculation!$A474</f>
        <v>7299e53d-16c7-4286-ba1a-6113a50fd3a1</v>
      </c>
      <c r="B474" s="15" t="str">
        <f aca="false">consensus_calculation!$I474</f>
        <v>NON_SPECIFIC</v>
      </c>
      <c r="C474" s="10" t="b">
        <f aca="false">consensus_calculation!F474</f>
        <v>0</v>
      </c>
    </row>
    <row r="475" customFormat="false" ht="15.75" hidden="false" customHeight="false" outlineLevel="0" collapsed="false">
      <c r="A475" s="15" t="str">
        <f aca="false">consensus_calculation!$A475</f>
        <v>731cbef6-6919-47f1-8b83-62e6cbc8149d</v>
      </c>
      <c r="B475" s="15" t="str">
        <f aca="false">consensus_calculation!$I475</f>
        <v>NON_SPECIFIC</v>
      </c>
      <c r="C475" s="10" t="b">
        <f aca="false">consensus_calculation!F475</f>
        <v>1</v>
      </c>
    </row>
    <row r="476" customFormat="false" ht="15.75" hidden="false" customHeight="false" outlineLevel="0" collapsed="false">
      <c r="A476" s="15" t="str">
        <f aca="false">consensus_calculation!$A476</f>
        <v>735632d3-1557-48a4-9379-665559401b29</v>
      </c>
      <c r="B476" s="15" t="str">
        <f aca="false">consensus_calculation!$I476</f>
        <v>LATE</v>
      </c>
      <c r="C476" s="10" t="b">
        <f aca="false">consensus_calculation!F476</f>
        <v>0</v>
      </c>
    </row>
    <row r="477" customFormat="false" ht="15.75" hidden="false" customHeight="false" outlineLevel="0" collapsed="false">
      <c r="A477" s="15" t="str">
        <f aca="false">consensus_calculation!$A477</f>
        <v>73f38a62-9588-45e1-82cc-6cc734f7634d</v>
      </c>
      <c r="B477" s="15" t="str">
        <f aca="false">consensus_calculation!$I477</f>
        <v>NON_SPECIFIC</v>
      </c>
      <c r="C477" s="10" t="b">
        <f aca="false">consensus_calculation!F477</f>
        <v>1</v>
      </c>
    </row>
    <row r="478" customFormat="false" ht="15.75" hidden="false" customHeight="false" outlineLevel="0" collapsed="false">
      <c r="A478" s="15" t="str">
        <f aca="false">consensus_calculation!$A478</f>
        <v>742bfd09-a1c1-40ca-97fb-b92918e25bc6</v>
      </c>
      <c r="B478" s="15" t="str">
        <f aca="false">consensus_calculation!$I478</f>
        <v>EARLY</v>
      </c>
      <c r="C478" s="10" t="b">
        <f aca="false">consensus_calculation!F478</f>
        <v>0</v>
      </c>
    </row>
    <row r="479" customFormat="false" ht="15.75" hidden="false" customHeight="false" outlineLevel="0" collapsed="false">
      <c r="A479" s="15" t="str">
        <f aca="false">consensus_calculation!$A479</f>
        <v>74924998-a8ad-460d-9291-7d068c7d9754</v>
      </c>
      <c r="B479" s="15" t="str">
        <f aca="false">consensus_calculation!$I479</f>
        <v/>
      </c>
      <c r="C479" s="10" t="b">
        <f aca="false">consensus_calculation!F479</f>
        <v>0</v>
      </c>
    </row>
    <row r="480" customFormat="false" ht="15.75" hidden="false" customHeight="false" outlineLevel="0" collapsed="false">
      <c r="A480" s="15" t="str">
        <f aca="false">consensus_calculation!$A480</f>
        <v>749cf84e-c5c5-4300-84f4-46b058616b96</v>
      </c>
      <c r="B480" s="15" t="str">
        <f aca="false">consensus_calculation!$I480</f>
        <v>ACTIVE</v>
      </c>
      <c r="C480" s="10" t="b">
        <f aca="false">consensus_calculation!F480</f>
        <v>0</v>
      </c>
    </row>
    <row r="481" customFormat="false" ht="15.75" hidden="false" customHeight="false" outlineLevel="0" collapsed="false">
      <c r="A481" s="15" t="str">
        <f aca="false">consensus_calculation!$A481</f>
        <v>74ac4e73-becd-4d9a-9817-d0339123f3a0</v>
      </c>
      <c r="B481" s="15" t="str">
        <f aca="false">consensus_calculation!$I481</f>
        <v>ACTIVE</v>
      </c>
      <c r="C481" s="10" t="b">
        <f aca="false">consensus_calculation!F481</f>
        <v>1</v>
      </c>
    </row>
    <row r="482" customFormat="false" ht="15.75" hidden="false" customHeight="false" outlineLevel="0" collapsed="false">
      <c r="A482" s="15" t="str">
        <f aca="false">consensus_calculation!$A482</f>
        <v>74e8e581-387e-4c41-949f-19b97628c51f</v>
      </c>
      <c r="B482" s="15" t="str">
        <f aca="false">consensus_calculation!$I482</f>
        <v>NON_SPECIFIC</v>
      </c>
      <c r="C482" s="10" t="b">
        <f aca="false">consensus_calculation!F482</f>
        <v>0</v>
      </c>
    </row>
    <row r="483" customFormat="false" ht="15.75" hidden="false" customHeight="false" outlineLevel="0" collapsed="false">
      <c r="A483" s="15" t="str">
        <f aca="false">consensus_calculation!$A483</f>
        <v>74f0f771-dd24-431c-b00f-40251f3bc735</v>
      </c>
      <c r="B483" s="15" t="str">
        <f aca="false">consensus_calculation!$I483</f>
        <v>ACTIVE</v>
      </c>
      <c r="C483" s="10" t="b">
        <f aca="false">consensus_calculation!F483</f>
        <v>1</v>
      </c>
    </row>
    <row r="484" customFormat="false" ht="15.75" hidden="false" customHeight="false" outlineLevel="0" collapsed="false">
      <c r="A484" s="15" t="str">
        <f aca="false">consensus_calculation!$A484</f>
        <v>7515c9e7-b8e7-47b9-bccc-1ff46898a211</v>
      </c>
      <c r="B484" s="15" t="str">
        <f aca="false">consensus_calculation!$I484</f>
        <v>NON_SPECIFIC</v>
      </c>
      <c r="C484" s="10" t="b">
        <f aca="false">consensus_calculation!F484</f>
        <v>0</v>
      </c>
    </row>
    <row r="485" customFormat="false" ht="15.75" hidden="false" customHeight="false" outlineLevel="0" collapsed="false">
      <c r="A485" s="15" t="str">
        <f aca="false">consensus_calculation!$A485</f>
        <v>75968107-84ef-4d1e-9094-216383f11100</v>
      </c>
      <c r="B485" s="15" t="str">
        <f aca="false">consensus_calculation!$I485</f>
        <v>NON_SPECIFIC</v>
      </c>
      <c r="C485" s="10" t="b">
        <f aca="false">consensus_calculation!F485</f>
        <v>1</v>
      </c>
    </row>
    <row r="486" customFormat="false" ht="15.75" hidden="false" customHeight="false" outlineLevel="0" collapsed="false">
      <c r="A486" s="15" t="str">
        <f aca="false">consensus_calculation!$A486</f>
        <v>75feccb8-6fb4-40e4-90dc-c875c2a9352f</v>
      </c>
      <c r="B486" s="15" t="str">
        <f aca="false">consensus_calculation!$I486</f>
        <v>ACTIVE</v>
      </c>
      <c r="C486" s="10" t="b">
        <f aca="false">consensus_calculation!F486</f>
        <v>0</v>
      </c>
    </row>
    <row r="487" customFormat="false" ht="15.75" hidden="false" customHeight="false" outlineLevel="0" collapsed="false">
      <c r="A487" s="15" t="str">
        <f aca="false">consensus_calculation!$A487</f>
        <v>7664a098-22ba-4bd2-87ce-472b1bc259d4</v>
      </c>
      <c r="B487" s="15" t="str">
        <f aca="false">consensus_calculation!$I487</f>
        <v>NORMAL</v>
      </c>
      <c r="C487" s="10" t="b">
        <f aca="false">consensus_calculation!F487</f>
        <v>1</v>
      </c>
    </row>
    <row r="488" customFormat="false" ht="15.75" hidden="false" customHeight="false" outlineLevel="0" collapsed="false">
      <c r="A488" s="15" t="str">
        <f aca="false">consensus_calculation!$A488</f>
        <v>768a7330-a969-4d5c-ae3d-d6e911dbcf0e</v>
      </c>
      <c r="B488" s="15" t="str">
        <f aca="false">consensus_calculation!$I488</f>
        <v/>
      </c>
      <c r="C488" s="10" t="b">
        <f aca="false">consensus_calculation!F488</f>
        <v>0</v>
      </c>
    </row>
    <row r="489" customFormat="false" ht="15.75" hidden="false" customHeight="false" outlineLevel="0" collapsed="false">
      <c r="A489" s="15" t="str">
        <f aca="false">consensus_calculation!$A489</f>
        <v>76b47c8c-1f95-4f62-9b11-95f887242b37</v>
      </c>
      <c r="B489" s="15" t="str">
        <f aca="false">consensus_calculation!$I489</f>
        <v>EARLY</v>
      </c>
      <c r="C489" s="10" t="b">
        <f aca="false">consensus_calculation!F489</f>
        <v>1</v>
      </c>
    </row>
    <row r="490" customFormat="false" ht="15.75" hidden="false" customHeight="false" outlineLevel="0" collapsed="false">
      <c r="A490" s="15" t="str">
        <f aca="false">consensus_calculation!$A490</f>
        <v>770c8e1b-27ba-475b-a99f-87303775aaef</v>
      </c>
      <c r="B490" s="15" t="str">
        <f aca="false">consensus_calculation!$I490</f>
        <v>EARLY</v>
      </c>
      <c r="C490" s="10" t="b">
        <f aca="false">consensus_calculation!F490</f>
        <v>1</v>
      </c>
    </row>
    <row r="491" customFormat="false" ht="15.75" hidden="false" customHeight="false" outlineLevel="0" collapsed="false">
      <c r="A491" s="15" t="str">
        <f aca="false">consensus_calculation!$A491</f>
        <v>775d8358-cfe3-43dc-8e4f-e93205bbe04d</v>
      </c>
      <c r="B491" s="15" t="str">
        <f aca="false">consensus_calculation!$I491</f>
        <v>NON_SPECIFIC</v>
      </c>
      <c r="C491" s="10" t="b">
        <f aca="false">consensus_calculation!F491</f>
        <v>0</v>
      </c>
    </row>
    <row r="492" customFormat="false" ht="15.75" hidden="false" customHeight="false" outlineLevel="0" collapsed="false">
      <c r="A492" s="15" t="str">
        <f aca="false">consensus_calculation!$A492</f>
        <v>776b5e64-4d99-475c-b2de-4558f1211d90</v>
      </c>
      <c r="B492" s="15" t="str">
        <f aca="false">consensus_calculation!$I492</f>
        <v>NON_SPECIFIC</v>
      </c>
      <c r="C492" s="10" t="b">
        <f aca="false">consensus_calculation!F492</f>
        <v>1</v>
      </c>
    </row>
    <row r="493" customFormat="false" ht="15.75" hidden="false" customHeight="false" outlineLevel="0" collapsed="false">
      <c r="A493" s="15" t="str">
        <f aca="false">consensus_calculation!$A493</f>
        <v>777ea530-a394-45dc-9517-ea9fe8aacf22</v>
      </c>
      <c r="B493" s="15" t="str">
        <f aca="false">consensus_calculation!$I493</f>
        <v/>
      </c>
      <c r="C493" s="10" t="b">
        <f aca="false">consensus_calculation!F493</f>
        <v>0</v>
      </c>
    </row>
    <row r="494" customFormat="false" ht="15.75" hidden="false" customHeight="false" outlineLevel="0" collapsed="false">
      <c r="A494" s="15" t="str">
        <f aca="false">consensus_calculation!$A494</f>
        <v>77b8b03f-3515-4c0a-802c-438236c8e52a</v>
      </c>
      <c r="B494" s="15" t="str">
        <f aca="false">consensus_calculation!$I494</f>
        <v>NON_SPECIFIC</v>
      </c>
      <c r="C494" s="10" t="b">
        <f aca="false">consensus_calculation!F494</f>
        <v>1</v>
      </c>
    </row>
    <row r="495" customFormat="false" ht="15.75" hidden="false" customHeight="false" outlineLevel="0" collapsed="false">
      <c r="A495" s="15" t="str">
        <f aca="false">consensus_calculation!$A495</f>
        <v>77e67a16-1cc8-48cd-a374-c0affd769c35</v>
      </c>
      <c r="B495" s="15" t="str">
        <f aca="false">consensus_calculation!$I495</f>
        <v>NON_SPECIFIC</v>
      </c>
      <c r="C495" s="10" t="b">
        <f aca="false">consensus_calculation!F495</f>
        <v>1</v>
      </c>
    </row>
    <row r="496" customFormat="false" ht="15.75" hidden="false" customHeight="false" outlineLevel="0" collapsed="false">
      <c r="A496" s="15" t="str">
        <f aca="false">consensus_calculation!$A496</f>
        <v>7810b373-0dc9-47b9-aebb-f6d43e017620</v>
      </c>
      <c r="B496" s="15" t="str">
        <f aca="false">consensus_calculation!$I496</f>
        <v>NON_SPECIFIC</v>
      </c>
      <c r="C496" s="10" t="b">
        <f aca="false">consensus_calculation!F496</f>
        <v>0</v>
      </c>
    </row>
    <row r="497" customFormat="false" ht="15.75" hidden="false" customHeight="false" outlineLevel="0" collapsed="false">
      <c r="A497" s="15" t="str">
        <f aca="false">consensus_calculation!$A497</f>
        <v>7816ef1a-c670-4bd4-9289-1f96da9e4dc0</v>
      </c>
      <c r="B497" s="15" t="str">
        <f aca="false">consensus_calculation!$I497</f>
        <v>NORMAL</v>
      </c>
      <c r="C497" s="10" t="b">
        <f aca="false">consensus_calculation!F497</f>
        <v>1</v>
      </c>
    </row>
    <row r="498" customFormat="false" ht="15.75" hidden="false" customHeight="false" outlineLevel="0" collapsed="false">
      <c r="A498" s="15" t="str">
        <f aca="false">consensus_calculation!$A498</f>
        <v>782c8f08-49e9-4cf5-8796-efa59fa1c401</v>
      </c>
      <c r="B498" s="15" t="str">
        <f aca="false">consensus_calculation!$I498</f>
        <v>NORMAL</v>
      </c>
      <c r="C498" s="10" t="b">
        <f aca="false">consensus_calculation!F498</f>
        <v>0</v>
      </c>
    </row>
    <row r="499" customFormat="false" ht="15.75" hidden="false" customHeight="false" outlineLevel="0" collapsed="false">
      <c r="A499" s="15" t="str">
        <f aca="false">consensus_calculation!$A499</f>
        <v>784770b3-5910-4e0f-8340-8931cbfde93e</v>
      </c>
      <c r="B499" s="15" t="str">
        <f aca="false">consensus_calculation!$I499</f>
        <v>EARLY</v>
      </c>
      <c r="C499" s="10" t="b">
        <f aca="false">consensus_calculation!F499</f>
        <v>0</v>
      </c>
    </row>
    <row r="500" customFormat="false" ht="15.75" hidden="false" customHeight="false" outlineLevel="0" collapsed="false">
      <c r="A500" s="15" t="str">
        <f aca="false">consensus_calculation!$A500</f>
        <v>78a11cd4-3b5b-4be5-a836-7829f5e8e4b2</v>
      </c>
      <c r="B500" s="15" t="str">
        <f aca="false">consensus_calculation!$I500</f>
        <v>NORMAL</v>
      </c>
      <c r="C500" s="10" t="b">
        <f aca="false">consensus_calculation!F500</f>
        <v>0</v>
      </c>
    </row>
    <row r="501" customFormat="false" ht="15.75" hidden="false" customHeight="false" outlineLevel="0" collapsed="false">
      <c r="A501" s="15" t="str">
        <f aca="false">consensus_calculation!$A501</f>
        <v>78cce1b4-0e87-424b-8272-fae9872950b9</v>
      </c>
      <c r="B501" s="15" t="str">
        <f aca="false">consensus_calculation!$I501</f>
        <v>NON_SPECIFIC</v>
      </c>
      <c r="C501" s="10" t="b">
        <f aca="false">consensus_calculation!F501</f>
        <v>0</v>
      </c>
    </row>
    <row r="502" customFormat="false" ht="15.75" hidden="false" customHeight="false" outlineLevel="0" collapsed="false">
      <c r="A502" s="15" t="str">
        <f aca="false">consensus_calculation!$A502</f>
        <v>78e2a4d7-8722-4b61-901c-915286c9bd30</v>
      </c>
      <c r="B502" s="15" t="str">
        <f aca="false">consensus_calculation!$I502</f>
        <v/>
      </c>
      <c r="C502" s="10" t="b">
        <f aca="false">consensus_calculation!F502</f>
        <v>1</v>
      </c>
    </row>
    <row r="503" customFormat="false" ht="15.75" hidden="false" customHeight="false" outlineLevel="0" collapsed="false">
      <c r="A503" s="15" t="str">
        <f aca="false">consensus_calculation!$A503</f>
        <v>795bc027-1217-4dc1-a7eb-694fcc06e205</v>
      </c>
      <c r="B503" s="15" t="str">
        <f aca="false">consensus_calculation!$I503</f>
        <v/>
      </c>
      <c r="C503" s="10" t="b">
        <f aca="false">consensus_calculation!F503</f>
        <v>0</v>
      </c>
    </row>
    <row r="504" customFormat="false" ht="15.75" hidden="false" customHeight="false" outlineLevel="0" collapsed="false">
      <c r="A504" s="15" t="str">
        <f aca="false">consensus_calculation!$A504</f>
        <v>79e88959-7c93-4c2a-8c32-a8f1959e8321</v>
      </c>
      <c r="B504" s="15" t="str">
        <f aca="false">consensus_calculation!$I504</f>
        <v>EARLY</v>
      </c>
      <c r="C504" s="10" t="b">
        <f aca="false">consensus_calculation!F504</f>
        <v>0</v>
      </c>
    </row>
    <row r="505" customFormat="false" ht="15.75" hidden="false" customHeight="false" outlineLevel="0" collapsed="false">
      <c r="A505" s="15" t="str">
        <f aca="false">consensus_calculation!$A505</f>
        <v>7a351afe-b925-4740-a9d1-ffd44a498b64</v>
      </c>
      <c r="B505" s="15" t="str">
        <f aca="false">consensus_calculation!$I505</f>
        <v>NON_SPECIFIC</v>
      </c>
      <c r="C505" s="10" t="b">
        <f aca="false">consensus_calculation!F505</f>
        <v>1</v>
      </c>
    </row>
    <row r="506" customFormat="false" ht="15.75" hidden="false" customHeight="false" outlineLevel="0" collapsed="false">
      <c r="A506" s="15" t="str">
        <f aca="false">consensus_calculation!$A506</f>
        <v>7abbaaa3-3af4-43ac-9404-3357f34131e8</v>
      </c>
      <c r="B506" s="15" t="str">
        <f aca="false">consensus_calculation!$I506</f>
        <v>EARLY</v>
      </c>
      <c r="C506" s="10" t="b">
        <f aca="false">consensus_calculation!F506</f>
        <v>0</v>
      </c>
    </row>
    <row r="507" customFormat="false" ht="15.75" hidden="false" customHeight="false" outlineLevel="0" collapsed="false">
      <c r="A507" s="15" t="str">
        <f aca="false">consensus_calculation!$A507</f>
        <v>7abda5dd-09c0-47d7-9908-c70b90f3b20c</v>
      </c>
      <c r="B507" s="15" t="str">
        <f aca="false">consensus_calculation!$I507</f>
        <v>NORMAL</v>
      </c>
      <c r="C507" s="10" t="b">
        <f aca="false">consensus_calculation!F507</f>
        <v>0</v>
      </c>
    </row>
    <row r="508" customFormat="false" ht="15.75" hidden="false" customHeight="false" outlineLevel="0" collapsed="false">
      <c r="A508" s="15" t="str">
        <f aca="false">consensus_calculation!$A508</f>
        <v>7ac3ae69-dceb-44fb-bb04-1d9f27e0b753</v>
      </c>
      <c r="B508" s="15" t="str">
        <f aca="false">consensus_calculation!$I508</f>
        <v>NORMAL</v>
      </c>
      <c r="C508" s="10" t="b">
        <f aca="false">consensus_calculation!F508</f>
        <v>0</v>
      </c>
    </row>
    <row r="509" customFormat="false" ht="15.75" hidden="false" customHeight="false" outlineLevel="0" collapsed="false">
      <c r="A509" s="15" t="str">
        <f aca="false">consensus_calculation!$A509</f>
        <v>7aea164f-67a4-4f51-ac1b-d68f79ee523f</v>
      </c>
      <c r="B509" s="15" t="str">
        <f aca="false">consensus_calculation!$I509</f>
        <v/>
      </c>
      <c r="C509" s="10" t="b">
        <f aca="false">consensus_calculation!F509</f>
        <v>0</v>
      </c>
    </row>
    <row r="510" customFormat="false" ht="15.75" hidden="false" customHeight="false" outlineLevel="0" collapsed="false">
      <c r="A510" s="15" t="str">
        <f aca="false">consensus_calculation!$A510</f>
        <v>7b795eb2-b4f0-46c3-9b3b-49d961f5cd93</v>
      </c>
      <c r="B510" s="15" t="str">
        <f aca="false">consensus_calculation!$I510</f>
        <v>NON_SPECIFIC</v>
      </c>
      <c r="C510" s="10" t="b">
        <f aca="false">consensus_calculation!F510</f>
        <v>0</v>
      </c>
    </row>
    <row r="511" customFormat="false" ht="15.75" hidden="false" customHeight="false" outlineLevel="0" collapsed="false">
      <c r="A511" s="15" t="str">
        <f aca="false">consensus_calculation!$A511</f>
        <v>7ba55d37-3156-4043-90e8-0013f24cc6fe</v>
      </c>
      <c r="B511" s="15" t="str">
        <f aca="false">consensus_calculation!$I511</f>
        <v>ACTIVE</v>
      </c>
      <c r="C511" s="10" t="b">
        <f aca="false">consensus_calculation!F511</f>
        <v>1</v>
      </c>
    </row>
    <row r="512" customFormat="false" ht="15.75" hidden="false" customHeight="false" outlineLevel="0" collapsed="false">
      <c r="A512" s="15" t="str">
        <f aca="false">consensus_calculation!$A512</f>
        <v>7bc6f8a9-a7ce-4e6e-b37a-a6bb244a4a7f</v>
      </c>
      <c r="B512" s="15" t="str">
        <f aca="false">consensus_calculation!$I512</f>
        <v>NON_SPECIFIC</v>
      </c>
      <c r="C512" s="10" t="b">
        <f aca="false">consensus_calculation!F512</f>
        <v>0</v>
      </c>
    </row>
    <row r="513" customFormat="false" ht="15.75" hidden="false" customHeight="false" outlineLevel="0" collapsed="false">
      <c r="A513" s="15" t="str">
        <f aca="false">consensus_calculation!$A513</f>
        <v>7bdaeabe-696b-4629-840f-3d371093c897</v>
      </c>
      <c r="B513" s="15" t="str">
        <f aca="false">consensus_calculation!$I513</f>
        <v/>
      </c>
      <c r="C513" s="10" t="b">
        <f aca="false">consensus_calculation!F513</f>
        <v>1</v>
      </c>
    </row>
    <row r="514" customFormat="false" ht="15.75" hidden="false" customHeight="false" outlineLevel="0" collapsed="false">
      <c r="A514" s="15" t="str">
        <f aca="false">consensus_calculation!$A514</f>
        <v>7c253614-8dbd-46cc-8042-b704cacd88b4</v>
      </c>
      <c r="B514" s="15" t="str">
        <f aca="false">consensus_calculation!$I514</f>
        <v>NORMAL</v>
      </c>
      <c r="C514" s="10" t="b">
        <f aca="false">consensus_calculation!F514</f>
        <v>1</v>
      </c>
    </row>
    <row r="515" customFormat="false" ht="15.75" hidden="false" customHeight="false" outlineLevel="0" collapsed="false">
      <c r="A515" s="15" t="str">
        <f aca="false">consensus_calculation!$A515</f>
        <v>7c282c51-8536-4171-9474-8085fedd5bfa</v>
      </c>
      <c r="B515" s="15" t="str">
        <f aca="false">consensus_calculation!$I515</f>
        <v>EARLY</v>
      </c>
      <c r="C515" s="10" t="b">
        <f aca="false">consensus_calculation!F515</f>
        <v>0</v>
      </c>
    </row>
    <row r="516" customFormat="false" ht="15.75" hidden="false" customHeight="false" outlineLevel="0" collapsed="false">
      <c r="A516" s="15" t="str">
        <f aca="false">consensus_calculation!$A516</f>
        <v>7ceb5cfb-f3a6-491b-be84-2ce682fc94b4</v>
      </c>
      <c r="B516" s="15" t="str">
        <f aca="false">consensus_calculation!$I516</f>
        <v>NON_SPECIFIC</v>
      </c>
      <c r="C516" s="10" t="b">
        <f aca="false">consensus_calculation!F516</f>
        <v>1</v>
      </c>
    </row>
    <row r="517" customFormat="false" ht="15.75" hidden="false" customHeight="false" outlineLevel="0" collapsed="false">
      <c r="A517" s="15" t="str">
        <f aca="false">consensus_calculation!$A517</f>
        <v>7d4020c7-28ef-40d8-ab9e-ff2a49a4e212</v>
      </c>
      <c r="B517" s="15" t="str">
        <f aca="false">consensus_calculation!$I517</f>
        <v>NORMAL</v>
      </c>
      <c r="C517" s="10" t="b">
        <f aca="false">consensus_calculation!F517</f>
        <v>1</v>
      </c>
    </row>
    <row r="518" customFormat="false" ht="15.75" hidden="false" customHeight="false" outlineLevel="0" collapsed="false">
      <c r="A518" s="15" t="str">
        <f aca="false">consensus_calculation!$A518</f>
        <v>7d454a30-0c4f-4403-8bfa-0e9beab9f8e0</v>
      </c>
      <c r="B518" s="15" t="str">
        <f aca="false">consensus_calculation!$I518</f>
        <v>NON_SPECIFIC</v>
      </c>
      <c r="C518" s="10" t="b">
        <f aca="false">consensus_calculation!F518</f>
        <v>0</v>
      </c>
    </row>
    <row r="519" customFormat="false" ht="15.75" hidden="false" customHeight="false" outlineLevel="0" collapsed="false">
      <c r="A519" s="15" t="str">
        <f aca="false">consensus_calculation!$A519</f>
        <v>7d4ea32a-864c-4084-9377-ddc9806c04c5</v>
      </c>
      <c r="B519" s="15" t="str">
        <f aca="false">consensus_calculation!$I519</f>
        <v/>
      </c>
      <c r="C519" s="10" t="b">
        <f aca="false">consensus_calculation!F519</f>
        <v>0</v>
      </c>
    </row>
    <row r="520" customFormat="false" ht="15.75" hidden="false" customHeight="false" outlineLevel="0" collapsed="false">
      <c r="A520" s="15" t="str">
        <f aca="false">consensus_calculation!$A520</f>
        <v>7e124f21-3f31-4e7c-8249-2aa2c5ba3ae5</v>
      </c>
      <c r="B520" s="15" t="str">
        <f aca="false">consensus_calculation!$I520</f>
        <v>ACTIVE</v>
      </c>
      <c r="C520" s="10" t="b">
        <f aca="false">consensus_calculation!F520</f>
        <v>1</v>
      </c>
    </row>
    <row r="521" customFormat="false" ht="15.75" hidden="false" customHeight="false" outlineLevel="0" collapsed="false">
      <c r="A521" s="15" t="str">
        <f aca="false">consensus_calculation!$A521</f>
        <v>7e6fb7db-c4b2-40ab-afc6-d51a55e6fd08</v>
      </c>
      <c r="B521" s="15" t="str">
        <f aca="false">consensus_calculation!$I521</f>
        <v>NON_SPECIFIC</v>
      </c>
      <c r="C521" s="10" t="b">
        <f aca="false">consensus_calculation!F521</f>
        <v>0</v>
      </c>
    </row>
    <row r="522" customFormat="false" ht="15.75" hidden="false" customHeight="false" outlineLevel="0" collapsed="false">
      <c r="A522" s="15" t="str">
        <f aca="false">consensus_calculation!$A522</f>
        <v>7e9e8aab-63e0-4c1d-a7a7-4b0706f889d5</v>
      </c>
      <c r="B522" s="15" t="str">
        <f aca="false">consensus_calculation!$I522</f>
        <v>NON_SPECIFIC</v>
      </c>
      <c r="C522" s="10" t="b">
        <f aca="false">consensus_calculation!F522</f>
        <v>0</v>
      </c>
    </row>
    <row r="523" customFormat="false" ht="15.75" hidden="false" customHeight="false" outlineLevel="0" collapsed="false">
      <c r="A523" s="15" t="str">
        <f aca="false">consensus_calculation!$A523</f>
        <v>7ea54f1f-cb4b-47a7-b483-52c42dcbcf4c</v>
      </c>
      <c r="B523" s="15" t="str">
        <f aca="false">consensus_calculation!$I523</f>
        <v>NON_SPECIFIC</v>
      </c>
      <c r="C523" s="10" t="b">
        <f aca="false">consensus_calculation!F523</f>
        <v>0</v>
      </c>
    </row>
    <row r="524" customFormat="false" ht="15.75" hidden="false" customHeight="false" outlineLevel="0" collapsed="false">
      <c r="A524" s="15" t="str">
        <f aca="false">consensus_calculation!$A524</f>
        <v>7eee8b43-2578-4e79-9ca8-0b99442287de</v>
      </c>
      <c r="B524" s="15" t="str">
        <f aca="false">consensus_calculation!$I524</f>
        <v>EARLY</v>
      </c>
      <c r="C524" s="10" t="b">
        <f aca="false">consensus_calculation!F524</f>
        <v>0</v>
      </c>
    </row>
    <row r="525" customFormat="false" ht="15.75" hidden="false" customHeight="false" outlineLevel="0" collapsed="false">
      <c r="A525" s="15" t="str">
        <f aca="false">consensus_calculation!$A525</f>
        <v>7f2b16d6-5a94-48a2-ac33-bbdad22111c3</v>
      </c>
      <c r="B525" s="15" t="str">
        <f aca="false">consensus_calculation!$I525</f>
        <v>ACTIVE</v>
      </c>
      <c r="C525" s="10" t="b">
        <f aca="false">consensus_calculation!F525</f>
        <v>0</v>
      </c>
    </row>
    <row r="526" customFormat="false" ht="15.75" hidden="false" customHeight="false" outlineLevel="0" collapsed="false">
      <c r="A526" s="15" t="str">
        <f aca="false">consensus_calculation!$A526</f>
        <v>7f33e266-22e4-4336-ba14-a60b069de0fc</v>
      </c>
      <c r="B526" s="15" t="str">
        <f aca="false">consensus_calculation!$I526</f>
        <v>ACTIVE</v>
      </c>
      <c r="C526" s="10" t="b">
        <f aca="false">consensus_calculation!F526</f>
        <v>0</v>
      </c>
    </row>
    <row r="527" customFormat="false" ht="15.75" hidden="false" customHeight="false" outlineLevel="0" collapsed="false">
      <c r="A527" s="15" t="str">
        <f aca="false">consensus_calculation!$A527</f>
        <v>7f54e71f-c4d6-4527-a0dd-7d8cc764362c</v>
      </c>
      <c r="B527" s="15" t="str">
        <f aca="false">consensus_calculation!$I527</f>
        <v/>
      </c>
      <c r="C527" s="10" t="b">
        <f aca="false">consensus_calculation!F527</f>
        <v>0</v>
      </c>
    </row>
    <row r="528" customFormat="false" ht="15.75" hidden="false" customHeight="false" outlineLevel="0" collapsed="false">
      <c r="A528" s="15" t="str">
        <f aca="false">consensus_calculation!$A528</f>
        <v>7f61b6ca-7175-4400-9407-99cc69839c25</v>
      </c>
      <c r="B528" s="15" t="str">
        <f aca="false">consensus_calculation!$I528</f>
        <v>EARLY</v>
      </c>
      <c r="C528" s="10" t="b">
        <f aca="false">consensus_calculation!F528</f>
        <v>1</v>
      </c>
    </row>
    <row r="529" customFormat="false" ht="15.75" hidden="false" customHeight="false" outlineLevel="0" collapsed="false">
      <c r="A529" s="15" t="str">
        <f aca="false">consensus_calculation!$A529</f>
        <v>7f957fd4-7c13-40ab-a094-8c6f11f3ab09</v>
      </c>
      <c r="B529" s="15" t="str">
        <f aca="false">consensus_calculation!$I529</f>
        <v>NON_SPECIFIC</v>
      </c>
      <c r="C529" s="10" t="b">
        <f aca="false">consensus_calculation!F529</f>
        <v>0</v>
      </c>
    </row>
    <row r="530" customFormat="false" ht="15.75" hidden="false" customHeight="false" outlineLevel="0" collapsed="false">
      <c r="A530" s="15" t="str">
        <f aca="false">consensus_calculation!$A530</f>
        <v>7fa3d3a5-9f76-40f9-8cd8-91693228fc3c</v>
      </c>
      <c r="B530" s="15" t="str">
        <f aca="false">consensus_calculation!$I530</f>
        <v>NON_SPECIFIC</v>
      </c>
      <c r="C530" s="10" t="b">
        <f aca="false">consensus_calculation!F530</f>
        <v>0</v>
      </c>
    </row>
    <row r="531" customFormat="false" ht="15.75" hidden="false" customHeight="false" outlineLevel="0" collapsed="false">
      <c r="A531" s="15" t="str">
        <f aca="false">consensus_calculation!$A531</f>
        <v>7ff4abbe-e829-49ab-89dc-30b9a27d7ee2</v>
      </c>
      <c r="B531" s="15" t="str">
        <f aca="false">consensus_calculation!$I531</f>
        <v>NON_SPECIFIC</v>
      </c>
      <c r="C531" s="10" t="b">
        <f aca="false">consensus_calculation!F531</f>
        <v>0</v>
      </c>
    </row>
    <row r="532" customFormat="false" ht="15.75" hidden="false" customHeight="false" outlineLevel="0" collapsed="false">
      <c r="A532" s="15" t="str">
        <f aca="false">consensus_calculation!$A532</f>
        <v>8034ce78-53c2-4069-b38d-cb506036cb29</v>
      </c>
      <c r="B532" s="15" t="str">
        <f aca="false">consensus_calculation!$I532</f>
        <v>NORMAL</v>
      </c>
      <c r="C532" s="10" t="b">
        <f aca="false">consensus_calculation!F532</f>
        <v>1</v>
      </c>
    </row>
    <row r="533" customFormat="false" ht="15.75" hidden="false" customHeight="false" outlineLevel="0" collapsed="false">
      <c r="A533" s="15" t="str">
        <f aca="false">consensus_calculation!$A533</f>
        <v>803fd418-c114-49cd-bcef-42b02968d38c</v>
      </c>
      <c r="B533" s="15" t="str">
        <f aca="false">consensus_calculation!$I533</f>
        <v>LATE</v>
      </c>
      <c r="C533" s="10" t="b">
        <f aca="false">consensus_calculation!F533</f>
        <v>0</v>
      </c>
    </row>
    <row r="534" customFormat="false" ht="15.75" hidden="false" customHeight="false" outlineLevel="0" collapsed="false">
      <c r="A534" s="15" t="str">
        <f aca="false">consensus_calculation!$A534</f>
        <v>804221f1-da87-469a-97c6-f26727af21af</v>
      </c>
      <c r="B534" s="15" t="str">
        <f aca="false">consensus_calculation!$I534</f>
        <v>NORMAL</v>
      </c>
      <c r="C534" s="10" t="b">
        <f aca="false">consensus_calculation!F534</f>
        <v>1</v>
      </c>
    </row>
    <row r="535" customFormat="false" ht="15.75" hidden="false" customHeight="false" outlineLevel="0" collapsed="false">
      <c r="A535" s="15" t="str">
        <f aca="false">consensus_calculation!$A535</f>
        <v>804d7c0d-ec83-411d-81f1-5359c09d41cb</v>
      </c>
      <c r="B535" s="15" t="str">
        <f aca="false">consensus_calculation!$I535</f>
        <v/>
      </c>
      <c r="C535" s="10" t="b">
        <f aca="false">consensus_calculation!F535</f>
        <v>0</v>
      </c>
    </row>
    <row r="536" customFormat="false" ht="15.75" hidden="false" customHeight="false" outlineLevel="0" collapsed="false">
      <c r="A536" s="15" t="str">
        <f aca="false">consensus_calculation!$A536</f>
        <v>805326cf-206e-4ea2-985c-f8b475bf503a</v>
      </c>
      <c r="B536" s="15" t="str">
        <f aca="false">consensus_calculation!$I536</f>
        <v>NON_SPECIFIC</v>
      </c>
      <c r="C536" s="10" t="b">
        <f aca="false">consensus_calculation!F536</f>
        <v>0</v>
      </c>
    </row>
    <row r="537" customFormat="false" ht="15.75" hidden="false" customHeight="false" outlineLevel="0" collapsed="false">
      <c r="A537" s="15" t="str">
        <f aca="false">consensus_calculation!$A537</f>
        <v>80cabe00-7bdb-482e-a68c-047983fed314</v>
      </c>
      <c r="B537" s="15" t="str">
        <f aca="false">consensus_calculation!$I537</f>
        <v>NORMAL</v>
      </c>
      <c r="C537" s="10" t="b">
        <f aca="false">consensus_calculation!F537</f>
        <v>0</v>
      </c>
    </row>
    <row r="538" customFormat="false" ht="15.75" hidden="false" customHeight="false" outlineLevel="0" collapsed="false">
      <c r="A538" s="15" t="str">
        <f aca="false">consensus_calculation!$A538</f>
        <v>80f935dc-958d-494b-a72c-8f017a6e0351</v>
      </c>
      <c r="B538" s="15" t="str">
        <f aca="false">consensus_calculation!$I538</f>
        <v/>
      </c>
      <c r="C538" s="10" t="b">
        <f aca="false">consensus_calculation!F538</f>
        <v>0</v>
      </c>
    </row>
    <row r="539" customFormat="false" ht="15.75" hidden="false" customHeight="false" outlineLevel="0" collapsed="false">
      <c r="A539" s="15" t="str">
        <f aca="false">consensus_calculation!$A539</f>
        <v>80feafe1-9b0e-4f3a-8642-339c2cfe2b6f</v>
      </c>
      <c r="B539" s="15" t="str">
        <f aca="false">consensus_calculation!$I539</f>
        <v>NORMAL</v>
      </c>
      <c r="C539" s="10" t="b">
        <f aca="false">consensus_calculation!F539</f>
        <v>0</v>
      </c>
    </row>
    <row r="540" customFormat="false" ht="15.75" hidden="false" customHeight="false" outlineLevel="0" collapsed="false">
      <c r="A540" s="15" t="str">
        <f aca="false">consensus_calculation!$A540</f>
        <v>812f88c8-167d-4134-bace-edcf358ceb5e</v>
      </c>
      <c r="B540" s="15" t="str">
        <f aca="false">consensus_calculation!$I540</f>
        <v>NON_SPECIFIC</v>
      </c>
      <c r="C540" s="10" t="b">
        <f aca="false">consensus_calculation!F540</f>
        <v>0</v>
      </c>
    </row>
    <row r="541" customFormat="false" ht="15.75" hidden="false" customHeight="false" outlineLevel="0" collapsed="false">
      <c r="A541" s="15" t="str">
        <f aca="false">consensus_calculation!$A541</f>
        <v>819d1ea8-0a70-4323-b2aa-881fafa8da15</v>
      </c>
      <c r="B541" s="15" t="str">
        <f aca="false">consensus_calculation!$I541</f>
        <v>ACTIVE</v>
      </c>
      <c r="C541" s="10" t="b">
        <f aca="false">consensus_calculation!F541</f>
        <v>1</v>
      </c>
    </row>
    <row r="542" customFormat="false" ht="15.75" hidden="false" customHeight="false" outlineLevel="0" collapsed="false">
      <c r="A542" s="15" t="str">
        <f aca="false">consensus_calculation!$A542</f>
        <v>81f4907e-6f7e-4800-b13c-b1d91811e735</v>
      </c>
      <c r="B542" s="15" t="str">
        <f aca="false">consensus_calculation!$I542</f>
        <v>ACTIVE</v>
      </c>
      <c r="C542" s="10" t="b">
        <f aca="false">consensus_calculation!F542</f>
        <v>1</v>
      </c>
    </row>
    <row r="543" customFormat="false" ht="15.75" hidden="false" customHeight="false" outlineLevel="0" collapsed="false">
      <c r="A543" s="15" t="str">
        <f aca="false">consensus_calculation!$A543</f>
        <v>82178ada-c877-4e44-8124-57889afa98dc</v>
      </c>
      <c r="B543" s="15" t="str">
        <f aca="false">consensus_calculation!$I543</f>
        <v/>
      </c>
      <c r="C543" s="10" t="b">
        <f aca="false">consensus_calculation!F543</f>
        <v>0</v>
      </c>
    </row>
    <row r="544" customFormat="false" ht="15.75" hidden="false" customHeight="false" outlineLevel="0" collapsed="false">
      <c r="A544" s="15" t="str">
        <f aca="false">consensus_calculation!$A544</f>
        <v>821c4ae1-ab6a-4b26-9ef4-a9cf473c6e7e</v>
      </c>
      <c r="B544" s="15" t="str">
        <f aca="false">consensus_calculation!$I544</f>
        <v>NON_SPECIFIC</v>
      </c>
      <c r="C544" s="10" t="b">
        <f aca="false">consensus_calculation!F544</f>
        <v>0</v>
      </c>
    </row>
    <row r="545" customFormat="false" ht="15.75" hidden="false" customHeight="false" outlineLevel="0" collapsed="false">
      <c r="A545" s="15" t="str">
        <f aca="false">consensus_calculation!$A545</f>
        <v>82382bfd-4538-4c36-8784-19a31dc55c70</v>
      </c>
      <c r="B545" s="15" t="str">
        <f aca="false">consensus_calculation!$I545</f>
        <v>NORMAL</v>
      </c>
      <c r="C545" s="10" t="b">
        <f aca="false">consensus_calculation!F545</f>
        <v>0</v>
      </c>
    </row>
    <row r="546" customFormat="false" ht="15.75" hidden="false" customHeight="false" outlineLevel="0" collapsed="false">
      <c r="A546" s="15" t="str">
        <f aca="false">consensus_calculation!$A546</f>
        <v>824f8cfb-14d4-44d4-a2e1-4e8520245d7e</v>
      </c>
      <c r="B546" s="15" t="str">
        <f aca="false">consensus_calculation!$I546</f>
        <v/>
      </c>
      <c r="C546" s="10" t="b">
        <f aca="false">consensus_calculation!F546</f>
        <v>0</v>
      </c>
    </row>
    <row r="547" customFormat="false" ht="15.75" hidden="false" customHeight="false" outlineLevel="0" collapsed="false">
      <c r="A547" s="15" t="str">
        <f aca="false">consensus_calculation!$A547</f>
        <v>838ac30a-1504-43dc-83c4-ac9abb27e06f</v>
      </c>
      <c r="B547" s="15" t="str">
        <f aca="false">consensus_calculation!$I547</f>
        <v>ACTIVE</v>
      </c>
      <c r="C547" s="10" t="b">
        <f aca="false">consensus_calculation!F547</f>
        <v>1</v>
      </c>
    </row>
    <row r="548" customFormat="false" ht="15.75" hidden="false" customHeight="false" outlineLevel="0" collapsed="false">
      <c r="A548" s="15" t="str">
        <f aca="false">consensus_calculation!$A548</f>
        <v>839b4932-2d06-400e-9a01-c270ad6a531b</v>
      </c>
      <c r="B548" s="15" t="str">
        <f aca="false">consensus_calculation!$I548</f>
        <v>NON_SPECIFIC</v>
      </c>
      <c r="C548" s="10" t="b">
        <f aca="false">consensus_calculation!F548</f>
        <v>0</v>
      </c>
    </row>
    <row r="549" customFormat="false" ht="15.75" hidden="false" customHeight="false" outlineLevel="0" collapsed="false">
      <c r="A549" s="15" t="str">
        <f aca="false">consensus_calculation!$A549</f>
        <v>842458db-04d3-4a56-b639-fa2b438ac670</v>
      </c>
      <c r="B549" s="15" t="str">
        <f aca="false">consensus_calculation!$I549</f>
        <v>NON_SPECIFIC</v>
      </c>
      <c r="C549" s="10" t="b">
        <f aca="false">consensus_calculation!F549</f>
        <v>0</v>
      </c>
    </row>
    <row r="550" customFormat="false" ht="15.75" hidden="false" customHeight="false" outlineLevel="0" collapsed="false">
      <c r="A550" s="15" t="str">
        <f aca="false">consensus_calculation!$A550</f>
        <v>84c64aaf-f808-4319-85ac-d1931c0a0c46</v>
      </c>
      <c r="B550" s="15" t="str">
        <f aca="false">consensus_calculation!$I550</f>
        <v>NORMAL</v>
      </c>
      <c r="C550" s="10" t="b">
        <f aca="false">consensus_calculation!F550</f>
        <v>1</v>
      </c>
    </row>
    <row r="551" customFormat="false" ht="15.75" hidden="false" customHeight="false" outlineLevel="0" collapsed="false">
      <c r="A551" s="15" t="str">
        <f aca="false">consensus_calculation!$A551</f>
        <v>84d7e419-6fc4-421f-9001-4e728b3b31f7</v>
      </c>
      <c r="B551" s="15" t="str">
        <f aca="false">consensus_calculation!$I551</f>
        <v/>
      </c>
      <c r="C551" s="10" t="b">
        <f aca="false">consensus_calculation!F551</f>
        <v>0</v>
      </c>
    </row>
    <row r="552" customFormat="false" ht="15.75" hidden="false" customHeight="false" outlineLevel="0" collapsed="false">
      <c r="A552" s="15" t="str">
        <f aca="false">consensus_calculation!$A552</f>
        <v>84dee644-7a76-4e9a-a90c-33cfd59e552b</v>
      </c>
      <c r="B552" s="15" t="str">
        <f aca="false">consensus_calculation!$I552</f>
        <v/>
      </c>
      <c r="C552" s="10" t="b">
        <f aca="false">consensus_calculation!F552</f>
        <v>0</v>
      </c>
    </row>
    <row r="553" customFormat="false" ht="15.75" hidden="false" customHeight="false" outlineLevel="0" collapsed="false">
      <c r="A553" s="15" t="str">
        <f aca="false">consensus_calculation!$A553</f>
        <v>8503e08c-9c12-44af-9e31-1a109eea7977</v>
      </c>
      <c r="B553" s="15" t="str">
        <f aca="false">consensus_calculation!$I553</f>
        <v>ACTIVE</v>
      </c>
      <c r="C553" s="10" t="b">
        <f aca="false">consensus_calculation!F553</f>
        <v>1</v>
      </c>
    </row>
    <row r="554" customFormat="false" ht="15.75" hidden="false" customHeight="false" outlineLevel="0" collapsed="false">
      <c r="A554" s="15" t="str">
        <f aca="false">consensus_calculation!$A554</f>
        <v>85048270-65bf-4ed4-b8e5-041c8e828110</v>
      </c>
      <c r="B554" s="15" t="str">
        <f aca="false">consensus_calculation!$I554</f>
        <v>ACTIVE</v>
      </c>
      <c r="C554" s="10" t="b">
        <f aca="false">consensus_calculation!F554</f>
        <v>0</v>
      </c>
    </row>
    <row r="555" customFormat="false" ht="15.75" hidden="false" customHeight="false" outlineLevel="0" collapsed="false">
      <c r="A555" s="15" t="str">
        <f aca="false">consensus_calculation!$A555</f>
        <v>85698953-bed9-4f77-8a0a-d5337e30ef68</v>
      </c>
      <c r="B555" s="15" t="str">
        <f aca="false">consensus_calculation!$I555</f>
        <v>NORMAL</v>
      </c>
      <c r="C555" s="10" t="b">
        <f aca="false">consensus_calculation!F555</f>
        <v>1</v>
      </c>
    </row>
    <row r="556" customFormat="false" ht="15.75" hidden="false" customHeight="false" outlineLevel="0" collapsed="false">
      <c r="A556" s="15" t="str">
        <f aca="false">consensus_calculation!$A556</f>
        <v>8570072a-01ef-4868-ba70-9383277203e5</v>
      </c>
      <c r="B556" s="15" t="str">
        <f aca="false">consensus_calculation!$I556</f>
        <v>EARLY</v>
      </c>
      <c r="C556" s="10" t="b">
        <f aca="false">consensus_calculation!F556</f>
        <v>1</v>
      </c>
    </row>
    <row r="557" customFormat="false" ht="15.75" hidden="false" customHeight="false" outlineLevel="0" collapsed="false">
      <c r="A557" s="15" t="str">
        <f aca="false">consensus_calculation!$A557</f>
        <v>86940605-50bf-4d1b-a037-3e310ec904c1</v>
      </c>
      <c r="B557" s="15" t="str">
        <f aca="false">consensus_calculation!$I557</f>
        <v>ACTIVE</v>
      </c>
      <c r="C557" s="10" t="b">
        <f aca="false">consensus_calculation!F557</f>
        <v>1</v>
      </c>
    </row>
    <row r="558" customFormat="false" ht="15.75" hidden="false" customHeight="false" outlineLevel="0" collapsed="false">
      <c r="A558" s="15" t="str">
        <f aca="false">consensus_calculation!$A558</f>
        <v>87288523-265f-4f6b-bdca-ad8ccccab02f</v>
      </c>
      <c r="B558" s="15" t="str">
        <f aca="false">consensus_calculation!$I558</f>
        <v/>
      </c>
      <c r="C558" s="10" t="b">
        <f aca="false">consensus_calculation!F558</f>
        <v>0</v>
      </c>
    </row>
    <row r="559" customFormat="false" ht="15.75" hidden="false" customHeight="false" outlineLevel="0" collapsed="false">
      <c r="A559" s="15" t="str">
        <f aca="false">consensus_calculation!$A559</f>
        <v>872bb4fb-3638-4648-9733-d02a389092a7</v>
      </c>
      <c r="B559" s="15" t="str">
        <f aca="false">consensus_calculation!$I559</f>
        <v/>
      </c>
      <c r="C559" s="10" t="b">
        <f aca="false">consensus_calculation!F559</f>
        <v>0</v>
      </c>
    </row>
    <row r="560" customFormat="false" ht="15.75" hidden="false" customHeight="false" outlineLevel="0" collapsed="false">
      <c r="A560" s="15" t="str">
        <f aca="false">consensus_calculation!$A560</f>
        <v>8743f90e-c4a9-4725-b06d-f614db6c01ac</v>
      </c>
      <c r="B560" s="15" t="str">
        <f aca="false">consensus_calculation!$I560</f>
        <v>NORMAL</v>
      </c>
      <c r="C560" s="10" t="b">
        <f aca="false">consensus_calculation!F560</f>
        <v>0</v>
      </c>
    </row>
    <row r="561" customFormat="false" ht="15.75" hidden="false" customHeight="false" outlineLevel="0" collapsed="false">
      <c r="A561" s="15" t="str">
        <f aca="false">consensus_calculation!$A561</f>
        <v>8776f36d-9abf-4a19-9be7-fe518d998e7f</v>
      </c>
      <c r="B561" s="15" t="str">
        <f aca="false">consensus_calculation!$I561</f>
        <v>NON_SPECIFIC</v>
      </c>
      <c r="C561" s="10" t="b">
        <f aca="false">consensus_calculation!F561</f>
        <v>0</v>
      </c>
    </row>
    <row r="562" customFormat="false" ht="15.75" hidden="false" customHeight="false" outlineLevel="0" collapsed="false">
      <c r="A562" s="15" t="str">
        <f aca="false">consensus_calculation!$A562</f>
        <v>87a05b2d-6e73-4a23-bd24-d40e6678b5ca</v>
      </c>
      <c r="B562" s="15" t="str">
        <f aca="false">consensus_calculation!$I562</f>
        <v>EARLY</v>
      </c>
      <c r="C562" s="10" t="b">
        <f aca="false">consensus_calculation!F562</f>
        <v>1</v>
      </c>
    </row>
    <row r="563" customFormat="false" ht="15.75" hidden="false" customHeight="false" outlineLevel="0" collapsed="false">
      <c r="A563" s="15" t="str">
        <f aca="false">consensus_calculation!$A563</f>
        <v>87e9cf68-c49e-4908-8d43-1f3d82a392a3</v>
      </c>
      <c r="B563" s="15" t="str">
        <f aca="false">consensus_calculation!$I563</f>
        <v>LATE</v>
      </c>
      <c r="C563" s="10" t="b">
        <f aca="false">consensus_calculation!F563</f>
        <v>1</v>
      </c>
    </row>
    <row r="564" customFormat="false" ht="15.75" hidden="false" customHeight="false" outlineLevel="0" collapsed="false">
      <c r="A564" s="15" t="str">
        <f aca="false">consensus_calculation!$A564</f>
        <v>88257963-d13b-4c03-a7f5-0e9b764b3a85</v>
      </c>
      <c r="B564" s="15" t="str">
        <f aca="false">consensus_calculation!$I564</f>
        <v>NON_SPECIFIC</v>
      </c>
      <c r="C564" s="10" t="b">
        <f aca="false">consensus_calculation!F564</f>
        <v>1</v>
      </c>
    </row>
    <row r="565" customFormat="false" ht="15.75" hidden="false" customHeight="false" outlineLevel="0" collapsed="false">
      <c r="A565" s="15" t="str">
        <f aca="false">consensus_calculation!$A565</f>
        <v>8832a790-81f3-4f71-989c-2603b922604e</v>
      </c>
      <c r="B565" s="15" t="str">
        <f aca="false">consensus_calculation!$I565</f>
        <v>NORMAL</v>
      </c>
      <c r="C565" s="10" t="b">
        <f aca="false">consensus_calculation!F565</f>
        <v>0</v>
      </c>
    </row>
    <row r="566" customFormat="false" ht="15.75" hidden="false" customHeight="false" outlineLevel="0" collapsed="false">
      <c r="A566" s="15" t="str">
        <f aca="false">consensus_calculation!$A566</f>
        <v>88c0c185-5566-43a5-bc81-d80859b14efb</v>
      </c>
      <c r="B566" s="15" t="str">
        <f aca="false">consensus_calculation!$I566</f>
        <v>ACTIVE</v>
      </c>
      <c r="C566" s="10" t="b">
        <f aca="false">consensus_calculation!F566</f>
        <v>0</v>
      </c>
    </row>
    <row r="567" customFormat="false" ht="15.75" hidden="false" customHeight="false" outlineLevel="0" collapsed="false">
      <c r="A567" s="15" t="str">
        <f aca="false">consensus_calculation!$A567</f>
        <v>88c8d705-8c3e-40b2-bce1-3866ca8d58e5</v>
      </c>
      <c r="B567" s="15" t="str">
        <f aca="false">consensus_calculation!$I567</f>
        <v>EARLY</v>
      </c>
      <c r="C567" s="10" t="b">
        <f aca="false">consensus_calculation!F567</f>
        <v>0</v>
      </c>
    </row>
    <row r="568" customFormat="false" ht="15.75" hidden="false" customHeight="false" outlineLevel="0" collapsed="false">
      <c r="A568" s="15" t="str">
        <f aca="false">consensus_calculation!$A568</f>
        <v>88dc833d-ed60-4168-9675-b2e5770739fc</v>
      </c>
      <c r="B568" s="15" t="str">
        <f aca="false">consensus_calculation!$I568</f>
        <v>NORMAL</v>
      </c>
      <c r="C568" s="10" t="b">
        <f aca="false">consensus_calculation!F568</f>
        <v>1</v>
      </c>
    </row>
    <row r="569" customFormat="false" ht="15.75" hidden="false" customHeight="false" outlineLevel="0" collapsed="false">
      <c r="A569" s="15" t="str">
        <f aca="false">consensus_calculation!$A569</f>
        <v>88dd9a96-f180-4e74-9196-a9783072e0d1</v>
      </c>
      <c r="B569" s="15" t="str">
        <f aca="false">consensus_calculation!$I569</f>
        <v>ACTIVE</v>
      </c>
      <c r="C569" s="10" t="b">
        <f aca="false">consensus_calculation!F569</f>
        <v>1</v>
      </c>
    </row>
    <row r="570" customFormat="false" ht="15.75" hidden="false" customHeight="false" outlineLevel="0" collapsed="false">
      <c r="A570" s="15" t="str">
        <f aca="false">consensus_calculation!$A570</f>
        <v>898fff00-2bca-4c93-aa0d-5cc91b70def5</v>
      </c>
      <c r="B570" s="15" t="str">
        <f aca="false">consensus_calculation!$I570</f>
        <v>NORMAL</v>
      </c>
      <c r="C570" s="10" t="b">
        <f aca="false">consensus_calculation!F570</f>
        <v>0</v>
      </c>
    </row>
    <row r="571" customFormat="false" ht="15.75" hidden="false" customHeight="false" outlineLevel="0" collapsed="false">
      <c r="A571" s="15" t="str">
        <f aca="false">consensus_calculation!$A571</f>
        <v>89a47173-982b-43b6-81ec-0d214a109f5b</v>
      </c>
      <c r="B571" s="15" t="str">
        <f aca="false">consensus_calculation!$I571</f>
        <v>NON_SPECIFIC</v>
      </c>
      <c r="C571" s="10" t="b">
        <f aca="false">consensus_calculation!F571</f>
        <v>0</v>
      </c>
    </row>
    <row r="572" customFormat="false" ht="15.75" hidden="false" customHeight="false" outlineLevel="0" collapsed="false">
      <c r="A572" s="15" t="str">
        <f aca="false">consensus_calculation!$A572</f>
        <v>89ac2006-b02c-42be-b53a-c1c95be75d61</v>
      </c>
      <c r="B572" s="15" t="str">
        <f aca="false">consensus_calculation!$I572</f>
        <v>EARLY</v>
      </c>
      <c r="C572" s="10" t="b">
        <f aca="false">consensus_calculation!F572</f>
        <v>0</v>
      </c>
    </row>
    <row r="573" customFormat="false" ht="15.75" hidden="false" customHeight="false" outlineLevel="0" collapsed="false">
      <c r="A573" s="15" t="str">
        <f aca="false">consensus_calculation!$A573</f>
        <v>89d232d8-f481-4b12-8e85-a73de76813aa</v>
      </c>
      <c r="B573" s="15" t="str">
        <f aca="false">consensus_calculation!$I573</f>
        <v>EARLY</v>
      </c>
      <c r="C573" s="10" t="b">
        <f aca="false">consensus_calculation!F573</f>
        <v>0</v>
      </c>
    </row>
    <row r="574" customFormat="false" ht="15.75" hidden="false" customHeight="false" outlineLevel="0" collapsed="false">
      <c r="A574" s="15" t="str">
        <f aca="false">consensus_calculation!$A574</f>
        <v>89d98c99-679a-4320-a46c-bf1227fee4fc</v>
      </c>
      <c r="B574" s="15" t="str">
        <f aca="false">consensus_calculation!$I574</f>
        <v>NORMAL</v>
      </c>
      <c r="C574" s="10" t="b">
        <f aca="false">consensus_calculation!F574</f>
        <v>0</v>
      </c>
    </row>
    <row r="575" customFormat="false" ht="15.75" hidden="false" customHeight="false" outlineLevel="0" collapsed="false">
      <c r="A575" s="15" t="str">
        <f aca="false">consensus_calculation!$A575</f>
        <v>89fa1395-26fd-46da-b1bc-461c51ba1f53</v>
      </c>
      <c r="B575" s="15" t="str">
        <f aca="false">consensus_calculation!$I575</f>
        <v/>
      </c>
      <c r="C575" s="10" t="b">
        <f aca="false">consensus_calculation!F575</f>
        <v>0</v>
      </c>
    </row>
    <row r="576" customFormat="false" ht="15.75" hidden="false" customHeight="false" outlineLevel="0" collapsed="false">
      <c r="A576" s="15" t="str">
        <f aca="false">consensus_calculation!$A576</f>
        <v>8a1397c3-453b-450e-9dea-46e07bc8f01a</v>
      </c>
      <c r="B576" s="15" t="str">
        <f aca="false">consensus_calculation!$I576</f>
        <v>NORMAL</v>
      </c>
      <c r="C576" s="10" t="b">
        <f aca="false">consensus_calculation!F576</f>
        <v>0</v>
      </c>
    </row>
    <row r="577" customFormat="false" ht="15.75" hidden="false" customHeight="false" outlineLevel="0" collapsed="false">
      <c r="A577" s="15" t="str">
        <f aca="false">consensus_calculation!$A577</f>
        <v>8b17888a-6e41-4abf-ae79-ed11b53e8a3d</v>
      </c>
      <c r="B577" s="15" t="str">
        <f aca="false">consensus_calculation!$I577</f>
        <v>NON_SPECIFIC</v>
      </c>
      <c r="C577" s="10" t="b">
        <f aca="false">consensus_calculation!F577</f>
        <v>1</v>
      </c>
    </row>
    <row r="578" customFormat="false" ht="15.75" hidden="false" customHeight="false" outlineLevel="0" collapsed="false">
      <c r="A578" s="15" t="str">
        <f aca="false">consensus_calculation!$A578</f>
        <v>8b4a5522-d88a-4a3a-be57-26d4b4b79f4c</v>
      </c>
      <c r="B578" s="15" t="str">
        <f aca="false">consensus_calculation!$I578</f>
        <v>NON_SPECIFIC</v>
      </c>
      <c r="C578" s="10" t="b">
        <f aca="false">consensus_calculation!F578</f>
        <v>1</v>
      </c>
    </row>
    <row r="579" customFormat="false" ht="15.75" hidden="false" customHeight="false" outlineLevel="0" collapsed="false">
      <c r="A579" s="15" t="str">
        <f aca="false">consensus_calculation!$A579</f>
        <v>8b66435d-5d5b-4035-9adf-24fe8fa11198</v>
      </c>
      <c r="B579" s="15" t="str">
        <f aca="false">consensus_calculation!$I579</f>
        <v>EARLY</v>
      </c>
      <c r="C579" s="10" t="b">
        <f aca="false">consensus_calculation!F579</f>
        <v>1</v>
      </c>
    </row>
    <row r="580" customFormat="false" ht="15.75" hidden="false" customHeight="false" outlineLevel="0" collapsed="false">
      <c r="A580" s="15" t="str">
        <f aca="false">consensus_calculation!$A580</f>
        <v>8b7e37e1-d3ec-40d2-8c1d-adc6bcd4df94</v>
      </c>
      <c r="B580" s="15" t="str">
        <f aca="false">consensus_calculation!$I580</f>
        <v>EARLY</v>
      </c>
      <c r="C580" s="10" t="b">
        <f aca="false">consensus_calculation!F580</f>
        <v>1</v>
      </c>
    </row>
    <row r="581" customFormat="false" ht="15.75" hidden="false" customHeight="false" outlineLevel="0" collapsed="false">
      <c r="A581" s="15" t="str">
        <f aca="false">consensus_calculation!$A581</f>
        <v>8b8f4c9d-2f61-41e7-9b5f-a8bf8aac30bc</v>
      </c>
      <c r="B581" s="15" t="str">
        <f aca="false">consensus_calculation!$I581</f>
        <v>NORMAL</v>
      </c>
      <c r="C581" s="10" t="b">
        <f aca="false">consensus_calculation!F581</f>
        <v>1</v>
      </c>
    </row>
    <row r="582" customFormat="false" ht="15.75" hidden="false" customHeight="false" outlineLevel="0" collapsed="false">
      <c r="A582" s="15" t="str">
        <f aca="false">consensus_calculation!$A582</f>
        <v>8d87cae5-f9ee-43d5-90ea-9f1dbde46a78</v>
      </c>
      <c r="B582" s="15" t="str">
        <f aca="false">consensus_calculation!$I582</f>
        <v>NORMAL</v>
      </c>
      <c r="C582" s="10" t="b">
        <f aca="false">consensus_calculation!F582</f>
        <v>1</v>
      </c>
    </row>
    <row r="583" customFormat="false" ht="15.75" hidden="false" customHeight="false" outlineLevel="0" collapsed="false">
      <c r="A583" s="15" t="str">
        <f aca="false">consensus_calculation!$A583</f>
        <v>8dca05b9-6f45-460f-badf-991ac2ca1bb8</v>
      </c>
      <c r="B583" s="15" t="str">
        <f aca="false">consensus_calculation!$I583</f>
        <v/>
      </c>
      <c r="C583" s="10" t="b">
        <f aca="false">consensus_calculation!F583</f>
        <v>0</v>
      </c>
    </row>
    <row r="584" customFormat="false" ht="15.75" hidden="false" customHeight="false" outlineLevel="0" collapsed="false">
      <c r="A584" s="15" t="str">
        <f aca="false">consensus_calculation!$A584</f>
        <v>8dffff7f-ae92-4c80-9441-e93476e66d4e</v>
      </c>
      <c r="B584" s="15" t="str">
        <f aca="false">consensus_calculation!$I584</f>
        <v>EARLY</v>
      </c>
      <c r="C584" s="10" t="b">
        <f aca="false">consensus_calculation!F584</f>
        <v>0</v>
      </c>
    </row>
    <row r="585" customFormat="false" ht="15.75" hidden="false" customHeight="false" outlineLevel="0" collapsed="false">
      <c r="A585" s="15" t="str">
        <f aca="false">consensus_calculation!$A585</f>
        <v>8e0a4dc3-656e-4a7d-8bae-a54125fdc684</v>
      </c>
      <c r="B585" s="15" t="str">
        <f aca="false">consensus_calculation!$I585</f>
        <v>NON_SPECIFIC</v>
      </c>
      <c r="C585" s="10" t="b">
        <f aca="false">consensus_calculation!F585</f>
        <v>0</v>
      </c>
    </row>
    <row r="586" customFormat="false" ht="15.75" hidden="false" customHeight="false" outlineLevel="0" collapsed="false">
      <c r="A586" s="15" t="str">
        <f aca="false">consensus_calculation!$A586</f>
        <v>8ed612db-17a6-4da3-8731-e480f395ee3a</v>
      </c>
      <c r="B586" s="15" t="str">
        <f aca="false">consensus_calculation!$I586</f>
        <v>LATE</v>
      </c>
      <c r="C586" s="10" t="b">
        <f aca="false">consensus_calculation!F586</f>
        <v>1</v>
      </c>
    </row>
    <row r="587" customFormat="false" ht="15.75" hidden="false" customHeight="false" outlineLevel="0" collapsed="false">
      <c r="A587" s="15" t="str">
        <f aca="false">consensus_calculation!$A587</f>
        <v>8f6cb4d8-be73-4e44-b4c6-40a7e62d925b</v>
      </c>
      <c r="B587" s="15" t="str">
        <f aca="false">consensus_calculation!$I587</f>
        <v>LATE</v>
      </c>
      <c r="C587" s="10" t="b">
        <f aca="false">consensus_calculation!F587</f>
        <v>1</v>
      </c>
    </row>
    <row r="588" customFormat="false" ht="15.75" hidden="false" customHeight="false" outlineLevel="0" collapsed="false">
      <c r="A588" s="15" t="str">
        <f aca="false">consensus_calculation!$A588</f>
        <v>8f9e5299-9651-46d3-b2ee-cff280bb6ff1</v>
      </c>
      <c r="B588" s="15" t="str">
        <f aca="false">consensus_calculation!$I588</f>
        <v>NORMAL</v>
      </c>
      <c r="C588" s="10" t="b">
        <f aca="false">consensus_calculation!F588</f>
        <v>0</v>
      </c>
    </row>
    <row r="589" customFormat="false" ht="15.75" hidden="false" customHeight="false" outlineLevel="0" collapsed="false">
      <c r="A589" s="15" t="str">
        <f aca="false">consensus_calculation!$A589</f>
        <v>8fa29df5-9fed-47e1-8f6e-7bad035dda4f</v>
      </c>
      <c r="B589" s="15" t="str">
        <f aca="false">consensus_calculation!$I589</f>
        <v>NORMAL</v>
      </c>
      <c r="C589" s="10" t="b">
        <f aca="false">consensus_calculation!F589</f>
        <v>1</v>
      </c>
    </row>
    <row r="590" customFormat="false" ht="15.75" hidden="false" customHeight="false" outlineLevel="0" collapsed="false">
      <c r="A590" s="15" t="str">
        <f aca="false">consensus_calculation!$A590</f>
        <v>90690fdc-6891-47d4-8036-5e21a3574cfb</v>
      </c>
      <c r="B590" s="15" t="str">
        <f aca="false">consensus_calculation!$I590</f>
        <v>ACTIVE</v>
      </c>
      <c r="C590" s="10" t="b">
        <f aca="false">consensus_calculation!F590</f>
        <v>1</v>
      </c>
    </row>
    <row r="591" customFormat="false" ht="15.75" hidden="false" customHeight="false" outlineLevel="0" collapsed="false">
      <c r="A591" s="15" t="str">
        <f aca="false">consensus_calculation!$A591</f>
        <v>906a9154-13e4-4392-904b-db83867006f4</v>
      </c>
      <c r="B591" s="15" t="str">
        <f aca="false">consensus_calculation!$I591</f>
        <v>NON_SPECIFIC</v>
      </c>
      <c r="C591" s="10" t="b">
        <f aca="false">consensus_calculation!F591</f>
        <v>0</v>
      </c>
    </row>
    <row r="592" customFormat="false" ht="15.75" hidden="false" customHeight="false" outlineLevel="0" collapsed="false">
      <c r="A592" s="15" t="str">
        <f aca="false">consensus_calculation!$A592</f>
        <v>9078926a-7c07-41a0-b2d3-52f6440fa282</v>
      </c>
      <c r="B592" s="15" t="str">
        <f aca="false">consensus_calculation!$I592</f>
        <v/>
      </c>
      <c r="C592" s="10" t="b">
        <f aca="false">consensus_calculation!F592</f>
        <v>0</v>
      </c>
    </row>
    <row r="593" customFormat="false" ht="15.75" hidden="false" customHeight="false" outlineLevel="0" collapsed="false">
      <c r="A593" s="15" t="str">
        <f aca="false">consensus_calculation!$A593</f>
        <v>90c8324e-cdd9-4072-9fbf-c817f296ca54</v>
      </c>
      <c r="B593" s="15" t="str">
        <f aca="false">consensus_calculation!$I593</f>
        <v>NORMAL</v>
      </c>
      <c r="C593" s="10" t="b">
        <f aca="false">consensus_calculation!F593</f>
        <v>0</v>
      </c>
    </row>
    <row r="594" customFormat="false" ht="15.75" hidden="false" customHeight="false" outlineLevel="0" collapsed="false">
      <c r="A594" s="15" t="str">
        <f aca="false">consensus_calculation!$A594</f>
        <v>90d78ba5-8b75-4ba0-8bd2-9a8faa212266</v>
      </c>
      <c r="B594" s="15" t="str">
        <f aca="false">consensus_calculation!$I594</f>
        <v>NON_SPECIFIC</v>
      </c>
      <c r="C594" s="10" t="b">
        <f aca="false">consensus_calculation!F594</f>
        <v>1</v>
      </c>
    </row>
    <row r="595" customFormat="false" ht="15.75" hidden="false" customHeight="false" outlineLevel="0" collapsed="false">
      <c r="A595" s="15" t="str">
        <f aca="false">consensus_calculation!$A595</f>
        <v>910fb4ca-58ad-45e1-885b-4314f0daefd7</v>
      </c>
      <c r="B595" s="15" t="str">
        <f aca="false">consensus_calculation!$I595</f>
        <v>NORMAL</v>
      </c>
      <c r="C595" s="10" t="b">
        <f aca="false">consensus_calculation!F595</f>
        <v>1</v>
      </c>
    </row>
    <row r="596" customFormat="false" ht="15.75" hidden="false" customHeight="false" outlineLevel="0" collapsed="false">
      <c r="A596" s="15" t="str">
        <f aca="false">consensus_calculation!$A596</f>
        <v>9141c46d-878a-4b58-b265-452feaf95dbf</v>
      </c>
      <c r="B596" s="15" t="str">
        <f aca="false">consensus_calculation!$I596</f>
        <v>NORMAL</v>
      </c>
      <c r="C596" s="10" t="b">
        <f aca="false">consensus_calculation!F596</f>
        <v>0</v>
      </c>
    </row>
    <row r="597" customFormat="false" ht="15.75" hidden="false" customHeight="false" outlineLevel="0" collapsed="false">
      <c r="A597" s="15" t="str">
        <f aca="false">consensus_calculation!$A597</f>
        <v>917cb312-7bec-4394-9988-fe2713bef729</v>
      </c>
      <c r="B597" s="15" t="str">
        <f aca="false">consensus_calculation!$I597</f>
        <v>ACTIVE</v>
      </c>
      <c r="C597" s="10" t="b">
        <f aca="false">consensus_calculation!F597</f>
        <v>1</v>
      </c>
    </row>
    <row r="598" customFormat="false" ht="15.75" hidden="false" customHeight="false" outlineLevel="0" collapsed="false">
      <c r="A598" s="15" t="str">
        <f aca="false">consensus_calculation!$A598</f>
        <v>91c15110-0607-4594-891e-642011ad44ac</v>
      </c>
      <c r="B598" s="15" t="str">
        <f aca="false">consensus_calculation!$I598</f>
        <v>ACTIVE</v>
      </c>
      <c r="C598" s="10" t="b">
        <f aca="false">consensus_calculation!F598</f>
        <v>1</v>
      </c>
    </row>
    <row r="599" customFormat="false" ht="15.75" hidden="false" customHeight="false" outlineLevel="0" collapsed="false">
      <c r="A599" s="15" t="str">
        <f aca="false">consensus_calculation!$A599</f>
        <v>9275df98-597f-4de1-8917-c1a19eec48ac</v>
      </c>
      <c r="B599" s="15" t="str">
        <f aca="false">consensus_calculation!$I599</f>
        <v>EARLY</v>
      </c>
      <c r="C599" s="10" t="b">
        <f aca="false">consensus_calculation!F599</f>
        <v>0</v>
      </c>
    </row>
    <row r="600" customFormat="false" ht="15.75" hidden="false" customHeight="false" outlineLevel="0" collapsed="false">
      <c r="A600" s="15" t="str">
        <f aca="false">consensus_calculation!$A600</f>
        <v>92772131-e6fb-4aa4-b96a-16c75ca0fede</v>
      </c>
      <c r="B600" s="15" t="str">
        <f aca="false">consensus_calculation!$I600</f>
        <v>ACTIVE</v>
      </c>
      <c r="C600" s="10" t="b">
        <f aca="false">consensus_calculation!F600</f>
        <v>0</v>
      </c>
    </row>
    <row r="601" customFormat="false" ht="15.75" hidden="false" customHeight="false" outlineLevel="0" collapsed="false">
      <c r="A601" s="15" t="str">
        <f aca="false">consensus_calculation!$A601</f>
        <v>927d8167-7c95-4867-bf21-4f545ba53069</v>
      </c>
      <c r="B601" s="15" t="str">
        <f aca="false">consensus_calculation!$I601</f>
        <v>NORMAL</v>
      </c>
      <c r="C601" s="10" t="b">
        <f aca="false">consensus_calculation!F601</f>
        <v>1</v>
      </c>
    </row>
    <row r="602" customFormat="false" ht="15.75" hidden="false" customHeight="false" outlineLevel="0" collapsed="false">
      <c r="A602" s="15" t="str">
        <f aca="false">consensus_calculation!$A602</f>
        <v>92938b86-473a-438b-a81f-d35d62391e63</v>
      </c>
      <c r="B602" s="15" t="str">
        <f aca="false">consensus_calculation!$I602</f>
        <v>NORMAL</v>
      </c>
      <c r="C602" s="10" t="b">
        <f aca="false">consensus_calculation!F602</f>
        <v>0</v>
      </c>
    </row>
    <row r="603" customFormat="false" ht="15.75" hidden="false" customHeight="false" outlineLevel="0" collapsed="false">
      <c r="A603" s="15" t="str">
        <f aca="false">consensus_calculation!$A603</f>
        <v>92975b06-45ed-4d9c-b303-41d1a8111360</v>
      </c>
      <c r="B603" s="15" t="str">
        <f aca="false">consensus_calculation!$I603</f>
        <v>NON_SPECIFIC</v>
      </c>
      <c r="C603" s="10" t="b">
        <f aca="false">consensus_calculation!F603</f>
        <v>0</v>
      </c>
    </row>
    <row r="604" customFormat="false" ht="15.75" hidden="false" customHeight="false" outlineLevel="0" collapsed="false">
      <c r="A604" s="15" t="str">
        <f aca="false">consensus_calculation!$A604</f>
        <v>92cf1bd9-ccb6-4785-be45-3a9c06e4a16e</v>
      </c>
      <c r="B604" s="15" t="str">
        <f aca="false">consensus_calculation!$I604</f>
        <v>NON_SPECIFIC</v>
      </c>
      <c r="C604" s="10" t="b">
        <f aca="false">consensus_calculation!F604</f>
        <v>0</v>
      </c>
    </row>
    <row r="605" customFormat="false" ht="15.75" hidden="false" customHeight="false" outlineLevel="0" collapsed="false">
      <c r="A605" s="15" t="str">
        <f aca="false">consensus_calculation!$A605</f>
        <v>92e9dc28-919b-4f2f-9e15-bb07272deabe</v>
      </c>
      <c r="B605" s="15" t="str">
        <f aca="false">consensus_calculation!$I605</f>
        <v/>
      </c>
      <c r="C605" s="10" t="b">
        <f aca="false">consensus_calculation!F605</f>
        <v>0</v>
      </c>
    </row>
    <row r="606" customFormat="false" ht="15.75" hidden="false" customHeight="false" outlineLevel="0" collapsed="false">
      <c r="A606" s="15" t="str">
        <f aca="false">consensus_calculation!$A606</f>
        <v>9308e6f1-b238-4d41-a2c9-537e2bb39eb9</v>
      </c>
      <c r="B606" s="15" t="str">
        <f aca="false">consensus_calculation!$I606</f>
        <v>NON_SPECIFIC</v>
      </c>
      <c r="C606" s="10" t="b">
        <f aca="false">consensus_calculation!F606</f>
        <v>0</v>
      </c>
    </row>
    <row r="607" customFormat="false" ht="15.75" hidden="false" customHeight="false" outlineLevel="0" collapsed="false">
      <c r="A607" s="15" t="str">
        <f aca="false">consensus_calculation!$A607</f>
        <v>9312ee0e-c7e6-4f87-b785-4b7e4fdb5eb8</v>
      </c>
      <c r="B607" s="15" t="str">
        <f aca="false">consensus_calculation!$I607</f>
        <v>NON_SPECIFIC</v>
      </c>
      <c r="C607" s="10" t="b">
        <f aca="false">consensus_calculation!F607</f>
        <v>0</v>
      </c>
    </row>
    <row r="608" customFormat="false" ht="15.75" hidden="false" customHeight="false" outlineLevel="0" collapsed="false">
      <c r="A608" s="15" t="str">
        <f aca="false">consensus_calculation!$A608</f>
        <v>9322e630-8ab1-4e4f-b803-83480e79c10b</v>
      </c>
      <c r="B608" s="15" t="str">
        <f aca="false">consensus_calculation!$I608</f>
        <v/>
      </c>
      <c r="C608" s="10" t="b">
        <f aca="false">consensus_calculation!F608</f>
        <v>0</v>
      </c>
    </row>
    <row r="609" customFormat="false" ht="15.75" hidden="false" customHeight="false" outlineLevel="0" collapsed="false">
      <c r="A609" s="15" t="str">
        <f aca="false">consensus_calculation!$A609</f>
        <v>9329fc42-698f-472c-aa83-53fe8663b617</v>
      </c>
      <c r="B609" s="15" t="str">
        <f aca="false">consensus_calculation!$I609</f>
        <v>NON_SPECIFIC</v>
      </c>
      <c r="C609" s="10" t="b">
        <f aca="false">consensus_calculation!F609</f>
        <v>1</v>
      </c>
    </row>
    <row r="610" customFormat="false" ht="15.75" hidden="false" customHeight="false" outlineLevel="0" collapsed="false">
      <c r="A610" s="15" t="str">
        <f aca="false">consensus_calculation!$A610</f>
        <v>93574d80-43a7-4195-97df-1738fa1bfa69</v>
      </c>
      <c r="B610" s="15" t="str">
        <f aca="false">consensus_calculation!$I610</f>
        <v>NON_SPECIFIC</v>
      </c>
      <c r="C610" s="10" t="b">
        <f aca="false">consensus_calculation!F610</f>
        <v>0</v>
      </c>
    </row>
    <row r="611" customFormat="false" ht="15.75" hidden="false" customHeight="false" outlineLevel="0" collapsed="false">
      <c r="A611" s="15" t="str">
        <f aca="false">consensus_calculation!$A611</f>
        <v>939db91a-4fd9-452a-9b9b-a922c4d66042</v>
      </c>
      <c r="B611" s="15" t="str">
        <f aca="false">consensus_calculation!$I611</f>
        <v>NORMAL</v>
      </c>
      <c r="C611" s="10" t="b">
        <f aca="false">consensus_calculation!F611</f>
        <v>1</v>
      </c>
    </row>
    <row r="612" customFormat="false" ht="15.75" hidden="false" customHeight="false" outlineLevel="0" collapsed="false">
      <c r="A612" s="15" t="str">
        <f aca="false">consensus_calculation!$A612</f>
        <v>9415b8bf-6bce-499d-a4a4-a0cb7123fc84</v>
      </c>
      <c r="B612" s="15" t="str">
        <f aca="false">consensus_calculation!$I612</f>
        <v>ACTIVE</v>
      </c>
      <c r="C612" s="10" t="b">
        <f aca="false">consensus_calculation!F612</f>
        <v>1</v>
      </c>
    </row>
    <row r="613" customFormat="false" ht="15.75" hidden="false" customHeight="false" outlineLevel="0" collapsed="false">
      <c r="A613" s="15" t="str">
        <f aca="false">consensus_calculation!$A613</f>
        <v>94164e06-22b7-42e3-8ba1-6cee5fe6d12f</v>
      </c>
      <c r="B613" s="15" t="str">
        <f aca="false">consensus_calculation!$I613</f>
        <v>LATE</v>
      </c>
      <c r="C613" s="10" t="b">
        <f aca="false">consensus_calculation!F613</f>
        <v>0</v>
      </c>
    </row>
    <row r="614" customFormat="false" ht="15.75" hidden="false" customHeight="false" outlineLevel="0" collapsed="false">
      <c r="A614" s="15" t="str">
        <f aca="false">consensus_calculation!$A614</f>
        <v>9424ea44-03c2-4076-9dd4-00f82eeea3af</v>
      </c>
      <c r="B614" s="15" t="str">
        <f aca="false">consensus_calculation!$I614</f>
        <v>NORMAL</v>
      </c>
      <c r="C614" s="10" t="b">
        <f aca="false">consensus_calculation!F614</f>
        <v>0</v>
      </c>
    </row>
    <row r="615" customFormat="false" ht="15.75" hidden="false" customHeight="false" outlineLevel="0" collapsed="false">
      <c r="A615" s="15" t="str">
        <f aca="false">consensus_calculation!$A615</f>
        <v>946c63c1-90af-4670-8099-eff53060d7b2</v>
      </c>
      <c r="B615" s="15" t="str">
        <f aca="false">consensus_calculation!$I615</f>
        <v>NON_SPECIFIC</v>
      </c>
      <c r="C615" s="10" t="b">
        <f aca="false">consensus_calculation!F615</f>
        <v>0</v>
      </c>
    </row>
    <row r="616" customFormat="false" ht="15.75" hidden="false" customHeight="false" outlineLevel="0" collapsed="false">
      <c r="A616" s="15" t="str">
        <f aca="false">consensus_calculation!$A616</f>
        <v>9498c4d6-f125-4ffb-a054-e1f008f6f7c2</v>
      </c>
      <c r="B616" s="15" t="str">
        <f aca="false">consensus_calculation!$I616</f>
        <v>NORMAL</v>
      </c>
      <c r="C616" s="10" t="b">
        <f aca="false">consensus_calculation!F616</f>
        <v>0</v>
      </c>
    </row>
    <row r="617" customFormat="false" ht="15.75" hidden="false" customHeight="false" outlineLevel="0" collapsed="false">
      <c r="A617" s="15" t="str">
        <f aca="false">consensus_calculation!$A617</f>
        <v>95264a45-dc8f-4527-93fa-8f5a32c0a560</v>
      </c>
      <c r="B617" s="15" t="str">
        <f aca="false">consensus_calculation!$I617</f>
        <v>NORMAL</v>
      </c>
      <c r="C617" s="10" t="b">
        <f aca="false">consensus_calculation!F617</f>
        <v>1</v>
      </c>
    </row>
    <row r="618" customFormat="false" ht="15.75" hidden="false" customHeight="false" outlineLevel="0" collapsed="false">
      <c r="A618" s="15" t="str">
        <f aca="false">consensus_calculation!$A618</f>
        <v>95312b49-26d7-4366-a0ee-1ac910647d33</v>
      </c>
      <c r="B618" s="15" t="str">
        <f aca="false">consensus_calculation!$I618</f>
        <v>ACTIVE</v>
      </c>
      <c r="C618" s="10" t="b">
        <f aca="false">consensus_calculation!F618</f>
        <v>0</v>
      </c>
    </row>
    <row r="619" customFormat="false" ht="15.75" hidden="false" customHeight="false" outlineLevel="0" collapsed="false">
      <c r="A619" s="15" t="str">
        <f aca="false">consensus_calculation!$A619</f>
        <v>9554fb44-871e-4b27-b969-a030daa7838b</v>
      </c>
      <c r="B619" s="15" t="str">
        <f aca="false">consensus_calculation!$I619</f>
        <v>NORMAL</v>
      </c>
      <c r="C619" s="10" t="b">
        <f aca="false">consensus_calculation!F619</f>
        <v>1</v>
      </c>
    </row>
    <row r="620" customFormat="false" ht="15.75" hidden="false" customHeight="false" outlineLevel="0" collapsed="false">
      <c r="A620" s="15" t="str">
        <f aca="false">consensus_calculation!$A620</f>
        <v>95a67d3f-a637-414d-8ce0-7f8e3bd61bc9</v>
      </c>
      <c r="B620" s="15" t="str">
        <f aca="false">consensus_calculation!$I620</f>
        <v>ACTIVE</v>
      </c>
      <c r="C620" s="10" t="b">
        <f aca="false">consensus_calculation!F620</f>
        <v>1</v>
      </c>
    </row>
    <row r="621" customFormat="false" ht="15.75" hidden="false" customHeight="false" outlineLevel="0" collapsed="false">
      <c r="A621" s="15" t="str">
        <f aca="false">consensus_calculation!$A621</f>
        <v>95d174ff-8fb3-4d1a-accf-cca60ef45bf8</v>
      </c>
      <c r="B621" s="15" t="str">
        <f aca="false">consensus_calculation!$I621</f>
        <v>NON_SPECIFIC</v>
      </c>
      <c r="C621" s="10" t="b">
        <f aca="false">consensus_calculation!F621</f>
        <v>0</v>
      </c>
    </row>
    <row r="622" customFormat="false" ht="15.75" hidden="false" customHeight="false" outlineLevel="0" collapsed="false">
      <c r="A622" s="15" t="str">
        <f aca="false">consensus_calculation!$A622</f>
        <v>95d2f274-7a5c-4295-b6fa-82ac46aa1220</v>
      </c>
      <c r="B622" s="15" t="str">
        <f aca="false">consensus_calculation!$I622</f>
        <v>NORMAL</v>
      </c>
      <c r="C622" s="10" t="b">
        <f aca="false">consensus_calculation!F622</f>
        <v>0</v>
      </c>
    </row>
    <row r="623" customFormat="false" ht="15.75" hidden="false" customHeight="false" outlineLevel="0" collapsed="false">
      <c r="A623" s="15" t="str">
        <f aca="false">consensus_calculation!$A623</f>
        <v>9614656f-e699-42c6-a7f5-e839f0911123</v>
      </c>
      <c r="B623" s="15" t="str">
        <f aca="false">consensus_calculation!$I623</f>
        <v>EARLY</v>
      </c>
      <c r="C623" s="10" t="b">
        <f aca="false">consensus_calculation!F623</f>
        <v>0</v>
      </c>
    </row>
    <row r="624" customFormat="false" ht="15.75" hidden="false" customHeight="false" outlineLevel="0" collapsed="false">
      <c r="A624" s="15" t="str">
        <f aca="false">consensus_calculation!$A624</f>
        <v>96269b41-e03b-4e6c-92ea-4325e7c8432b</v>
      </c>
      <c r="B624" s="15" t="str">
        <f aca="false">consensus_calculation!$I624</f>
        <v>EARLY</v>
      </c>
      <c r="C624" s="10" t="b">
        <f aca="false">consensus_calculation!F624</f>
        <v>0</v>
      </c>
    </row>
    <row r="625" customFormat="false" ht="15.75" hidden="false" customHeight="false" outlineLevel="0" collapsed="false">
      <c r="A625" s="15" t="str">
        <f aca="false">consensus_calculation!$A625</f>
        <v>9684b59d-fc57-45c8-8ebe-6bc68c1e7826</v>
      </c>
      <c r="B625" s="15" t="str">
        <f aca="false">consensus_calculation!$I625</f>
        <v>NORMAL</v>
      </c>
      <c r="C625" s="10" t="b">
        <f aca="false">consensus_calculation!F625</f>
        <v>0</v>
      </c>
    </row>
    <row r="626" customFormat="false" ht="15.75" hidden="false" customHeight="false" outlineLevel="0" collapsed="false">
      <c r="A626" s="15" t="str">
        <f aca="false">consensus_calculation!$A626</f>
        <v>96ee0780-76a7-491a-9925-dccd4e58457e</v>
      </c>
      <c r="B626" s="15" t="str">
        <f aca="false">consensus_calculation!$I626</f>
        <v>NORMAL</v>
      </c>
      <c r="C626" s="10" t="b">
        <f aca="false">consensus_calculation!F626</f>
        <v>0</v>
      </c>
    </row>
    <row r="627" customFormat="false" ht="15.75" hidden="false" customHeight="false" outlineLevel="0" collapsed="false">
      <c r="A627" s="15" t="str">
        <f aca="false">consensus_calculation!$A627</f>
        <v>96fb470f-c9b8-4d82-94a7-f76488b878cf</v>
      </c>
      <c r="B627" s="15" t="str">
        <f aca="false">consensus_calculation!$I627</f>
        <v/>
      </c>
      <c r="C627" s="10" t="b">
        <f aca="false">consensus_calculation!F627</f>
        <v>0</v>
      </c>
    </row>
    <row r="628" customFormat="false" ht="15.75" hidden="false" customHeight="false" outlineLevel="0" collapsed="false">
      <c r="A628" s="15" t="str">
        <f aca="false">consensus_calculation!$A628</f>
        <v>9708ef09-c981-41b9-9704-3766ed518e48</v>
      </c>
      <c r="B628" s="15" t="str">
        <f aca="false">consensus_calculation!$I628</f>
        <v>EARLY</v>
      </c>
      <c r="C628" s="10" t="b">
        <f aca="false">consensus_calculation!F628</f>
        <v>0</v>
      </c>
    </row>
    <row r="629" customFormat="false" ht="15.75" hidden="false" customHeight="false" outlineLevel="0" collapsed="false">
      <c r="A629" s="15" t="str">
        <f aca="false">consensus_calculation!$A629</f>
        <v>977d9ea9-06ac-4f05-9b40-7fc6980b1bfa</v>
      </c>
      <c r="B629" s="15" t="str">
        <f aca="false">consensus_calculation!$I629</f>
        <v>ACTIVE</v>
      </c>
      <c r="C629" s="10" t="b">
        <f aca="false">consensus_calculation!F629</f>
        <v>1</v>
      </c>
    </row>
    <row r="630" customFormat="false" ht="15.75" hidden="false" customHeight="false" outlineLevel="0" collapsed="false">
      <c r="A630" s="15" t="str">
        <f aca="false">consensus_calculation!$A630</f>
        <v>978c85bb-16da-44a2-a7a9-1ce2600e4520</v>
      </c>
      <c r="B630" s="15" t="str">
        <f aca="false">consensus_calculation!$I630</f>
        <v>NON_SPECIFIC</v>
      </c>
      <c r="C630" s="10" t="b">
        <f aca="false">consensus_calculation!F630</f>
        <v>1</v>
      </c>
    </row>
    <row r="631" customFormat="false" ht="15.75" hidden="false" customHeight="false" outlineLevel="0" collapsed="false">
      <c r="A631" s="15" t="str">
        <f aca="false">consensus_calculation!$A631</f>
        <v>97b6240c-a7b5-4a27-a34c-bd55012ccb9d</v>
      </c>
      <c r="B631" s="15" t="str">
        <f aca="false">consensus_calculation!$I631</f>
        <v>NON_SPECIFIC</v>
      </c>
      <c r="C631" s="10" t="b">
        <f aca="false">consensus_calculation!F631</f>
        <v>1</v>
      </c>
    </row>
    <row r="632" customFormat="false" ht="15.75" hidden="false" customHeight="false" outlineLevel="0" collapsed="false">
      <c r="A632" s="15" t="str">
        <f aca="false">consensus_calculation!$A632</f>
        <v>97d93280-844a-4679-8262-77503261d923</v>
      </c>
      <c r="B632" s="15" t="str">
        <f aca="false">consensus_calculation!$I632</f>
        <v>NON_SPECIFIC</v>
      </c>
      <c r="C632" s="10" t="b">
        <f aca="false">consensus_calculation!F632</f>
        <v>1</v>
      </c>
    </row>
    <row r="633" customFormat="false" ht="15.75" hidden="false" customHeight="false" outlineLevel="0" collapsed="false">
      <c r="A633" s="15" t="str">
        <f aca="false">consensus_calculation!$A633</f>
        <v>9843c720-5d58-441c-8b76-df228e57be3e</v>
      </c>
      <c r="B633" s="15" t="str">
        <f aca="false">consensus_calculation!$I633</f>
        <v>EARLY</v>
      </c>
      <c r="C633" s="10" t="b">
        <f aca="false">consensus_calculation!F633</f>
        <v>0</v>
      </c>
    </row>
    <row r="634" customFormat="false" ht="15.75" hidden="false" customHeight="false" outlineLevel="0" collapsed="false">
      <c r="A634" s="15" t="str">
        <f aca="false">consensus_calculation!$A634</f>
        <v>985ec602-71b0-459e-8e8e-73ed01f320fb</v>
      </c>
      <c r="B634" s="15" t="str">
        <f aca="false">consensus_calculation!$I634</f>
        <v>NON_SPECIFIC</v>
      </c>
      <c r="C634" s="10" t="b">
        <f aca="false">consensus_calculation!F634</f>
        <v>0</v>
      </c>
    </row>
    <row r="635" customFormat="false" ht="15.75" hidden="false" customHeight="false" outlineLevel="0" collapsed="false">
      <c r="A635" s="15" t="str">
        <f aca="false">consensus_calculation!$A635</f>
        <v>98e95599-65ba-4e79-b033-c9942de58340</v>
      </c>
      <c r="B635" s="15" t="str">
        <f aca="false">consensus_calculation!$I635</f>
        <v>ACTIVE</v>
      </c>
      <c r="C635" s="10" t="b">
        <f aca="false">consensus_calculation!F635</f>
        <v>1</v>
      </c>
    </row>
    <row r="636" customFormat="false" ht="15.75" hidden="false" customHeight="false" outlineLevel="0" collapsed="false">
      <c r="A636" s="15" t="str">
        <f aca="false">consensus_calculation!$A636</f>
        <v>9932feaa-c62b-4d74-8b55-c6a3dbab46ab</v>
      </c>
      <c r="B636" s="15" t="str">
        <f aca="false">consensus_calculation!$I636</f>
        <v>NON_SPECIFIC</v>
      </c>
      <c r="C636" s="10" t="b">
        <f aca="false">consensus_calculation!F636</f>
        <v>0</v>
      </c>
    </row>
    <row r="637" customFormat="false" ht="15.75" hidden="false" customHeight="false" outlineLevel="0" collapsed="false">
      <c r="A637" s="15" t="str">
        <f aca="false">consensus_calculation!$A637</f>
        <v>9949e8dc-0915-44f7-b334-a39f2f1fd38e</v>
      </c>
      <c r="B637" s="15" t="str">
        <f aca="false">consensus_calculation!$I637</f>
        <v>LATE</v>
      </c>
      <c r="C637" s="10" t="b">
        <f aca="false">consensus_calculation!F637</f>
        <v>0</v>
      </c>
    </row>
    <row r="638" customFormat="false" ht="15.75" hidden="false" customHeight="false" outlineLevel="0" collapsed="false">
      <c r="A638" s="15" t="str">
        <f aca="false">consensus_calculation!$A638</f>
        <v>994fb534-5952-44ca-9f7e-27b19b953f2a</v>
      </c>
      <c r="B638" s="15" t="str">
        <f aca="false">consensus_calculation!$I638</f>
        <v>ACTIVE</v>
      </c>
      <c r="C638" s="10" t="b">
        <f aca="false">consensus_calculation!F638</f>
        <v>0</v>
      </c>
    </row>
    <row r="639" customFormat="false" ht="15.75" hidden="false" customHeight="false" outlineLevel="0" collapsed="false">
      <c r="A639" s="15" t="str">
        <f aca="false">consensus_calculation!$A639</f>
        <v>995a1c48-6410-4cd3-8fcd-83ab147204f4</v>
      </c>
      <c r="B639" s="15" t="str">
        <f aca="false">consensus_calculation!$I639</f>
        <v>EARLY</v>
      </c>
      <c r="C639" s="10" t="b">
        <f aca="false">consensus_calculation!F639</f>
        <v>0</v>
      </c>
    </row>
    <row r="640" customFormat="false" ht="15.75" hidden="false" customHeight="false" outlineLevel="0" collapsed="false">
      <c r="A640" s="15" t="str">
        <f aca="false">consensus_calculation!$A640</f>
        <v>99dedfca-7487-4c16-8dc5-6d6c1e5ba54e</v>
      </c>
      <c r="B640" s="15" t="str">
        <f aca="false">consensus_calculation!$I640</f>
        <v>NORMAL</v>
      </c>
      <c r="C640" s="10" t="b">
        <f aca="false">consensus_calculation!F640</f>
        <v>0</v>
      </c>
    </row>
    <row r="641" customFormat="false" ht="15.75" hidden="false" customHeight="false" outlineLevel="0" collapsed="false">
      <c r="A641" s="15" t="str">
        <f aca="false">consensus_calculation!$A641</f>
        <v>99fee4c2-c51a-4c80-9aaf-7c6640961d81</v>
      </c>
      <c r="B641" s="15" t="str">
        <f aca="false">consensus_calculation!$I641</f>
        <v>EARLY</v>
      </c>
      <c r="C641" s="10" t="b">
        <f aca="false">consensus_calculation!F641</f>
        <v>1</v>
      </c>
    </row>
    <row r="642" customFormat="false" ht="15.75" hidden="false" customHeight="false" outlineLevel="0" collapsed="false">
      <c r="A642" s="15" t="str">
        <f aca="false">consensus_calculation!$A642</f>
        <v>9a2cc654-26c4-4365-a7b8-3cbdc8c08f53</v>
      </c>
      <c r="B642" s="15" t="str">
        <f aca="false">consensus_calculation!$I642</f>
        <v>NON_SPECIFIC</v>
      </c>
      <c r="C642" s="10" t="b">
        <f aca="false">consensus_calculation!F642</f>
        <v>0</v>
      </c>
    </row>
    <row r="643" customFormat="false" ht="15.75" hidden="false" customHeight="false" outlineLevel="0" collapsed="false">
      <c r="A643" s="15" t="str">
        <f aca="false">consensus_calculation!$A643</f>
        <v>9a301486-bd57-4ec9-84a9-40e98b3508e7</v>
      </c>
      <c r="B643" s="15" t="str">
        <f aca="false">consensus_calculation!$I643</f>
        <v>NON_SPECIFIC</v>
      </c>
      <c r="C643" s="10" t="b">
        <f aca="false">consensus_calculation!F643</f>
        <v>1</v>
      </c>
    </row>
    <row r="644" customFormat="false" ht="15.75" hidden="false" customHeight="false" outlineLevel="0" collapsed="false">
      <c r="A644" s="15" t="str">
        <f aca="false">consensus_calculation!$A644</f>
        <v>9a311ec0-797a-4680-ba19-cdddc166b6cf</v>
      </c>
      <c r="B644" s="15" t="str">
        <f aca="false">consensus_calculation!$I644</f>
        <v/>
      </c>
      <c r="C644" s="10" t="b">
        <f aca="false">consensus_calculation!F644</f>
        <v>0</v>
      </c>
    </row>
    <row r="645" customFormat="false" ht="15.75" hidden="false" customHeight="false" outlineLevel="0" collapsed="false">
      <c r="A645" s="15" t="str">
        <f aca="false">consensus_calculation!$A645</f>
        <v>9a419ea7-a2c7-4a31-b169-c5a164bcf243</v>
      </c>
      <c r="B645" s="15" t="str">
        <f aca="false">consensus_calculation!$I645</f>
        <v>EARLY</v>
      </c>
      <c r="C645" s="10" t="b">
        <f aca="false">consensus_calculation!F645</f>
        <v>0</v>
      </c>
    </row>
    <row r="646" customFormat="false" ht="15.75" hidden="false" customHeight="false" outlineLevel="0" collapsed="false">
      <c r="A646" s="15" t="str">
        <f aca="false">consensus_calculation!$A646</f>
        <v>9a476d6c-d6f6-459f-987f-a817f831710e</v>
      </c>
      <c r="B646" s="15" t="str">
        <f aca="false">consensus_calculation!$I646</f>
        <v/>
      </c>
      <c r="C646" s="10" t="b">
        <f aca="false">consensus_calculation!F646</f>
        <v>0</v>
      </c>
    </row>
    <row r="647" customFormat="false" ht="15.75" hidden="false" customHeight="false" outlineLevel="0" collapsed="false">
      <c r="A647" s="15" t="str">
        <f aca="false">consensus_calculation!$A647</f>
        <v>9a85c415-0e10-4020-ba5f-da6c731325cd</v>
      </c>
      <c r="B647" s="15" t="str">
        <f aca="false">consensus_calculation!$I647</f>
        <v/>
      </c>
      <c r="C647" s="10" t="b">
        <f aca="false">consensus_calculation!F647</f>
        <v>0</v>
      </c>
    </row>
    <row r="648" customFormat="false" ht="15.75" hidden="false" customHeight="false" outlineLevel="0" collapsed="false">
      <c r="A648" s="15" t="str">
        <f aca="false">consensus_calculation!$A648</f>
        <v>9aaf142f-58b3-46ef-8fe1-26136462eff2</v>
      </c>
      <c r="B648" s="15" t="str">
        <f aca="false">consensus_calculation!$I648</f>
        <v/>
      </c>
      <c r="C648" s="10" t="b">
        <f aca="false">consensus_calculation!F648</f>
        <v>0</v>
      </c>
    </row>
    <row r="649" customFormat="false" ht="15.75" hidden="false" customHeight="false" outlineLevel="0" collapsed="false">
      <c r="A649" s="15" t="str">
        <f aca="false">consensus_calculation!$A649</f>
        <v>9afb6a38-0190-4c8f-a983-53182b1ba21e</v>
      </c>
      <c r="B649" s="15" t="str">
        <f aca="false">consensus_calculation!$I649</f>
        <v>EARLY</v>
      </c>
      <c r="C649" s="10" t="b">
        <f aca="false">consensus_calculation!F649</f>
        <v>0</v>
      </c>
    </row>
    <row r="650" customFormat="false" ht="15.75" hidden="false" customHeight="false" outlineLevel="0" collapsed="false">
      <c r="A650" s="15" t="str">
        <f aca="false">consensus_calculation!$A650</f>
        <v>9b669c23-7778-48a8-b435-a60c0cde9f26</v>
      </c>
      <c r="B650" s="15" t="str">
        <f aca="false">consensus_calculation!$I650</f>
        <v>NORMAL</v>
      </c>
      <c r="C650" s="10" t="b">
        <f aca="false">consensus_calculation!F650</f>
        <v>0</v>
      </c>
    </row>
    <row r="651" customFormat="false" ht="15.75" hidden="false" customHeight="false" outlineLevel="0" collapsed="false">
      <c r="A651" s="15" t="str">
        <f aca="false">consensus_calculation!$A651</f>
        <v>9bcd008d-5759-4417-9e24-42070782b6da</v>
      </c>
      <c r="B651" s="15" t="str">
        <f aca="false">consensus_calculation!$I651</f>
        <v>NON_SPECIFIC</v>
      </c>
      <c r="C651" s="10" t="b">
        <f aca="false">consensus_calculation!F651</f>
        <v>0</v>
      </c>
    </row>
    <row r="652" customFormat="false" ht="15.75" hidden="false" customHeight="false" outlineLevel="0" collapsed="false">
      <c r="A652" s="15" t="str">
        <f aca="false">consensus_calculation!$A652</f>
        <v>9c588847-aa2c-45e8-93b7-78cf719c0a93</v>
      </c>
      <c r="B652" s="15" t="str">
        <f aca="false">consensus_calculation!$I652</f>
        <v>NON_SPECIFIC</v>
      </c>
      <c r="C652" s="10" t="b">
        <f aca="false">consensus_calculation!F652</f>
        <v>0</v>
      </c>
    </row>
    <row r="653" customFormat="false" ht="15.75" hidden="false" customHeight="false" outlineLevel="0" collapsed="false">
      <c r="A653" s="15" t="str">
        <f aca="false">consensus_calculation!$A653</f>
        <v>9c79dca4-8765-47f9-98d1-8a89e78d35d4</v>
      </c>
      <c r="B653" s="15" t="str">
        <f aca="false">consensus_calculation!$I653</f>
        <v/>
      </c>
      <c r="C653" s="10" t="b">
        <f aca="false">consensus_calculation!F653</f>
        <v>0</v>
      </c>
    </row>
    <row r="654" customFormat="false" ht="15.75" hidden="false" customHeight="false" outlineLevel="0" collapsed="false">
      <c r="A654" s="15" t="str">
        <f aca="false">consensus_calculation!$A654</f>
        <v>9cc3cfe2-573d-455b-9667-b4008547e512</v>
      </c>
      <c r="B654" s="15" t="str">
        <f aca="false">consensus_calculation!$I654</f>
        <v>NON_SPECIFIC</v>
      </c>
      <c r="C654" s="10" t="b">
        <f aca="false">consensus_calculation!F654</f>
        <v>0</v>
      </c>
    </row>
    <row r="655" customFormat="false" ht="15.75" hidden="false" customHeight="false" outlineLevel="0" collapsed="false">
      <c r="A655" s="15" t="str">
        <f aca="false">consensus_calculation!$A655</f>
        <v>9cdc4d38-95ba-4b89-a295-7099e003daf0</v>
      </c>
      <c r="B655" s="15" t="str">
        <f aca="false">consensus_calculation!$I655</f>
        <v>NON_SPECIFIC</v>
      </c>
      <c r="C655" s="10" t="b">
        <f aca="false">consensus_calculation!F655</f>
        <v>0</v>
      </c>
    </row>
    <row r="656" customFormat="false" ht="15.75" hidden="false" customHeight="false" outlineLevel="0" collapsed="false">
      <c r="A656" s="15" t="str">
        <f aca="false">consensus_calculation!$A656</f>
        <v>9cdc8978-2f49-4119-acae-198d904aa6e9</v>
      </c>
      <c r="B656" s="15" t="str">
        <f aca="false">consensus_calculation!$I656</f>
        <v>EARLY</v>
      </c>
      <c r="C656" s="10" t="b">
        <f aca="false">consensus_calculation!F656</f>
        <v>0</v>
      </c>
    </row>
    <row r="657" customFormat="false" ht="15.75" hidden="false" customHeight="false" outlineLevel="0" collapsed="false">
      <c r="A657" s="15" t="str">
        <f aca="false">consensus_calculation!$A657</f>
        <v>9d0adc3a-a55a-4148-9c1e-13805a415d05</v>
      </c>
      <c r="B657" s="15" t="str">
        <f aca="false">consensus_calculation!$I657</f>
        <v>EARLY</v>
      </c>
      <c r="C657" s="10" t="b">
        <f aca="false">consensus_calculation!F657</f>
        <v>0</v>
      </c>
    </row>
    <row r="658" customFormat="false" ht="15.75" hidden="false" customHeight="false" outlineLevel="0" collapsed="false">
      <c r="A658" s="15" t="str">
        <f aca="false">consensus_calculation!$A658</f>
        <v>9d526f02-a263-4127-a331-d590aee34f54</v>
      </c>
      <c r="B658" s="15" t="str">
        <f aca="false">consensus_calculation!$I658</f>
        <v>NORMAL</v>
      </c>
      <c r="C658" s="10" t="b">
        <f aca="false">consensus_calculation!F658</f>
        <v>1</v>
      </c>
    </row>
    <row r="659" customFormat="false" ht="15.75" hidden="false" customHeight="false" outlineLevel="0" collapsed="false">
      <c r="A659" s="15" t="str">
        <f aca="false">consensus_calculation!$A659</f>
        <v>9d55c6e7-459b-436a-96ca-1ac6d2d22c14</v>
      </c>
      <c r="B659" s="15" t="str">
        <f aca="false">consensus_calculation!$I659</f>
        <v/>
      </c>
      <c r="C659" s="10" t="b">
        <f aca="false">consensus_calculation!F659</f>
        <v>0</v>
      </c>
    </row>
    <row r="660" customFormat="false" ht="15.75" hidden="false" customHeight="false" outlineLevel="0" collapsed="false">
      <c r="A660" s="15" t="str">
        <f aca="false">consensus_calculation!$A660</f>
        <v>9da4e738-5160-4cfa-b89b-acaaf94deac7</v>
      </c>
      <c r="B660" s="15" t="str">
        <f aca="false">consensus_calculation!$I660</f>
        <v/>
      </c>
      <c r="C660" s="10" t="b">
        <f aca="false">consensus_calculation!F660</f>
        <v>0</v>
      </c>
    </row>
    <row r="661" customFormat="false" ht="15.75" hidden="false" customHeight="false" outlineLevel="0" collapsed="false">
      <c r="A661" s="15" t="str">
        <f aca="false">consensus_calculation!$A661</f>
        <v>9dca0081-bc8f-480e-aa9f-18171df937c4</v>
      </c>
      <c r="B661" s="15" t="str">
        <f aca="false">consensus_calculation!$I661</f>
        <v>NORMAL</v>
      </c>
      <c r="C661" s="10" t="b">
        <f aca="false">consensus_calculation!F661</f>
        <v>0</v>
      </c>
    </row>
    <row r="662" customFormat="false" ht="15.75" hidden="false" customHeight="false" outlineLevel="0" collapsed="false">
      <c r="A662" s="15" t="str">
        <f aca="false">consensus_calculation!$A662</f>
        <v>9de1c2fe-97a0-4d83-b3ba-e510eea9cccd</v>
      </c>
      <c r="B662" s="15" t="str">
        <f aca="false">consensus_calculation!$I662</f>
        <v>LATE</v>
      </c>
      <c r="C662" s="10" t="b">
        <f aca="false">consensus_calculation!F662</f>
        <v>0</v>
      </c>
    </row>
    <row r="663" customFormat="false" ht="15.75" hidden="false" customHeight="false" outlineLevel="0" collapsed="false">
      <c r="A663" s="15" t="str">
        <f aca="false">consensus_calculation!$A663</f>
        <v>9e24cc36-c315-4a1b-9e37-61888764699b</v>
      </c>
      <c r="B663" s="15" t="str">
        <f aca="false">consensus_calculation!$I663</f>
        <v>NON_SPECIFIC</v>
      </c>
      <c r="C663" s="10" t="b">
        <f aca="false">consensus_calculation!F663</f>
        <v>1</v>
      </c>
    </row>
    <row r="664" customFormat="false" ht="15.75" hidden="false" customHeight="false" outlineLevel="0" collapsed="false">
      <c r="A664" s="15" t="str">
        <f aca="false">consensus_calculation!$A664</f>
        <v>9e474a83-8469-41e9-a213-d566250ec70f</v>
      </c>
      <c r="B664" s="15" t="str">
        <f aca="false">consensus_calculation!$I664</f>
        <v>NORMAL</v>
      </c>
      <c r="C664" s="10" t="b">
        <f aca="false">consensus_calculation!F664</f>
        <v>0</v>
      </c>
    </row>
    <row r="665" customFormat="false" ht="15.75" hidden="false" customHeight="false" outlineLevel="0" collapsed="false">
      <c r="A665" s="15" t="str">
        <f aca="false">consensus_calculation!$A665</f>
        <v>9e697453-7838-47ed-a196-3f5176a3e4a1</v>
      </c>
      <c r="B665" s="15" t="str">
        <f aca="false">consensus_calculation!$I665</f>
        <v>EARLY</v>
      </c>
      <c r="C665" s="10" t="b">
        <f aca="false">consensus_calculation!F665</f>
        <v>1</v>
      </c>
    </row>
    <row r="666" customFormat="false" ht="15.75" hidden="false" customHeight="false" outlineLevel="0" collapsed="false">
      <c r="A666" s="15" t="str">
        <f aca="false">consensus_calculation!$A666</f>
        <v>9ead6245-683a-41c6-b0d9-fae65be65d70</v>
      </c>
      <c r="B666" s="15" t="str">
        <f aca="false">consensus_calculation!$I666</f>
        <v>NON_SPECIFIC</v>
      </c>
      <c r="C666" s="10" t="b">
        <f aca="false">consensus_calculation!F666</f>
        <v>1</v>
      </c>
    </row>
    <row r="667" customFormat="false" ht="15.75" hidden="false" customHeight="false" outlineLevel="0" collapsed="false">
      <c r="A667" s="15" t="str">
        <f aca="false">consensus_calculation!$A667</f>
        <v>9eb88fd7-0e28-47f8-ae65-7611dab6f402</v>
      </c>
      <c r="B667" s="15" t="str">
        <f aca="false">consensus_calculation!$I667</f>
        <v>NORMAL</v>
      </c>
      <c r="C667" s="10" t="b">
        <f aca="false">consensus_calculation!F667</f>
        <v>0</v>
      </c>
    </row>
    <row r="668" customFormat="false" ht="15.75" hidden="false" customHeight="false" outlineLevel="0" collapsed="false">
      <c r="A668" s="15" t="str">
        <f aca="false">consensus_calculation!$A668</f>
        <v>9f428803-367a-40c5-8dd2-4575eaca3ae9</v>
      </c>
      <c r="B668" s="15" t="str">
        <f aca="false">consensus_calculation!$I668</f>
        <v>NORMAL</v>
      </c>
      <c r="C668" s="10" t="b">
        <f aca="false">consensus_calculation!F668</f>
        <v>0</v>
      </c>
    </row>
    <row r="669" customFormat="false" ht="15.75" hidden="false" customHeight="false" outlineLevel="0" collapsed="false">
      <c r="A669" s="15" t="str">
        <f aca="false">consensus_calculation!$A669</f>
        <v>a06ad3e1-825c-45c2-8e91-c93609f5acdd</v>
      </c>
      <c r="B669" s="15" t="str">
        <f aca="false">consensus_calculation!$I669</f>
        <v>NON_SPECIFIC</v>
      </c>
      <c r="C669" s="10" t="b">
        <f aca="false">consensus_calculation!F669</f>
        <v>1</v>
      </c>
    </row>
    <row r="670" customFormat="false" ht="15.75" hidden="false" customHeight="false" outlineLevel="0" collapsed="false">
      <c r="A670" s="15" t="str">
        <f aca="false">consensus_calculation!$A670</f>
        <v>a0a34d1b-3ce3-48d3-8a69-abf89087f152</v>
      </c>
      <c r="B670" s="15" t="str">
        <f aca="false">consensus_calculation!$I670</f>
        <v>ACTIVE</v>
      </c>
      <c r="C670" s="10" t="b">
        <f aca="false">consensus_calculation!F670</f>
        <v>1</v>
      </c>
    </row>
    <row r="671" customFormat="false" ht="15.75" hidden="false" customHeight="false" outlineLevel="0" collapsed="false">
      <c r="A671" s="15" t="str">
        <f aca="false">consensus_calculation!$A671</f>
        <v>a1ba9ea5-11a7-49bd-878c-abd36e736a12</v>
      </c>
      <c r="B671" s="15" t="str">
        <f aca="false">consensus_calculation!$I671</f>
        <v>LATE</v>
      </c>
      <c r="C671" s="10" t="b">
        <f aca="false">consensus_calculation!F671</f>
        <v>1</v>
      </c>
    </row>
    <row r="672" customFormat="false" ht="15.75" hidden="false" customHeight="false" outlineLevel="0" collapsed="false">
      <c r="A672" s="15" t="str">
        <f aca="false">consensus_calculation!$A672</f>
        <v>a1fe5e85-064d-49d6-b3cb-3273628d6f86</v>
      </c>
      <c r="B672" s="15" t="str">
        <f aca="false">consensus_calculation!$I672</f>
        <v>ACTIVE</v>
      </c>
      <c r="C672" s="10" t="b">
        <f aca="false">consensus_calculation!F672</f>
        <v>0</v>
      </c>
    </row>
    <row r="673" customFormat="false" ht="15.75" hidden="false" customHeight="false" outlineLevel="0" collapsed="false">
      <c r="A673" s="15" t="str">
        <f aca="false">consensus_calculation!$A673</f>
        <v>a21e8ac2-d8bc-420e-8cd8-ae8b4294198f</v>
      </c>
      <c r="B673" s="15" t="str">
        <f aca="false">consensus_calculation!$I673</f>
        <v>NORMAL</v>
      </c>
      <c r="C673" s="10" t="b">
        <f aca="false">consensus_calculation!F673</f>
        <v>0</v>
      </c>
    </row>
    <row r="674" customFormat="false" ht="15.75" hidden="false" customHeight="false" outlineLevel="0" collapsed="false">
      <c r="A674" s="15" t="str">
        <f aca="false">consensus_calculation!$A674</f>
        <v>a23f0008-9932-4096-b5ec-ef0a401e731b</v>
      </c>
      <c r="B674" s="15" t="str">
        <f aca="false">consensus_calculation!$I674</f>
        <v/>
      </c>
      <c r="C674" s="10" t="b">
        <f aca="false">consensus_calculation!F674</f>
        <v>0</v>
      </c>
    </row>
    <row r="675" customFormat="false" ht="15.75" hidden="false" customHeight="false" outlineLevel="0" collapsed="false">
      <c r="A675" s="15" t="str">
        <f aca="false">consensus_calculation!$A675</f>
        <v>a2493bfd-7a9f-488c-a3fc-e4ec1944e7ab</v>
      </c>
      <c r="B675" s="15" t="str">
        <f aca="false">consensus_calculation!$I675</f>
        <v>NORMAL</v>
      </c>
      <c r="C675" s="10" t="b">
        <f aca="false">consensus_calculation!F675</f>
        <v>1</v>
      </c>
    </row>
    <row r="676" customFormat="false" ht="15.75" hidden="false" customHeight="false" outlineLevel="0" collapsed="false">
      <c r="A676" s="15" t="str">
        <f aca="false">consensus_calculation!$A676</f>
        <v>a263ac84-4914-4016-bc5a-51d6ad70d704</v>
      </c>
      <c r="B676" s="15" t="str">
        <f aca="false">consensus_calculation!$I676</f>
        <v>NON_SPECIFIC</v>
      </c>
      <c r="C676" s="10" t="b">
        <f aca="false">consensus_calculation!F676</f>
        <v>1</v>
      </c>
    </row>
    <row r="677" customFormat="false" ht="15.75" hidden="false" customHeight="false" outlineLevel="0" collapsed="false">
      <c r="A677" s="15" t="str">
        <f aca="false">consensus_calculation!$A677</f>
        <v>a2c8836b-d53f-428c-ac08-069ff68acffa</v>
      </c>
      <c r="B677" s="15" t="str">
        <f aca="false">consensus_calculation!$I677</f>
        <v>NORMAL</v>
      </c>
      <c r="C677" s="10" t="b">
        <f aca="false">consensus_calculation!F677</f>
        <v>1</v>
      </c>
    </row>
    <row r="678" customFormat="false" ht="15.75" hidden="false" customHeight="false" outlineLevel="0" collapsed="false">
      <c r="A678" s="15" t="str">
        <f aca="false">consensus_calculation!$A678</f>
        <v>a2d50612-0ae3-44cb-b541-1e4eff8d2b52</v>
      </c>
      <c r="B678" s="15" t="str">
        <f aca="false">consensus_calculation!$I678</f>
        <v>EARLY</v>
      </c>
      <c r="C678" s="10" t="b">
        <f aca="false">consensus_calculation!F678</f>
        <v>0</v>
      </c>
    </row>
    <row r="679" customFormat="false" ht="15.75" hidden="false" customHeight="false" outlineLevel="0" collapsed="false">
      <c r="A679" s="15" t="str">
        <f aca="false">consensus_calculation!$A679</f>
        <v>a2eba5b2-be82-4321-801f-e95f54b603bf</v>
      </c>
      <c r="B679" s="15" t="str">
        <f aca="false">consensus_calculation!$I679</f>
        <v>NON_SPECIFIC</v>
      </c>
      <c r="C679" s="10" t="b">
        <f aca="false">consensus_calculation!F679</f>
        <v>0</v>
      </c>
    </row>
    <row r="680" customFormat="false" ht="15.75" hidden="false" customHeight="false" outlineLevel="0" collapsed="false">
      <c r="A680" s="15" t="str">
        <f aca="false">consensus_calculation!$A680</f>
        <v>a2f07f10-9ae4-44c2-9f3a-0f614bed7d48</v>
      </c>
      <c r="B680" s="15" t="str">
        <f aca="false">consensus_calculation!$I680</f>
        <v>NON_SPECIFIC</v>
      </c>
      <c r="C680" s="10" t="b">
        <f aca="false">consensus_calculation!F680</f>
        <v>0</v>
      </c>
    </row>
    <row r="681" customFormat="false" ht="15.75" hidden="false" customHeight="false" outlineLevel="0" collapsed="false">
      <c r="A681" s="15" t="str">
        <f aca="false">consensus_calculation!$A681</f>
        <v>a35ed151-20d1-45a0-8aa6-7dea31d972c8</v>
      </c>
      <c r="B681" s="15" t="str">
        <f aca="false">consensus_calculation!$I681</f>
        <v>ACTIVE</v>
      </c>
      <c r="C681" s="10" t="b">
        <f aca="false">consensus_calculation!F681</f>
        <v>1</v>
      </c>
    </row>
    <row r="682" customFormat="false" ht="15.75" hidden="false" customHeight="false" outlineLevel="0" collapsed="false">
      <c r="A682" s="15" t="str">
        <f aca="false">consensus_calculation!$A682</f>
        <v>a3c51f75-2f16-4a45-83fa-feb49819fde2</v>
      </c>
      <c r="B682" s="15" t="str">
        <f aca="false">consensus_calculation!$I682</f>
        <v>NON_SPECIFIC</v>
      </c>
      <c r="C682" s="10" t="b">
        <f aca="false">consensus_calculation!F682</f>
        <v>1</v>
      </c>
    </row>
    <row r="683" customFormat="false" ht="15.75" hidden="false" customHeight="false" outlineLevel="0" collapsed="false">
      <c r="A683" s="15" t="str">
        <f aca="false">consensus_calculation!$A683</f>
        <v>a41444bb-89f4-4624-870f-877bf7b2e3c6</v>
      </c>
      <c r="B683" s="15" t="str">
        <f aca="false">consensus_calculation!$I683</f>
        <v>NON_SPECIFIC</v>
      </c>
      <c r="C683" s="10" t="b">
        <f aca="false">consensus_calculation!F683</f>
        <v>0</v>
      </c>
    </row>
    <row r="684" customFormat="false" ht="15.75" hidden="false" customHeight="false" outlineLevel="0" collapsed="false">
      <c r="A684" s="15" t="str">
        <f aca="false">consensus_calculation!$A684</f>
        <v>a455b705-2007-46e5-a72a-e7b922fc3eb8</v>
      </c>
      <c r="B684" s="15" t="str">
        <f aca="false">consensus_calculation!$I684</f>
        <v/>
      </c>
      <c r="C684" s="10" t="b">
        <f aca="false">consensus_calculation!F684</f>
        <v>0</v>
      </c>
    </row>
    <row r="685" customFormat="false" ht="15.75" hidden="false" customHeight="false" outlineLevel="0" collapsed="false">
      <c r="A685" s="15" t="str">
        <f aca="false">consensus_calculation!$A685</f>
        <v>a470dd4b-0c4f-4d40-86f4-52d736129463</v>
      </c>
      <c r="B685" s="15" t="str">
        <f aca="false">consensus_calculation!$I685</f>
        <v>NORMAL</v>
      </c>
      <c r="C685" s="10" t="b">
        <f aca="false">consensus_calculation!F685</f>
        <v>0</v>
      </c>
    </row>
    <row r="686" customFormat="false" ht="15.75" hidden="false" customHeight="false" outlineLevel="0" collapsed="false">
      <c r="A686" s="15" t="str">
        <f aca="false">consensus_calculation!$A686</f>
        <v>a4802735-179b-4d6a-93e7-91b7e418e88b</v>
      </c>
      <c r="B686" s="15" t="str">
        <f aca="false">consensus_calculation!$I686</f>
        <v>EARLY</v>
      </c>
      <c r="C686" s="10" t="b">
        <f aca="false">consensus_calculation!F686</f>
        <v>1</v>
      </c>
    </row>
    <row r="687" customFormat="false" ht="15.75" hidden="false" customHeight="false" outlineLevel="0" collapsed="false">
      <c r="A687" s="15" t="str">
        <f aca="false">consensus_calculation!$A687</f>
        <v>a4bc1800-7f81-4089-8424-92a2eb964176</v>
      </c>
      <c r="B687" s="15" t="str">
        <f aca="false">consensus_calculation!$I687</f>
        <v>NORMAL</v>
      </c>
      <c r="C687" s="10" t="b">
        <f aca="false">consensus_calculation!F687</f>
        <v>0</v>
      </c>
    </row>
    <row r="688" customFormat="false" ht="15.75" hidden="false" customHeight="false" outlineLevel="0" collapsed="false">
      <c r="A688" s="15" t="str">
        <f aca="false">consensus_calculation!$A688</f>
        <v>a4d9e456-9f30-4f3b-a627-e150f58a3ece</v>
      </c>
      <c r="B688" s="15" t="str">
        <f aca="false">consensus_calculation!$I688</f>
        <v>NON_SPECIFIC</v>
      </c>
      <c r="C688" s="10" t="b">
        <f aca="false">consensus_calculation!F688</f>
        <v>0</v>
      </c>
    </row>
    <row r="689" customFormat="false" ht="15.75" hidden="false" customHeight="false" outlineLevel="0" collapsed="false">
      <c r="A689" s="15" t="str">
        <f aca="false">consensus_calculation!$A689</f>
        <v>a506d892-b12c-4840-b595-b296c6b1a61f</v>
      </c>
      <c r="B689" s="15" t="str">
        <f aca="false">consensus_calculation!$I689</f>
        <v>EARLY</v>
      </c>
      <c r="C689" s="10" t="b">
        <f aca="false">consensus_calculation!F689</f>
        <v>1</v>
      </c>
    </row>
    <row r="690" customFormat="false" ht="15.75" hidden="false" customHeight="false" outlineLevel="0" collapsed="false">
      <c r="A690" s="15" t="str">
        <f aca="false">consensus_calculation!$A690</f>
        <v>a5431832-5a5f-49f4-995d-a4d0b42a2b3a</v>
      </c>
      <c r="B690" s="15" t="str">
        <f aca="false">consensus_calculation!$I690</f>
        <v>NORMAL</v>
      </c>
      <c r="C690" s="10" t="b">
        <f aca="false">consensus_calculation!F690</f>
        <v>0</v>
      </c>
    </row>
    <row r="691" customFormat="false" ht="15.75" hidden="false" customHeight="false" outlineLevel="0" collapsed="false">
      <c r="A691" s="15" t="str">
        <f aca="false">consensus_calculation!$A691</f>
        <v>a58064cc-9dee-457a-9bf2-db28ec22de50</v>
      </c>
      <c r="B691" s="15" t="str">
        <f aca="false">consensus_calculation!$I691</f>
        <v>NORMAL</v>
      </c>
      <c r="C691" s="10" t="b">
        <f aca="false">consensus_calculation!F691</f>
        <v>0</v>
      </c>
    </row>
    <row r="692" customFormat="false" ht="15.75" hidden="false" customHeight="false" outlineLevel="0" collapsed="false">
      <c r="A692" s="15" t="str">
        <f aca="false">consensus_calculation!$A692</f>
        <v>a5ff10b3-8a7c-424a-b613-73f52051a982</v>
      </c>
      <c r="B692" s="15" t="str">
        <f aca="false">consensus_calculation!$I692</f>
        <v>NORMAL</v>
      </c>
      <c r="C692" s="10" t="b">
        <f aca="false">consensus_calculation!F692</f>
        <v>0</v>
      </c>
    </row>
    <row r="693" customFormat="false" ht="15.75" hidden="false" customHeight="false" outlineLevel="0" collapsed="false">
      <c r="A693" s="15" t="str">
        <f aca="false">consensus_calculation!$A693</f>
        <v>a62a0dd7-2e32-43a4-943b-84b35ecfacfa</v>
      </c>
      <c r="B693" s="15" t="str">
        <f aca="false">consensus_calculation!$I693</f>
        <v>NORMAL</v>
      </c>
      <c r="C693" s="10" t="b">
        <f aca="false">consensus_calculation!F693</f>
        <v>0</v>
      </c>
    </row>
    <row r="694" customFormat="false" ht="15.75" hidden="false" customHeight="false" outlineLevel="0" collapsed="false">
      <c r="A694" s="15" t="str">
        <f aca="false">consensus_calculation!$A694</f>
        <v>a62c1678-f4d4-40f9-ba1c-4289ba92feeb</v>
      </c>
      <c r="B694" s="15" t="str">
        <f aca="false">consensus_calculation!$I694</f>
        <v/>
      </c>
      <c r="C694" s="10" t="b">
        <f aca="false">consensus_calculation!F694</f>
        <v>0</v>
      </c>
    </row>
    <row r="695" customFormat="false" ht="15.75" hidden="false" customHeight="false" outlineLevel="0" collapsed="false">
      <c r="A695" s="15" t="str">
        <f aca="false">consensus_calculation!$A695</f>
        <v>a652fd8e-277d-4550-b068-68a941ddc6d3</v>
      </c>
      <c r="B695" s="15" t="str">
        <f aca="false">consensus_calculation!$I695</f>
        <v>NON_SPECIFIC</v>
      </c>
      <c r="C695" s="10" t="b">
        <f aca="false">consensus_calculation!F695</f>
        <v>0</v>
      </c>
    </row>
    <row r="696" customFormat="false" ht="15.75" hidden="false" customHeight="false" outlineLevel="0" collapsed="false">
      <c r="A696" s="15" t="str">
        <f aca="false">consensus_calculation!$A696</f>
        <v>a6548bf8-c38b-4587-acf8-60d370b16546</v>
      </c>
      <c r="B696" s="15" t="str">
        <f aca="false">consensus_calculation!$I696</f>
        <v>ACTIVE</v>
      </c>
      <c r="C696" s="10" t="b">
        <f aca="false">consensus_calculation!F696</f>
        <v>1</v>
      </c>
    </row>
    <row r="697" customFormat="false" ht="15.75" hidden="false" customHeight="false" outlineLevel="0" collapsed="false">
      <c r="A697" s="15" t="str">
        <f aca="false">consensus_calculation!$A697</f>
        <v>a723e701-ec85-42c5-a5ed-c31e4e76b487</v>
      </c>
      <c r="B697" s="15" t="str">
        <f aca="false">consensus_calculation!$I697</f>
        <v/>
      </c>
      <c r="C697" s="10" t="b">
        <f aca="false">consensus_calculation!F697</f>
        <v>0</v>
      </c>
    </row>
    <row r="698" customFormat="false" ht="15.75" hidden="false" customHeight="false" outlineLevel="0" collapsed="false">
      <c r="A698" s="15" t="str">
        <f aca="false">consensus_calculation!$A698</f>
        <v>a7347c2a-1132-4e8c-b6a0-99215a8de87e</v>
      </c>
      <c r="B698" s="15" t="str">
        <f aca="false">consensus_calculation!$I698</f>
        <v>NON_SPECIFIC</v>
      </c>
      <c r="C698" s="10" t="b">
        <f aca="false">consensus_calculation!F698</f>
        <v>0</v>
      </c>
    </row>
    <row r="699" customFormat="false" ht="15.75" hidden="false" customHeight="false" outlineLevel="0" collapsed="false">
      <c r="A699" s="15" t="str">
        <f aca="false">consensus_calculation!$A699</f>
        <v>a7883368-2594-4066-90a6-433a3fd3cc1d</v>
      </c>
      <c r="B699" s="15" t="str">
        <f aca="false">consensus_calculation!$I699</f>
        <v>ACTIVE</v>
      </c>
      <c r="C699" s="10" t="b">
        <f aca="false">consensus_calculation!F699</f>
        <v>1</v>
      </c>
    </row>
    <row r="700" customFormat="false" ht="15.75" hidden="false" customHeight="false" outlineLevel="0" collapsed="false">
      <c r="A700" s="15" t="str">
        <f aca="false">consensus_calculation!$A700</f>
        <v>a7f1201a-1a35-4d74-baca-e758a5a0f70d</v>
      </c>
      <c r="B700" s="15" t="str">
        <f aca="false">consensus_calculation!$I700</f>
        <v>LATE</v>
      </c>
      <c r="C700" s="10" t="b">
        <f aca="false">consensus_calculation!F700</f>
        <v>1</v>
      </c>
    </row>
    <row r="701" customFormat="false" ht="15.75" hidden="false" customHeight="false" outlineLevel="0" collapsed="false">
      <c r="A701" s="15" t="str">
        <f aca="false">consensus_calculation!$A701</f>
        <v>a81a94e6-810c-4fa2-836a-72c0c69b1110</v>
      </c>
      <c r="B701" s="15" t="str">
        <f aca="false">consensus_calculation!$I701</f>
        <v/>
      </c>
      <c r="C701" s="10" t="b">
        <f aca="false">consensus_calculation!F701</f>
        <v>0</v>
      </c>
    </row>
    <row r="702" customFormat="false" ht="15.75" hidden="false" customHeight="false" outlineLevel="0" collapsed="false">
      <c r="A702" s="15" t="str">
        <f aca="false">consensus_calculation!$A702</f>
        <v>a83df86f-91ae-41d0-9eaa-bcfb82371370</v>
      </c>
      <c r="B702" s="15" t="str">
        <f aca="false">consensus_calculation!$I702</f>
        <v>EARLY</v>
      </c>
      <c r="C702" s="10" t="b">
        <f aca="false">consensus_calculation!F702</f>
        <v>0</v>
      </c>
    </row>
    <row r="703" customFormat="false" ht="15.75" hidden="false" customHeight="false" outlineLevel="0" collapsed="false">
      <c r="A703" s="15" t="str">
        <f aca="false">consensus_calculation!$A703</f>
        <v>a8d4283d-600b-466a-b321-e9f29309d513</v>
      </c>
      <c r="B703" s="15" t="str">
        <f aca="false">consensus_calculation!$I703</f>
        <v>NON_SPECIFIC</v>
      </c>
      <c r="C703" s="10" t="b">
        <f aca="false">consensus_calculation!F703</f>
        <v>0</v>
      </c>
    </row>
    <row r="704" customFormat="false" ht="15.75" hidden="false" customHeight="false" outlineLevel="0" collapsed="false">
      <c r="A704" s="15" t="str">
        <f aca="false">consensus_calculation!$A704</f>
        <v>a9498e0e-4f98-469b-b78b-14319ff44c5d</v>
      </c>
      <c r="B704" s="15" t="str">
        <f aca="false">consensus_calculation!$I704</f>
        <v>EARLY</v>
      </c>
      <c r="C704" s="10" t="b">
        <f aca="false">consensus_calculation!F704</f>
        <v>0</v>
      </c>
    </row>
    <row r="705" customFormat="false" ht="15.75" hidden="false" customHeight="false" outlineLevel="0" collapsed="false">
      <c r="A705" s="15" t="str">
        <f aca="false">consensus_calculation!$A705</f>
        <v>aa5b6588-5e90-4b44-9302-370afff312be</v>
      </c>
      <c r="B705" s="15" t="str">
        <f aca="false">consensus_calculation!$I705</f>
        <v/>
      </c>
      <c r="C705" s="10" t="b">
        <f aca="false">consensus_calculation!F705</f>
        <v>0</v>
      </c>
    </row>
    <row r="706" customFormat="false" ht="15.75" hidden="false" customHeight="false" outlineLevel="0" collapsed="false">
      <c r="A706" s="15" t="str">
        <f aca="false">consensus_calculation!$A706</f>
        <v>aac868d0-268b-4b37-ad60-7e17103449dc</v>
      </c>
      <c r="B706" s="15" t="str">
        <f aca="false">consensus_calculation!$I706</f>
        <v>NON_SPECIFIC</v>
      </c>
      <c r="C706" s="10" t="b">
        <f aca="false">consensus_calculation!F706</f>
        <v>0</v>
      </c>
    </row>
    <row r="707" customFormat="false" ht="15.75" hidden="false" customHeight="false" outlineLevel="0" collapsed="false">
      <c r="A707" s="15" t="str">
        <f aca="false">consensus_calculation!$A707</f>
        <v>aad4349e-0ef2-47fc-8626-313a21154c3c</v>
      </c>
      <c r="B707" s="15" t="str">
        <f aca="false">consensus_calculation!$I707</f>
        <v/>
      </c>
      <c r="C707" s="10" t="b">
        <f aca="false">consensus_calculation!F707</f>
        <v>1</v>
      </c>
    </row>
    <row r="708" customFormat="false" ht="15.75" hidden="false" customHeight="false" outlineLevel="0" collapsed="false">
      <c r="A708" s="15" t="str">
        <f aca="false">consensus_calculation!$A708</f>
        <v>ab4dd614-fba3-4ba0-b41d-41a9386f92e9</v>
      </c>
      <c r="B708" s="15" t="str">
        <f aca="false">consensus_calculation!$I708</f>
        <v>NON_SPECIFIC</v>
      </c>
      <c r="C708" s="10" t="b">
        <f aca="false">consensus_calculation!F708</f>
        <v>0</v>
      </c>
    </row>
    <row r="709" customFormat="false" ht="15.75" hidden="false" customHeight="false" outlineLevel="0" collapsed="false">
      <c r="A709" s="15" t="str">
        <f aca="false">consensus_calculation!$A709</f>
        <v>ab6bb41a-3685-4aa8-a938-9867e8b17c91</v>
      </c>
      <c r="B709" s="15" t="str">
        <f aca="false">consensus_calculation!$I709</f>
        <v>NON_SPECIFIC</v>
      </c>
      <c r="C709" s="10" t="b">
        <f aca="false">consensus_calculation!F709</f>
        <v>0</v>
      </c>
    </row>
    <row r="710" customFormat="false" ht="15.75" hidden="false" customHeight="false" outlineLevel="0" collapsed="false">
      <c r="A710" s="15" t="str">
        <f aca="false">consensus_calculation!$A710</f>
        <v>ab7e851c-d1f1-4273-814d-76a96b3fe516</v>
      </c>
      <c r="B710" s="15" t="str">
        <f aca="false">consensus_calculation!$I710</f>
        <v>NORMAL</v>
      </c>
      <c r="C710" s="10" t="b">
        <f aca="false">consensus_calculation!F710</f>
        <v>0</v>
      </c>
    </row>
    <row r="711" customFormat="false" ht="15.75" hidden="false" customHeight="false" outlineLevel="0" collapsed="false">
      <c r="A711" s="15" t="str">
        <f aca="false">consensus_calculation!$A711</f>
        <v>abde2aff-59bb-4d5c-9345-cb099ac55fc3</v>
      </c>
      <c r="B711" s="15" t="str">
        <f aca="false">consensus_calculation!$I711</f>
        <v>ACTIVE</v>
      </c>
      <c r="C711" s="10" t="b">
        <f aca="false">consensus_calculation!F711</f>
        <v>1</v>
      </c>
    </row>
    <row r="712" customFormat="false" ht="15.75" hidden="false" customHeight="false" outlineLevel="0" collapsed="false">
      <c r="A712" s="15" t="str">
        <f aca="false">consensus_calculation!$A712</f>
        <v>ac0f050c-878c-43e0-966b-bb2bbd896368</v>
      </c>
      <c r="B712" s="15" t="str">
        <f aca="false">consensus_calculation!$I712</f>
        <v>NON_SPECIFIC</v>
      </c>
      <c r="C712" s="10" t="b">
        <f aca="false">consensus_calculation!F712</f>
        <v>0</v>
      </c>
    </row>
    <row r="713" customFormat="false" ht="15.75" hidden="false" customHeight="false" outlineLevel="0" collapsed="false">
      <c r="A713" s="15" t="str">
        <f aca="false">consensus_calculation!$A713</f>
        <v>ac505041-59bc-4b18-8a17-da0b004f52d5</v>
      </c>
      <c r="B713" s="15" t="str">
        <f aca="false">consensus_calculation!$I713</f>
        <v>EARLY</v>
      </c>
      <c r="C713" s="10" t="b">
        <f aca="false">consensus_calculation!F713</f>
        <v>1</v>
      </c>
    </row>
    <row r="714" customFormat="false" ht="15.75" hidden="false" customHeight="false" outlineLevel="0" collapsed="false">
      <c r="A714" s="15" t="str">
        <f aca="false">consensus_calculation!$A714</f>
        <v>ac7bcf91-4b54-46e0-a68b-2e504260f10f</v>
      </c>
      <c r="B714" s="15" t="str">
        <f aca="false">consensus_calculation!$I714</f>
        <v>NON_SPECIFIC</v>
      </c>
      <c r="C714" s="10" t="b">
        <f aca="false">consensus_calculation!F714</f>
        <v>0</v>
      </c>
    </row>
    <row r="715" customFormat="false" ht="15.75" hidden="false" customHeight="false" outlineLevel="0" collapsed="false">
      <c r="A715" s="15" t="str">
        <f aca="false">consensus_calculation!$A715</f>
        <v>acd94e68-edc1-4b92-96b5-04c500b1a393</v>
      </c>
      <c r="B715" s="15" t="str">
        <f aca="false">consensus_calculation!$I715</f>
        <v>NORMAL</v>
      </c>
      <c r="C715" s="10" t="b">
        <f aca="false">consensus_calculation!F715</f>
        <v>0</v>
      </c>
    </row>
    <row r="716" customFormat="false" ht="15.75" hidden="false" customHeight="false" outlineLevel="0" collapsed="false">
      <c r="A716" s="15" t="str">
        <f aca="false">consensus_calculation!$A716</f>
        <v>aced3fda-5847-4f51-b510-d29c0ca09e10</v>
      </c>
      <c r="B716" s="15" t="str">
        <f aca="false">consensus_calculation!$I716</f>
        <v>NORMAL</v>
      </c>
      <c r="C716" s="10" t="b">
        <f aca="false">consensus_calculation!F716</f>
        <v>1</v>
      </c>
    </row>
    <row r="717" customFormat="false" ht="15.75" hidden="false" customHeight="false" outlineLevel="0" collapsed="false">
      <c r="A717" s="15" t="str">
        <f aca="false">consensus_calculation!$A717</f>
        <v>ad3ea4d8-36d4-4fe6-8cef-765bae4aa3b3</v>
      </c>
      <c r="B717" s="15" t="str">
        <f aca="false">consensus_calculation!$I717</f>
        <v>NORMAL</v>
      </c>
      <c r="C717" s="10" t="b">
        <f aca="false">consensus_calculation!F717</f>
        <v>0</v>
      </c>
    </row>
    <row r="718" customFormat="false" ht="15.75" hidden="false" customHeight="false" outlineLevel="0" collapsed="false">
      <c r="A718" s="15" t="str">
        <f aca="false">consensus_calculation!$A718</f>
        <v>adeb790d-014c-4c61-84c7-ccd82df8a5f3</v>
      </c>
      <c r="B718" s="15" t="str">
        <f aca="false">consensus_calculation!$I718</f>
        <v>NON_SPECIFIC</v>
      </c>
      <c r="C718" s="10" t="b">
        <f aca="false">consensus_calculation!F718</f>
        <v>0</v>
      </c>
    </row>
    <row r="719" customFormat="false" ht="15.75" hidden="false" customHeight="false" outlineLevel="0" collapsed="false">
      <c r="A719" s="15" t="str">
        <f aca="false">consensus_calculation!$A719</f>
        <v>aed3a518-c96c-43d2-970a-9c601edfc952</v>
      </c>
      <c r="B719" s="15" t="str">
        <f aca="false">consensus_calculation!$I719</f>
        <v>NON_SPECIFIC</v>
      </c>
      <c r="C719" s="10" t="b">
        <f aca="false">consensus_calculation!F719</f>
        <v>1</v>
      </c>
    </row>
    <row r="720" customFormat="false" ht="15.75" hidden="false" customHeight="false" outlineLevel="0" collapsed="false">
      <c r="A720" s="15" t="str">
        <f aca="false">consensus_calculation!$A720</f>
        <v>af710d61-6785-41ae-8f93-510b693691e5</v>
      </c>
      <c r="B720" s="15" t="str">
        <f aca="false">consensus_calculation!$I720</f>
        <v>NORMAL</v>
      </c>
      <c r="C720" s="10" t="b">
        <f aca="false">consensus_calculation!F720</f>
        <v>1</v>
      </c>
    </row>
    <row r="721" customFormat="false" ht="15.75" hidden="false" customHeight="false" outlineLevel="0" collapsed="false">
      <c r="A721" s="15" t="str">
        <f aca="false">consensus_calculation!$A721</f>
        <v>af95d12f-1305-46ba-b208-a6521fdfa19a</v>
      </c>
      <c r="B721" s="15" t="str">
        <f aca="false">consensus_calculation!$I721</f>
        <v>NORMAL</v>
      </c>
      <c r="C721" s="10" t="b">
        <f aca="false">consensus_calculation!F721</f>
        <v>0</v>
      </c>
    </row>
    <row r="722" customFormat="false" ht="15.75" hidden="false" customHeight="false" outlineLevel="0" collapsed="false">
      <c r="A722" s="15" t="str">
        <f aca="false">consensus_calculation!$A722</f>
        <v>afd51d3c-3db5-47ec-85c3-86918a4716e4</v>
      </c>
      <c r="B722" s="15" t="str">
        <f aca="false">consensus_calculation!$I722</f>
        <v>NON_SPECIFIC</v>
      </c>
      <c r="C722" s="10" t="b">
        <f aca="false">consensus_calculation!F722</f>
        <v>0</v>
      </c>
    </row>
    <row r="723" customFormat="false" ht="15.75" hidden="false" customHeight="false" outlineLevel="0" collapsed="false">
      <c r="A723" s="15" t="str">
        <f aca="false">consensus_calculation!$A723</f>
        <v>afdf52a5-2213-4f1f-bcc8-08fbec8c289e</v>
      </c>
      <c r="B723" s="15" t="str">
        <f aca="false">consensus_calculation!$I723</f>
        <v/>
      </c>
      <c r="C723" s="10" t="b">
        <f aca="false">consensus_calculation!F723</f>
        <v>0</v>
      </c>
    </row>
    <row r="724" customFormat="false" ht="15.75" hidden="false" customHeight="false" outlineLevel="0" collapsed="false">
      <c r="A724" s="15" t="str">
        <f aca="false">consensus_calculation!$A724</f>
        <v>aff34ca6-267a-4759-8d92-7587e1455d2e</v>
      </c>
      <c r="B724" s="15" t="str">
        <f aca="false">consensus_calculation!$I724</f>
        <v>NON_SPECIFIC</v>
      </c>
      <c r="C724" s="10" t="b">
        <f aca="false">consensus_calculation!F724</f>
        <v>0</v>
      </c>
    </row>
    <row r="725" customFormat="false" ht="15.75" hidden="false" customHeight="false" outlineLevel="0" collapsed="false">
      <c r="A725" s="15" t="str">
        <f aca="false">consensus_calculation!$A725</f>
        <v>b06f7b8a-6c55-4b5c-9102-51a061cff606</v>
      </c>
      <c r="B725" s="15" t="str">
        <f aca="false">consensus_calculation!$I725</f>
        <v>NORMAL</v>
      </c>
      <c r="C725" s="10" t="b">
        <f aca="false">consensus_calculation!F725</f>
        <v>1</v>
      </c>
    </row>
    <row r="726" customFormat="false" ht="15.75" hidden="false" customHeight="false" outlineLevel="0" collapsed="false">
      <c r="A726" s="15" t="str">
        <f aca="false">consensus_calculation!$A726</f>
        <v>b08fe2c1-53bc-43b7-9855-5fcf5d5fdac7</v>
      </c>
      <c r="B726" s="15" t="str">
        <f aca="false">consensus_calculation!$I726</f>
        <v/>
      </c>
      <c r="C726" s="10" t="b">
        <f aca="false">consensus_calculation!F726</f>
        <v>0</v>
      </c>
    </row>
    <row r="727" customFormat="false" ht="15.75" hidden="false" customHeight="false" outlineLevel="0" collapsed="false">
      <c r="A727" s="15" t="str">
        <f aca="false">consensus_calculation!$A727</f>
        <v>b0bf1c2d-ce18-4044-85fa-39b984dc1488</v>
      </c>
      <c r="B727" s="15" t="str">
        <f aca="false">consensus_calculation!$I727</f>
        <v>NORMAL</v>
      </c>
      <c r="C727" s="10" t="b">
        <f aca="false">consensus_calculation!F727</f>
        <v>0</v>
      </c>
    </row>
    <row r="728" customFormat="false" ht="15.75" hidden="false" customHeight="false" outlineLevel="0" collapsed="false">
      <c r="A728" s="15" t="str">
        <f aca="false">consensus_calculation!$A728</f>
        <v>b0eb32e3-2b8c-4e38-b12e-c418a8b93e85</v>
      </c>
      <c r="B728" s="15" t="str">
        <f aca="false">consensus_calculation!$I728</f>
        <v/>
      </c>
      <c r="C728" s="10" t="b">
        <f aca="false">consensus_calculation!F728</f>
        <v>1</v>
      </c>
    </row>
    <row r="729" customFormat="false" ht="15.75" hidden="false" customHeight="false" outlineLevel="0" collapsed="false">
      <c r="A729" s="15" t="str">
        <f aca="false">consensus_calculation!$A729</f>
        <v>b12429ea-0140-4189-be62-a0fd9c78f0d3</v>
      </c>
      <c r="B729" s="15" t="str">
        <f aca="false">consensus_calculation!$I729</f>
        <v>ACTIVE</v>
      </c>
      <c r="C729" s="10" t="b">
        <f aca="false">consensus_calculation!F729</f>
        <v>0</v>
      </c>
    </row>
    <row r="730" customFormat="false" ht="15.75" hidden="false" customHeight="false" outlineLevel="0" collapsed="false">
      <c r="A730" s="15" t="str">
        <f aca="false">consensus_calculation!$A730</f>
        <v>b14e7a07-bcec-4b51-b41d-e90414d28244</v>
      </c>
      <c r="B730" s="15" t="str">
        <f aca="false">consensus_calculation!$I730</f>
        <v>NON_SPECIFIC</v>
      </c>
      <c r="C730" s="10" t="b">
        <f aca="false">consensus_calculation!F730</f>
        <v>1</v>
      </c>
    </row>
    <row r="731" customFormat="false" ht="15.75" hidden="false" customHeight="false" outlineLevel="0" collapsed="false">
      <c r="A731" s="15" t="str">
        <f aca="false">consensus_calculation!$A731</f>
        <v>b18fcd29-0c31-44f6-a32b-8ba1ca884315</v>
      </c>
      <c r="B731" s="15" t="str">
        <f aca="false">consensus_calculation!$I731</f>
        <v>EARLY</v>
      </c>
      <c r="C731" s="10" t="b">
        <f aca="false">consensus_calculation!F731</f>
        <v>0</v>
      </c>
    </row>
    <row r="732" customFormat="false" ht="15.75" hidden="false" customHeight="false" outlineLevel="0" collapsed="false">
      <c r="A732" s="15" t="str">
        <f aca="false">consensus_calculation!$A732</f>
        <v>b1fcc39d-27ff-420a-86c3-7b03c2756127</v>
      </c>
      <c r="B732" s="15" t="str">
        <f aca="false">consensus_calculation!$I732</f>
        <v/>
      </c>
      <c r="C732" s="10" t="b">
        <f aca="false">consensus_calculation!F732</f>
        <v>0</v>
      </c>
    </row>
    <row r="733" customFormat="false" ht="15.75" hidden="false" customHeight="false" outlineLevel="0" collapsed="false">
      <c r="A733" s="15" t="str">
        <f aca="false">consensus_calculation!$A733</f>
        <v>b21db63a-613a-4a86-b0c2-27c8e29229c3</v>
      </c>
      <c r="B733" s="15" t="str">
        <f aca="false">consensus_calculation!$I733</f>
        <v>NON_SPECIFIC</v>
      </c>
      <c r="C733" s="10" t="b">
        <f aca="false">consensus_calculation!F733</f>
        <v>0</v>
      </c>
    </row>
    <row r="734" customFormat="false" ht="15.75" hidden="false" customHeight="false" outlineLevel="0" collapsed="false">
      <c r="A734" s="15" t="str">
        <f aca="false">consensus_calculation!$A734</f>
        <v>b22c2366-7f3e-4afc-8ef7-e6078c314ad8</v>
      </c>
      <c r="B734" s="15" t="str">
        <f aca="false">consensus_calculation!$I734</f>
        <v>EARLY</v>
      </c>
      <c r="C734" s="10" t="b">
        <f aca="false">consensus_calculation!F734</f>
        <v>0</v>
      </c>
    </row>
    <row r="735" customFormat="false" ht="15.75" hidden="false" customHeight="false" outlineLevel="0" collapsed="false">
      <c r="A735" s="15" t="str">
        <f aca="false">consensus_calculation!$A735</f>
        <v>b27e3a18-6175-496a-be81-c8f229351ee7</v>
      </c>
      <c r="B735" s="15" t="str">
        <f aca="false">consensus_calculation!$I735</f>
        <v>NON_SPECIFIC</v>
      </c>
      <c r="C735" s="10" t="b">
        <f aca="false">consensus_calculation!F735</f>
        <v>1</v>
      </c>
    </row>
    <row r="736" customFormat="false" ht="15.75" hidden="false" customHeight="false" outlineLevel="0" collapsed="false">
      <c r="A736" s="15" t="str">
        <f aca="false">consensus_calculation!$A736</f>
        <v>b2cdab17-beae-4255-9918-a99c6548f19a</v>
      </c>
      <c r="B736" s="15" t="str">
        <f aca="false">consensus_calculation!$I736</f>
        <v>EARLY</v>
      </c>
      <c r="C736" s="10" t="b">
        <f aca="false">consensus_calculation!F736</f>
        <v>1</v>
      </c>
    </row>
    <row r="737" customFormat="false" ht="15.75" hidden="false" customHeight="false" outlineLevel="0" collapsed="false">
      <c r="A737" s="15" t="str">
        <f aca="false">consensus_calculation!$A737</f>
        <v>b2e98d2f-3878-4bef-a1fc-708073ba8ae4</v>
      </c>
      <c r="B737" s="15" t="str">
        <f aca="false">consensus_calculation!$I737</f>
        <v>EARLY</v>
      </c>
      <c r="C737" s="10" t="b">
        <f aca="false">consensus_calculation!F737</f>
        <v>0</v>
      </c>
    </row>
    <row r="738" customFormat="false" ht="15.75" hidden="false" customHeight="false" outlineLevel="0" collapsed="false">
      <c r="A738" s="15" t="str">
        <f aca="false">consensus_calculation!$A738</f>
        <v>b36838fe-8221-422c-865d-1aa020035777</v>
      </c>
      <c r="B738" s="15" t="str">
        <f aca="false">consensus_calculation!$I738</f>
        <v>NON_SPECIFIC</v>
      </c>
      <c r="C738" s="10" t="b">
        <f aca="false">consensus_calculation!F738</f>
        <v>0</v>
      </c>
    </row>
    <row r="739" customFormat="false" ht="15.75" hidden="false" customHeight="false" outlineLevel="0" collapsed="false">
      <c r="A739" s="15" t="str">
        <f aca="false">consensus_calculation!$A739</f>
        <v>b37488ea-2be5-41e0-ac74-6f8ab983b9c5</v>
      </c>
      <c r="B739" s="15" t="str">
        <f aca="false">consensus_calculation!$I739</f>
        <v>NON_SPECIFIC</v>
      </c>
      <c r="C739" s="10" t="b">
        <f aca="false">consensus_calculation!F739</f>
        <v>0</v>
      </c>
    </row>
    <row r="740" customFormat="false" ht="15.75" hidden="false" customHeight="false" outlineLevel="0" collapsed="false">
      <c r="A740" s="15" t="str">
        <f aca="false">consensus_calculation!$A740</f>
        <v>b3805df0-5282-4d87-a325-c40a67a88fd1</v>
      </c>
      <c r="B740" s="15" t="str">
        <f aca="false">consensus_calculation!$I740</f>
        <v>NORMAL</v>
      </c>
      <c r="C740" s="10" t="b">
        <f aca="false">consensus_calculation!F740</f>
        <v>1</v>
      </c>
    </row>
    <row r="741" customFormat="false" ht="15.75" hidden="false" customHeight="false" outlineLevel="0" collapsed="false">
      <c r="A741" s="15" t="str">
        <f aca="false">consensus_calculation!$A741</f>
        <v>b46e5033-0b00-473e-a2e4-da6bd1fbf7ad</v>
      </c>
      <c r="B741" s="15" t="str">
        <f aca="false">consensus_calculation!$I741</f>
        <v>LATE</v>
      </c>
      <c r="C741" s="10" t="b">
        <f aca="false">consensus_calculation!F741</f>
        <v>1</v>
      </c>
    </row>
    <row r="742" customFormat="false" ht="15.75" hidden="false" customHeight="false" outlineLevel="0" collapsed="false">
      <c r="A742" s="15" t="str">
        <f aca="false">consensus_calculation!$A742</f>
        <v>b4e82f26-0655-4c0c-9047-a921ae0967b8</v>
      </c>
      <c r="B742" s="15" t="str">
        <f aca="false">consensus_calculation!$I742</f>
        <v/>
      </c>
      <c r="C742" s="10" t="b">
        <f aca="false">consensus_calculation!F742</f>
        <v>0</v>
      </c>
    </row>
    <row r="743" customFormat="false" ht="15.75" hidden="false" customHeight="false" outlineLevel="0" collapsed="false">
      <c r="A743" s="15" t="str">
        <f aca="false">consensus_calculation!$A743</f>
        <v>b5100b18-1d77-46cc-973d-97bf56dea5ef</v>
      </c>
      <c r="B743" s="15" t="str">
        <f aca="false">consensus_calculation!$I743</f>
        <v>EARLY</v>
      </c>
      <c r="C743" s="10" t="b">
        <f aca="false">consensus_calculation!F743</f>
        <v>0</v>
      </c>
    </row>
    <row r="744" customFormat="false" ht="15.75" hidden="false" customHeight="false" outlineLevel="0" collapsed="false">
      <c r="A744" s="15" t="str">
        <f aca="false">consensus_calculation!$A744</f>
        <v>b53827b9-dde6-46ca-bd69-62666ae4fcc9</v>
      </c>
      <c r="B744" s="15" t="str">
        <f aca="false">consensus_calculation!$I744</f>
        <v>LATE</v>
      </c>
      <c r="C744" s="10" t="b">
        <f aca="false">consensus_calculation!F744</f>
        <v>1</v>
      </c>
    </row>
    <row r="745" customFormat="false" ht="15.75" hidden="false" customHeight="false" outlineLevel="0" collapsed="false">
      <c r="A745" s="15" t="str">
        <f aca="false">consensus_calculation!$A745</f>
        <v>b595999b-0b72-4afc-895d-6f7bc7895ce9</v>
      </c>
      <c r="B745" s="15" t="str">
        <f aca="false">consensus_calculation!$I745</f>
        <v>NON_SPECIFIC</v>
      </c>
      <c r="C745" s="10" t="b">
        <f aca="false">consensus_calculation!F745</f>
        <v>0</v>
      </c>
    </row>
    <row r="746" customFormat="false" ht="15.75" hidden="false" customHeight="false" outlineLevel="0" collapsed="false">
      <c r="A746" s="15" t="str">
        <f aca="false">consensus_calculation!$A746</f>
        <v>b5c1ebd9-9427-4a7d-a0f4-9db31f22938c</v>
      </c>
      <c r="B746" s="15" t="str">
        <f aca="false">consensus_calculation!$I746</f>
        <v/>
      </c>
      <c r="C746" s="10" t="b">
        <f aca="false">consensus_calculation!F746</f>
        <v>0</v>
      </c>
    </row>
    <row r="747" customFormat="false" ht="15.75" hidden="false" customHeight="false" outlineLevel="0" collapsed="false">
      <c r="A747" s="15" t="str">
        <f aca="false">consensus_calculation!$A747</f>
        <v>b5de13d5-7628-4463-890f-816ae995005b</v>
      </c>
      <c r="B747" s="15" t="str">
        <f aca="false">consensus_calculation!$I747</f>
        <v>NORMAL</v>
      </c>
      <c r="C747" s="10" t="b">
        <f aca="false">consensus_calculation!F747</f>
        <v>0</v>
      </c>
    </row>
    <row r="748" customFormat="false" ht="15.75" hidden="false" customHeight="false" outlineLevel="0" collapsed="false">
      <c r="A748" s="15" t="str">
        <f aca="false">consensus_calculation!$A748</f>
        <v>b66f29dc-415a-4cf0-95f5-8a8ce238c191</v>
      </c>
      <c r="B748" s="15" t="str">
        <f aca="false">consensus_calculation!$I748</f>
        <v>EARLY</v>
      </c>
      <c r="C748" s="10" t="b">
        <f aca="false">consensus_calculation!F748</f>
        <v>1</v>
      </c>
    </row>
    <row r="749" customFormat="false" ht="15.75" hidden="false" customHeight="false" outlineLevel="0" collapsed="false">
      <c r="A749" s="15" t="str">
        <f aca="false">consensus_calculation!$A749</f>
        <v>b698dce5-aa77-41b1-b16c-6b67bb9bc433</v>
      </c>
      <c r="B749" s="15" t="str">
        <f aca="false">consensus_calculation!$I749</f>
        <v>NORMAL</v>
      </c>
      <c r="C749" s="10" t="b">
        <f aca="false">consensus_calculation!F749</f>
        <v>0</v>
      </c>
    </row>
    <row r="750" customFormat="false" ht="15.75" hidden="false" customHeight="false" outlineLevel="0" collapsed="false">
      <c r="A750" s="15" t="str">
        <f aca="false">consensus_calculation!$A750</f>
        <v>b6a3c14a-11b2-46c5-b61e-51bfdd387d1a</v>
      </c>
      <c r="B750" s="15" t="str">
        <f aca="false">consensus_calculation!$I750</f>
        <v/>
      </c>
      <c r="C750" s="10" t="b">
        <f aca="false">consensus_calculation!F750</f>
        <v>0</v>
      </c>
    </row>
    <row r="751" customFormat="false" ht="15.75" hidden="false" customHeight="false" outlineLevel="0" collapsed="false">
      <c r="A751" s="15" t="str">
        <f aca="false">consensus_calculation!$A751</f>
        <v>b6a75f8a-e8eb-4f80-9036-9eb11121f269</v>
      </c>
      <c r="B751" s="15" t="str">
        <f aca="false">consensus_calculation!$I751</f>
        <v>NON_SPECIFIC</v>
      </c>
      <c r="C751" s="10" t="b">
        <f aca="false">consensus_calculation!F751</f>
        <v>0</v>
      </c>
    </row>
    <row r="752" customFormat="false" ht="15.75" hidden="false" customHeight="false" outlineLevel="0" collapsed="false">
      <c r="A752" s="15" t="str">
        <f aca="false">consensus_calculation!$A752</f>
        <v>b6af56bf-3987-437c-8243-b9b85f53457e</v>
      </c>
      <c r="B752" s="15" t="str">
        <f aca="false">consensus_calculation!$I752</f>
        <v>ACTIVE</v>
      </c>
      <c r="C752" s="10" t="b">
        <f aca="false">consensus_calculation!F752</f>
        <v>0</v>
      </c>
    </row>
    <row r="753" customFormat="false" ht="15.75" hidden="false" customHeight="false" outlineLevel="0" collapsed="false">
      <c r="A753" s="15" t="str">
        <f aca="false">consensus_calculation!$A753</f>
        <v>b6afe59d-fbfb-431e-8123-4dc486317747</v>
      </c>
      <c r="B753" s="15" t="str">
        <f aca="false">consensus_calculation!$I753</f>
        <v>NORMAL</v>
      </c>
      <c r="C753" s="10" t="b">
        <f aca="false">consensus_calculation!F753</f>
        <v>1</v>
      </c>
    </row>
    <row r="754" customFormat="false" ht="15.75" hidden="false" customHeight="false" outlineLevel="0" collapsed="false">
      <c r="A754" s="15" t="str">
        <f aca="false">consensus_calculation!$A754</f>
        <v>b8637e22-6f28-4218-bf0f-42df79440d04</v>
      </c>
      <c r="B754" s="15" t="str">
        <f aca="false">consensus_calculation!$I754</f>
        <v/>
      </c>
      <c r="C754" s="10" t="b">
        <f aca="false">consensus_calculation!F754</f>
        <v>0</v>
      </c>
    </row>
    <row r="755" customFormat="false" ht="15.75" hidden="false" customHeight="false" outlineLevel="0" collapsed="false">
      <c r="A755" s="15" t="str">
        <f aca="false">consensus_calculation!$A755</f>
        <v>b8a06ed9-023f-4b5b-a9b8-44d365fdfb01</v>
      </c>
      <c r="B755" s="15" t="str">
        <f aca="false">consensus_calculation!$I755</f>
        <v>LATE</v>
      </c>
      <c r="C755" s="10" t="b">
        <f aca="false">consensus_calculation!F755</f>
        <v>0</v>
      </c>
    </row>
    <row r="756" customFormat="false" ht="15.75" hidden="false" customHeight="false" outlineLevel="0" collapsed="false">
      <c r="A756" s="15" t="str">
        <f aca="false">consensus_calculation!$A756</f>
        <v>b8c476b8-c7ba-46bd-8f05-e640629cac71</v>
      </c>
      <c r="B756" s="15" t="str">
        <f aca="false">consensus_calculation!$I756</f>
        <v>NON_SPECIFIC</v>
      </c>
      <c r="C756" s="10" t="b">
        <f aca="false">consensus_calculation!F756</f>
        <v>1</v>
      </c>
    </row>
    <row r="757" customFormat="false" ht="15.75" hidden="false" customHeight="false" outlineLevel="0" collapsed="false">
      <c r="A757" s="15" t="str">
        <f aca="false">consensus_calculation!$A757</f>
        <v>b8fe37ac-4ba9-463f-999b-1c8e50b9977a</v>
      </c>
      <c r="B757" s="15" t="str">
        <f aca="false">consensus_calculation!$I757</f>
        <v>LATE</v>
      </c>
      <c r="C757" s="10" t="b">
        <f aca="false">consensus_calculation!F757</f>
        <v>0</v>
      </c>
    </row>
    <row r="758" customFormat="false" ht="15.75" hidden="false" customHeight="false" outlineLevel="0" collapsed="false">
      <c r="A758" s="15" t="str">
        <f aca="false">consensus_calculation!$A758</f>
        <v>b9bfb4a0-87b9-4419-8ada-08a5bbe236c8</v>
      </c>
      <c r="B758" s="15" t="str">
        <f aca="false">consensus_calculation!$I758</f>
        <v>NON_SPECIFIC</v>
      </c>
      <c r="C758" s="10" t="b">
        <f aca="false">consensus_calculation!F758</f>
        <v>0</v>
      </c>
    </row>
    <row r="759" customFormat="false" ht="15.75" hidden="false" customHeight="false" outlineLevel="0" collapsed="false">
      <c r="A759" s="15" t="str">
        <f aca="false">consensus_calculation!$A759</f>
        <v>b9f16999-6f4e-412e-ac39-3edd2c9e9f37</v>
      </c>
      <c r="B759" s="15" t="str">
        <f aca="false">consensus_calculation!$I759</f>
        <v>EARLY</v>
      </c>
      <c r="C759" s="10" t="b">
        <f aca="false">consensus_calculation!F759</f>
        <v>0</v>
      </c>
    </row>
    <row r="760" customFormat="false" ht="15.75" hidden="false" customHeight="false" outlineLevel="0" collapsed="false">
      <c r="A760" s="15" t="str">
        <f aca="false">consensus_calculation!$A760</f>
        <v>ba29657e-39be-4044-abc2-c57376d90c89</v>
      </c>
      <c r="B760" s="15" t="str">
        <f aca="false">consensus_calculation!$I760</f>
        <v>EARLY</v>
      </c>
      <c r="C760" s="10" t="b">
        <f aca="false">consensus_calculation!F760</f>
        <v>1</v>
      </c>
    </row>
    <row r="761" customFormat="false" ht="15.75" hidden="false" customHeight="false" outlineLevel="0" collapsed="false">
      <c r="A761" s="15" t="str">
        <f aca="false">consensus_calculation!$A761</f>
        <v>bacd5e6c-4074-44e2-a9c2-13c4454a1c9d</v>
      </c>
      <c r="B761" s="15" t="str">
        <f aca="false">consensus_calculation!$I761</f>
        <v>NON_SPECIFIC</v>
      </c>
      <c r="C761" s="10" t="b">
        <f aca="false">consensus_calculation!F761</f>
        <v>1</v>
      </c>
    </row>
    <row r="762" customFormat="false" ht="15.75" hidden="false" customHeight="false" outlineLevel="0" collapsed="false">
      <c r="A762" s="15" t="str">
        <f aca="false">consensus_calculation!$A762</f>
        <v>bafe17b4-e389-42ea-abb5-af46d0636c2a</v>
      </c>
      <c r="B762" s="15" t="str">
        <f aca="false">consensus_calculation!$I762</f>
        <v>NORMAL</v>
      </c>
      <c r="C762" s="10" t="b">
        <f aca="false">consensus_calculation!F762</f>
        <v>0</v>
      </c>
    </row>
    <row r="763" customFormat="false" ht="15.75" hidden="false" customHeight="false" outlineLevel="0" collapsed="false">
      <c r="A763" s="15" t="str">
        <f aca="false">consensus_calculation!$A763</f>
        <v>baff4cab-2301-43f8-9237-cc194513fd7d</v>
      </c>
      <c r="B763" s="15" t="str">
        <f aca="false">consensus_calculation!$I763</f>
        <v>ACTIVE</v>
      </c>
      <c r="C763" s="10" t="b">
        <f aca="false">consensus_calculation!F763</f>
        <v>0</v>
      </c>
    </row>
    <row r="764" customFormat="false" ht="15.75" hidden="false" customHeight="false" outlineLevel="0" collapsed="false">
      <c r="A764" s="15" t="str">
        <f aca="false">consensus_calculation!$A764</f>
        <v>bb1628cf-6115-4e8d-a824-df19aa11a638</v>
      </c>
      <c r="B764" s="15" t="str">
        <f aca="false">consensus_calculation!$I764</f>
        <v/>
      </c>
      <c r="C764" s="10" t="b">
        <f aca="false">consensus_calculation!F764</f>
        <v>0</v>
      </c>
    </row>
    <row r="765" customFormat="false" ht="15.75" hidden="false" customHeight="false" outlineLevel="0" collapsed="false">
      <c r="A765" s="15" t="str">
        <f aca="false">consensus_calculation!$A765</f>
        <v>bb20ac3e-058e-4bfa-b311-39af6115eec1</v>
      </c>
      <c r="B765" s="15" t="str">
        <f aca="false">consensus_calculation!$I765</f>
        <v>LATE</v>
      </c>
      <c r="C765" s="10" t="b">
        <f aca="false">consensus_calculation!F765</f>
        <v>1</v>
      </c>
    </row>
    <row r="766" customFormat="false" ht="15.75" hidden="false" customHeight="false" outlineLevel="0" collapsed="false">
      <c r="A766" s="15" t="str">
        <f aca="false">consensus_calculation!$A766</f>
        <v>bb485e2c-3e2a-4254-885e-0b7578ecb0f8</v>
      </c>
      <c r="B766" s="15" t="str">
        <f aca="false">consensus_calculation!$I766</f>
        <v>NON_SPECIFIC</v>
      </c>
      <c r="C766" s="10" t="b">
        <f aca="false">consensus_calculation!F766</f>
        <v>0</v>
      </c>
    </row>
    <row r="767" customFormat="false" ht="15.75" hidden="false" customHeight="false" outlineLevel="0" collapsed="false">
      <c r="A767" s="15" t="str">
        <f aca="false">consensus_calculation!$A767</f>
        <v>bb58dd6d-3433-4907-9e05-9268dc70a093</v>
      </c>
      <c r="B767" s="15" t="str">
        <f aca="false">consensus_calculation!$I767</f>
        <v/>
      </c>
      <c r="C767" s="10" t="b">
        <f aca="false">consensus_calculation!F767</f>
        <v>0</v>
      </c>
    </row>
    <row r="768" customFormat="false" ht="15.75" hidden="false" customHeight="false" outlineLevel="0" collapsed="false">
      <c r="A768" s="15" t="str">
        <f aca="false">consensus_calculation!$A768</f>
        <v>bb596229-1b52-4925-b85c-3f17e12dbc29</v>
      </c>
      <c r="B768" s="15" t="str">
        <f aca="false">consensus_calculation!$I768</f>
        <v>LATE</v>
      </c>
      <c r="C768" s="10" t="b">
        <f aca="false">consensus_calculation!F768</f>
        <v>0</v>
      </c>
    </row>
    <row r="769" customFormat="false" ht="15.75" hidden="false" customHeight="false" outlineLevel="0" collapsed="false">
      <c r="A769" s="15" t="str">
        <f aca="false">consensus_calculation!$A769</f>
        <v>bb923060-8c62-43a2-84fe-d5f9477264f7</v>
      </c>
      <c r="B769" s="15" t="str">
        <f aca="false">consensus_calculation!$I769</f>
        <v>ACTIVE</v>
      </c>
      <c r="C769" s="10" t="b">
        <f aca="false">consensus_calculation!F769</f>
        <v>1</v>
      </c>
    </row>
    <row r="770" customFormat="false" ht="15.75" hidden="false" customHeight="false" outlineLevel="0" collapsed="false">
      <c r="A770" s="15" t="str">
        <f aca="false">consensus_calculation!$A770</f>
        <v>bba795b4-d30e-484d-bfc5-6dcefdabb0be</v>
      </c>
      <c r="B770" s="15" t="str">
        <f aca="false">consensus_calculation!$I770</f>
        <v>NORMAL</v>
      </c>
      <c r="C770" s="10" t="b">
        <f aca="false">consensus_calculation!F770</f>
        <v>0</v>
      </c>
    </row>
    <row r="771" customFormat="false" ht="15.75" hidden="false" customHeight="false" outlineLevel="0" collapsed="false">
      <c r="A771" s="15" t="str">
        <f aca="false">consensus_calculation!$A771</f>
        <v>bbafda7f-bf83-48c1-8a02-bbd57be1d9b2</v>
      </c>
      <c r="B771" s="15" t="str">
        <f aca="false">consensus_calculation!$I771</f>
        <v>NORMAL</v>
      </c>
      <c r="C771" s="10" t="b">
        <f aca="false">consensus_calculation!F771</f>
        <v>0</v>
      </c>
    </row>
    <row r="772" customFormat="false" ht="15.75" hidden="false" customHeight="false" outlineLevel="0" collapsed="false">
      <c r="A772" s="15" t="str">
        <f aca="false">consensus_calculation!$A772</f>
        <v>bbd68c3e-e059-4d3f-b158-853a5e8545c2</v>
      </c>
      <c r="B772" s="15" t="str">
        <f aca="false">consensus_calculation!$I772</f>
        <v>NORMAL</v>
      </c>
      <c r="C772" s="10" t="b">
        <f aca="false">consensus_calculation!F772</f>
        <v>1</v>
      </c>
    </row>
    <row r="773" customFormat="false" ht="15.75" hidden="false" customHeight="false" outlineLevel="0" collapsed="false">
      <c r="A773" s="15" t="str">
        <f aca="false">consensus_calculation!$A773</f>
        <v>bc1ced5d-cdbd-4b2f-adcd-8a3fd59a7ddc</v>
      </c>
      <c r="B773" s="15" t="str">
        <f aca="false">consensus_calculation!$I773</f>
        <v/>
      </c>
      <c r="C773" s="10" t="b">
        <f aca="false">consensus_calculation!F773</f>
        <v>0</v>
      </c>
    </row>
    <row r="774" customFormat="false" ht="15.75" hidden="false" customHeight="false" outlineLevel="0" collapsed="false">
      <c r="A774" s="15" t="str">
        <f aca="false">consensus_calculation!$A774</f>
        <v>bc418d8f-fa17-4c6d-bbcf-681443765ac6</v>
      </c>
      <c r="B774" s="15" t="str">
        <f aca="false">consensus_calculation!$I774</f>
        <v>NORMAL</v>
      </c>
      <c r="C774" s="10" t="b">
        <f aca="false">consensus_calculation!F774</f>
        <v>1</v>
      </c>
    </row>
    <row r="775" customFormat="false" ht="15.75" hidden="false" customHeight="false" outlineLevel="0" collapsed="false">
      <c r="A775" s="15" t="str">
        <f aca="false">consensus_calculation!$A775</f>
        <v>bc6a8e44-368b-408a-9886-44694e959f06</v>
      </c>
      <c r="B775" s="15" t="str">
        <f aca="false">consensus_calculation!$I775</f>
        <v>NORMAL</v>
      </c>
      <c r="C775" s="10" t="b">
        <f aca="false">consensus_calculation!F775</f>
        <v>0</v>
      </c>
    </row>
    <row r="776" customFormat="false" ht="15.75" hidden="false" customHeight="false" outlineLevel="0" collapsed="false">
      <c r="A776" s="15" t="str">
        <f aca="false">consensus_calculation!$A776</f>
        <v>bc8315ec-e377-449f-9626-512ad4f4b4cb</v>
      </c>
      <c r="B776" s="15" t="str">
        <f aca="false">consensus_calculation!$I776</f>
        <v>NON_SPECIFIC</v>
      </c>
      <c r="C776" s="10" t="b">
        <f aca="false">consensus_calculation!F776</f>
        <v>0</v>
      </c>
    </row>
    <row r="777" customFormat="false" ht="15.75" hidden="false" customHeight="false" outlineLevel="0" collapsed="false">
      <c r="A777" s="15" t="str">
        <f aca="false">consensus_calculation!$A777</f>
        <v>bc8e3278-f1ac-4dad-b5bb-61842336c35c</v>
      </c>
      <c r="B777" s="15" t="str">
        <f aca="false">consensus_calculation!$I777</f>
        <v>NON_SPECIFIC</v>
      </c>
      <c r="C777" s="10" t="b">
        <f aca="false">consensus_calculation!F777</f>
        <v>0</v>
      </c>
    </row>
    <row r="778" customFormat="false" ht="15.75" hidden="false" customHeight="false" outlineLevel="0" collapsed="false">
      <c r="A778" s="15" t="str">
        <f aca="false">consensus_calculation!$A778</f>
        <v>bcf8dbf5-df5c-4f11-91ce-4e22082c1de7</v>
      </c>
      <c r="B778" s="15" t="str">
        <f aca="false">consensus_calculation!$I778</f>
        <v>NON_SPECIFIC</v>
      </c>
      <c r="C778" s="10" t="b">
        <f aca="false">consensus_calculation!F778</f>
        <v>1</v>
      </c>
    </row>
    <row r="779" customFormat="false" ht="15.75" hidden="false" customHeight="false" outlineLevel="0" collapsed="false">
      <c r="A779" s="15" t="str">
        <f aca="false">consensus_calculation!$A779</f>
        <v>bd266d02-633a-4cb4-86c9-2bbc3d53030a</v>
      </c>
      <c r="B779" s="15" t="str">
        <f aca="false">consensus_calculation!$I779</f>
        <v>NON_SPECIFIC</v>
      </c>
      <c r="C779" s="10" t="b">
        <f aca="false">consensus_calculation!F779</f>
        <v>0</v>
      </c>
    </row>
    <row r="780" customFormat="false" ht="15.75" hidden="false" customHeight="false" outlineLevel="0" collapsed="false">
      <c r="A780" s="15" t="str">
        <f aca="false">consensus_calculation!$A780</f>
        <v>bd66623b-e1e2-419b-bb36-148d704601e5</v>
      </c>
      <c r="B780" s="15" t="str">
        <f aca="false">consensus_calculation!$I780</f>
        <v>EARLY</v>
      </c>
      <c r="C780" s="10" t="b">
        <f aca="false">consensus_calculation!F780</f>
        <v>0</v>
      </c>
    </row>
    <row r="781" customFormat="false" ht="15.75" hidden="false" customHeight="false" outlineLevel="0" collapsed="false">
      <c r="A781" s="15" t="str">
        <f aca="false">consensus_calculation!$A781</f>
        <v>be0eeb61-508b-49e7-a199-ab2869fb6500</v>
      </c>
      <c r="B781" s="15" t="str">
        <f aca="false">consensus_calculation!$I781</f>
        <v/>
      </c>
      <c r="C781" s="10" t="b">
        <f aca="false">consensus_calculation!F781</f>
        <v>0</v>
      </c>
    </row>
    <row r="782" customFormat="false" ht="15.75" hidden="false" customHeight="false" outlineLevel="0" collapsed="false">
      <c r="A782" s="15" t="str">
        <f aca="false">consensus_calculation!$A782</f>
        <v>be884ace-24e8-4560-a2ed-a8c8e4afaf12</v>
      </c>
      <c r="B782" s="15" t="str">
        <f aca="false">consensus_calculation!$I782</f>
        <v>NORMAL</v>
      </c>
      <c r="C782" s="10" t="b">
        <f aca="false">consensus_calculation!F782</f>
        <v>1</v>
      </c>
    </row>
    <row r="783" customFormat="false" ht="15.75" hidden="false" customHeight="false" outlineLevel="0" collapsed="false">
      <c r="A783" s="15" t="str">
        <f aca="false">consensus_calculation!$A783</f>
        <v>bf280d90-dcb7-4df0-a763-85829973e078</v>
      </c>
      <c r="B783" s="15" t="str">
        <f aca="false">consensus_calculation!$I783</f>
        <v>NON_SPECIFIC</v>
      </c>
      <c r="C783" s="10" t="b">
        <f aca="false">consensus_calculation!F783</f>
        <v>1</v>
      </c>
    </row>
    <row r="784" customFormat="false" ht="15.75" hidden="false" customHeight="false" outlineLevel="0" collapsed="false">
      <c r="A784" s="15" t="str">
        <f aca="false">consensus_calculation!$A784</f>
        <v>bf3d487f-69f0-4125-9c98-3cdfcc54a788</v>
      </c>
      <c r="B784" s="15" t="str">
        <f aca="false">consensus_calculation!$I784</f>
        <v>ACTIVE</v>
      </c>
      <c r="C784" s="10" t="b">
        <f aca="false">consensus_calculation!F784</f>
        <v>1</v>
      </c>
    </row>
    <row r="785" customFormat="false" ht="15.75" hidden="false" customHeight="false" outlineLevel="0" collapsed="false">
      <c r="A785" s="15" t="str">
        <f aca="false">consensus_calculation!$A785</f>
        <v>bf81955c-c3ad-4471-8f2f-68cc586d7ab5</v>
      </c>
      <c r="B785" s="15" t="str">
        <f aca="false">consensus_calculation!$I785</f>
        <v>NON_SPECIFIC</v>
      </c>
      <c r="C785" s="10" t="b">
        <f aca="false">consensus_calculation!F785</f>
        <v>0</v>
      </c>
    </row>
    <row r="786" customFormat="false" ht="15.75" hidden="false" customHeight="false" outlineLevel="0" collapsed="false">
      <c r="A786" s="15" t="str">
        <f aca="false">consensus_calculation!$A786</f>
        <v>bf8c2815-c33d-4586-9d42-86ad385b2cc2</v>
      </c>
      <c r="B786" s="15" t="str">
        <f aca="false">consensus_calculation!$I786</f>
        <v>NON_SPECIFIC</v>
      </c>
      <c r="C786" s="10" t="b">
        <f aca="false">consensus_calculation!F786</f>
        <v>0</v>
      </c>
    </row>
    <row r="787" customFormat="false" ht="15.75" hidden="false" customHeight="false" outlineLevel="0" collapsed="false">
      <c r="A787" s="15" t="str">
        <f aca="false">consensus_calculation!$A787</f>
        <v>bfb4e512-44c1-401d-aecd-c1cf8771e335</v>
      </c>
      <c r="B787" s="15" t="str">
        <f aca="false">consensus_calculation!$I787</f>
        <v>NON_SPECIFIC</v>
      </c>
      <c r="C787" s="10" t="b">
        <f aca="false">consensus_calculation!F787</f>
        <v>0</v>
      </c>
    </row>
    <row r="788" customFormat="false" ht="15.75" hidden="false" customHeight="false" outlineLevel="0" collapsed="false">
      <c r="A788" s="15" t="str">
        <f aca="false">consensus_calculation!$A788</f>
        <v>bfb5799c-0632-4a80-8869-490e8b47b403</v>
      </c>
      <c r="B788" s="15" t="str">
        <f aca="false">consensus_calculation!$I788</f>
        <v>ACTIVE</v>
      </c>
      <c r="C788" s="10" t="b">
        <f aca="false">consensus_calculation!F788</f>
        <v>0</v>
      </c>
    </row>
    <row r="789" customFormat="false" ht="15.75" hidden="false" customHeight="false" outlineLevel="0" collapsed="false">
      <c r="A789" s="15" t="str">
        <f aca="false">consensus_calculation!$A789</f>
        <v>c07ab716-a8ef-4171-adb3-a16419b7222a</v>
      </c>
      <c r="B789" s="15" t="str">
        <f aca="false">consensus_calculation!$I789</f>
        <v>LATE</v>
      </c>
      <c r="C789" s="10" t="b">
        <f aca="false">consensus_calculation!F789</f>
        <v>1</v>
      </c>
    </row>
    <row r="790" customFormat="false" ht="15.75" hidden="false" customHeight="false" outlineLevel="0" collapsed="false">
      <c r="A790" s="15" t="str">
        <f aca="false">consensus_calculation!$A790</f>
        <v>c083bc93-0dfa-4a0e-a7eb-5a9e3eeb5a76</v>
      </c>
      <c r="B790" s="15" t="str">
        <f aca="false">consensus_calculation!$I790</f>
        <v>ACTIVE</v>
      </c>
      <c r="C790" s="10" t="b">
        <f aca="false">consensus_calculation!F790</f>
        <v>1</v>
      </c>
    </row>
    <row r="791" customFormat="false" ht="15.75" hidden="false" customHeight="false" outlineLevel="0" collapsed="false">
      <c r="A791" s="15" t="str">
        <f aca="false">consensus_calculation!$A791</f>
        <v>c08453c1-8f6d-4efc-90be-7d6142f9029c</v>
      </c>
      <c r="B791" s="15" t="str">
        <f aca="false">consensus_calculation!$I791</f>
        <v>EARLY</v>
      </c>
      <c r="C791" s="10" t="b">
        <f aca="false">consensus_calculation!F791</f>
        <v>0</v>
      </c>
    </row>
    <row r="792" customFormat="false" ht="15.75" hidden="false" customHeight="false" outlineLevel="0" collapsed="false">
      <c r="A792" s="15" t="str">
        <f aca="false">consensus_calculation!$A792</f>
        <v>c12363e4-5509-4d1f-ad35-9154ece526fe</v>
      </c>
      <c r="B792" s="15" t="str">
        <f aca="false">consensus_calculation!$I792</f>
        <v>EARLY</v>
      </c>
      <c r="C792" s="10" t="b">
        <f aca="false">consensus_calculation!F792</f>
        <v>0</v>
      </c>
    </row>
    <row r="793" customFormat="false" ht="15.75" hidden="false" customHeight="false" outlineLevel="0" collapsed="false">
      <c r="A793" s="15" t="str">
        <f aca="false">consensus_calculation!$A793</f>
        <v>c15f2c98-57aa-4b3b-bbfa-464849b7f655</v>
      </c>
      <c r="B793" s="15" t="str">
        <f aca="false">consensus_calculation!$I793</f>
        <v>ACTIVE</v>
      </c>
      <c r="C793" s="10" t="b">
        <f aca="false">consensus_calculation!F793</f>
        <v>0</v>
      </c>
    </row>
    <row r="794" customFormat="false" ht="15.75" hidden="false" customHeight="false" outlineLevel="0" collapsed="false">
      <c r="A794" s="15" t="str">
        <f aca="false">consensus_calculation!$A794</f>
        <v>c16e8171-b61d-40e7-8a0a-40635e326838</v>
      </c>
      <c r="B794" s="15" t="str">
        <f aca="false">consensus_calculation!$I794</f>
        <v>NON_SPECIFIC</v>
      </c>
      <c r="C794" s="10" t="b">
        <f aca="false">consensus_calculation!F794</f>
        <v>1</v>
      </c>
    </row>
    <row r="795" customFormat="false" ht="15.75" hidden="false" customHeight="false" outlineLevel="0" collapsed="false">
      <c r="A795" s="15" t="str">
        <f aca="false">consensus_calculation!$A795</f>
        <v>c2224376-3b8f-4d77-b838-70e94a4657fd</v>
      </c>
      <c r="B795" s="15" t="str">
        <f aca="false">consensus_calculation!$I795</f>
        <v>LATE</v>
      </c>
      <c r="C795" s="10" t="b">
        <f aca="false">consensus_calculation!F795</f>
        <v>0</v>
      </c>
    </row>
    <row r="796" customFormat="false" ht="15.75" hidden="false" customHeight="false" outlineLevel="0" collapsed="false">
      <c r="A796" s="15" t="str">
        <f aca="false">consensus_calculation!$A796</f>
        <v>c2398559-bffd-445f-8702-c7160250a9f9</v>
      </c>
      <c r="B796" s="15" t="str">
        <f aca="false">consensus_calculation!$I796</f>
        <v>NON_SPECIFIC</v>
      </c>
      <c r="C796" s="10" t="b">
        <f aca="false">consensus_calculation!F796</f>
        <v>0</v>
      </c>
    </row>
    <row r="797" customFormat="false" ht="15.75" hidden="false" customHeight="false" outlineLevel="0" collapsed="false">
      <c r="A797" s="15" t="str">
        <f aca="false">consensus_calculation!$A797</f>
        <v>c24a0140-33b1-42b0-84e0-6f24cf3725b4</v>
      </c>
      <c r="B797" s="15" t="str">
        <f aca="false">consensus_calculation!$I797</f>
        <v>NORMAL</v>
      </c>
      <c r="C797" s="10" t="b">
        <f aca="false">consensus_calculation!F797</f>
        <v>0</v>
      </c>
    </row>
    <row r="798" customFormat="false" ht="15.75" hidden="false" customHeight="false" outlineLevel="0" collapsed="false">
      <c r="A798" s="15" t="str">
        <f aca="false">consensus_calculation!$A798</f>
        <v>c28d582c-0b62-45ae-9532-d3e8c0cad5b4</v>
      </c>
      <c r="B798" s="15" t="str">
        <f aca="false">consensus_calculation!$I798</f>
        <v>NORMAL</v>
      </c>
      <c r="C798" s="10" t="b">
        <f aca="false">consensus_calculation!F798</f>
        <v>0</v>
      </c>
    </row>
    <row r="799" customFormat="false" ht="15.75" hidden="false" customHeight="false" outlineLevel="0" collapsed="false">
      <c r="A799" s="15" t="str">
        <f aca="false">consensus_calculation!$A799</f>
        <v>c291279f-6bff-4a04-a881-1ec3098159dc</v>
      </c>
      <c r="B799" s="15" t="str">
        <f aca="false">consensus_calculation!$I799</f>
        <v>EARLY</v>
      </c>
      <c r="C799" s="10" t="b">
        <f aca="false">consensus_calculation!F799</f>
        <v>0</v>
      </c>
    </row>
    <row r="800" customFormat="false" ht="15.75" hidden="false" customHeight="false" outlineLevel="0" collapsed="false">
      <c r="A800" s="15" t="str">
        <f aca="false">consensus_calculation!$A800</f>
        <v>c2969cf4-104b-438a-9ade-812cc0a2dc18</v>
      </c>
      <c r="B800" s="15" t="str">
        <f aca="false">consensus_calculation!$I800</f>
        <v>NON_SPECIFIC</v>
      </c>
      <c r="C800" s="10" t="b">
        <f aca="false">consensus_calculation!F800</f>
        <v>0</v>
      </c>
    </row>
    <row r="801" customFormat="false" ht="15.75" hidden="false" customHeight="false" outlineLevel="0" collapsed="false">
      <c r="A801" s="15" t="str">
        <f aca="false">consensus_calculation!$A801</f>
        <v>c2abb908-1d8e-44eb-9512-d02f992aa1d7</v>
      </c>
      <c r="B801" s="15" t="str">
        <f aca="false">consensus_calculation!$I801</f>
        <v>EARLY</v>
      </c>
      <c r="C801" s="10" t="b">
        <f aca="false">consensus_calculation!F801</f>
        <v>0</v>
      </c>
    </row>
    <row r="802" customFormat="false" ht="15.75" hidden="false" customHeight="false" outlineLevel="0" collapsed="false">
      <c r="A802" s="15" t="str">
        <f aca="false">consensus_calculation!$A802</f>
        <v>c2cf1c08-3e0a-4ea8-bfdb-467f6f91cd87</v>
      </c>
      <c r="B802" s="15" t="str">
        <f aca="false">consensus_calculation!$I802</f>
        <v>NON_SPECIFIC</v>
      </c>
      <c r="C802" s="10" t="b">
        <f aca="false">consensus_calculation!F802</f>
        <v>0</v>
      </c>
    </row>
    <row r="803" customFormat="false" ht="15.75" hidden="false" customHeight="false" outlineLevel="0" collapsed="false">
      <c r="A803" s="15" t="str">
        <f aca="false">consensus_calculation!$A803</f>
        <v>c34964b5-55bb-4460-924d-d51d190a2638</v>
      </c>
      <c r="B803" s="15" t="str">
        <f aca="false">consensus_calculation!$I803</f>
        <v>LATE</v>
      </c>
      <c r="C803" s="10" t="b">
        <f aca="false">consensus_calculation!F803</f>
        <v>1</v>
      </c>
    </row>
    <row r="804" customFormat="false" ht="15.75" hidden="false" customHeight="false" outlineLevel="0" collapsed="false">
      <c r="A804" s="15" t="str">
        <f aca="false">consensus_calculation!$A804</f>
        <v>c39fecde-66c1-4e10-88f5-7eab5098dd36</v>
      </c>
      <c r="B804" s="15" t="str">
        <f aca="false">consensus_calculation!$I804</f>
        <v>NON_SPECIFIC</v>
      </c>
      <c r="C804" s="10" t="b">
        <f aca="false">consensus_calculation!F804</f>
        <v>0</v>
      </c>
    </row>
    <row r="805" customFormat="false" ht="15.75" hidden="false" customHeight="false" outlineLevel="0" collapsed="false">
      <c r="A805" s="15" t="str">
        <f aca="false">consensus_calculation!$A805</f>
        <v>c3aee0a0-e066-4695-88ec-6f88074ed6eb</v>
      </c>
      <c r="B805" s="15" t="str">
        <f aca="false">consensus_calculation!$I805</f>
        <v>EARLY</v>
      </c>
      <c r="C805" s="10" t="b">
        <f aca="false">consensus_calculation!F805</f>
        <v>1</v>
      </c>
    </row>
    <row r="806" customFormat="false" ht="15.75" hidden="false" customHeight="false" outlineLevel="0" collapsed="false">
      <c r="A806" s="15" t="str">
        <f aca="false">consensus_calculation!$A806</f>
        <v>c3bf63f9-6e11-4095-b9f4-a66f3a50731d</v>
      </c>
      <c r="B806" s="15" t="str">
        <f aca="false">consensus_calculation!$I806</f>
        <v>NORMAL</v>
      </c>
      <c r="C806" s="10" t="b">
        <f aca="false">consensus_calculation!F806</f>
        <v>0</v>
      </c>
    </row>
    <row r="807" customFormat="false" ht="15.75" hidden="false" customHeight="false" outlineLevel="0" collapsed="false">
      <c r="A807" s="15" t="str">
        <f aca="false">consensus_calculation!$A807</f>
        <v>c3d333c9-7b21-426f-ac63-17bcacddf5a5</v>
      </c>
      <c r="B807" s="15" t="str">
        <f aca="false">consensus_calculation!$I807</f>
        <v/>
      </c>
      <c r="C807" s="10" t="b">
        <f aca="false">consensus_calculation!F807</f>
        <v>0</v>
      </c>
    </row>
    <row r="808" customFormat="false" ht="15.75" hidden="false" customHeight="false" outlineLevel="0" collapsed="false">
      <c r="A808" s="15" t="str">
        <f aca="false">consensus_calculation!$A808</f>
        <v>c3ff58e7-0850-457d-a377-52e7524fa06a</v>
      </c>
      <c r="B808" s="15" t="str">
        <f aca="false">consensus_calculation!$I808</f>
        <v>NON_SPECIFIC</v>
      </c>
      <c r="C808" s="10" t="b">
        <f aca="false">consensus_calculation!F808</f>
        <v>1</v>
      </c>
    </row>
    <row r="809" customFormat="false" ht="15.75" hidden="false" customHeight="false" outlineLevel="0" collapsed="false">
      <c r="A809" s="15" t="str">
        <f aca="false">consensus_calculation!$A809</f>
        <v>c4686faf-88e1-4693-8d13-c439480bb29d</v>
      </c>
      <c r="B809" s="15" t="str">
        <f aca="false">consensus_calculation!$I809</f>
        <v>ACTIVE</v>
      </c>
      <c r="C809" s="10" t="b">
        <f aca="false">consensus_calculation!F809</f>
        <v>1</v>
      </c>
    </row>
    <row r="810" customFormat="false" ht="15.75" hidden="false" customHeight="false" outlineLevel="0" collapsed="false">
      <c r="A810" s="15" t="str">
        <f aca="false">consensus_calculation!$A810</f>
        <v>c4a5e078-c077-48ec-881d-8dcdfc7267b5</v>
      </c>
      <c r="B810" s="15" t="str">
        <f aca="false">consensus_calculation!$I810</f>
        <v>NORMAL</v>
      </c>
      <c r="C810" s="10" t="b">
        <f aca="false">consensus_calculation!F810</f>
        <v>0</v>
      </c>
    </row>
    <row r="811" customFormat="false" ht="15.75" hidden="false" customHeight="false" outlineLevel="0" collapsed="false">
      <c r="A811" s="15" t="str">
        <f aca="false">consensus_calculation!$A811</f>
        <v>c4b8ba41-ed56-439a-90fb-e5695080b85a</v>
      </c>
      <c r="B811" s="15" t="str">
        <f aca="false">consensus_calculation!$I811</f>
        <v>NORMAL</v>
      </c>
      <c r="C811" s="10" t="b">
        <f aca="false">consensus_calculation!F811</f>
        <v>0</v>
      </c>
    </row>
    <row r="812" customFormat="false" ht="15.75" hidden="false" customHeight="false" outlineLevel="0" collapsed="false">
      <c r="A812" s="15" t="str">
        <f aca="false">consensus_calculation!$A812</f>
        <v>c4d33d31-579f-4dd8-88dd-95142271a8ba</v>
      </c>
      <c r="B812" s="15" t="str">
        <f aca="false">consensus_calculation!$I812</f>
        <v>NON_SPECIFIC</v>
      </c>
      <c r="C812" s="10" t="b">
        <f aca="false">consensus_calculation!F812</f>
        <v>0</v>
      </c>
    </row>
    <row r="813" customFormat="false" ht="15.75" hidden="false" customHeight="false" outlineLevel="0" collapsed="false">
      <c r="A813" s="15" t="str">
        <f aca="false">consensus_calculation!$A813</f>
        <v>c6d81486-5f96-4bad-8273-a80ac39b6e98</v>
      </c>
      <c r="B813" s="15" t="str">
        <f aca="false">consensus_calculation!$I813</f>
        <v>NON_SPECIFIC</v>
      </c>
      <c r="C813" s="10" t="b">
        <f aca="false">consensus_calculation!F813</f>
        <v>0</v>
      </c>
    </row>
    <row r="814" customFormat="false" ht="15.75" hidden="false" customHeight="false" outlineLevel="0" collapsed="false">
      <c r="A814" s="15" t="str">
        <f aca="false">consensus_calculation!$A814</f>
        <v>c71b56ac-3029-46ce-863d-ea8e8325a5e8</v>
      </c>
      <c r="B814" s="15" t="str">
        <f aca="false">consensus_calculation!$I814</f>
        <v>NORMAL</v>
      </c>
      <c r="C814" s="10" t="b">
        <f aca="false">consensus_calculation!F814</f>
        <v>1</v>
      </c>
    </row>
    <row r="815" customFormat="false" ht="15.75" hidden="false" customHeight="false" outlineLevel="0" collapsed="false">
      <c r="A815" s="15" t="str">
        <f aca="false">consensus_calculation!$A815</f>
        <v>c724d8c8-6530-478f-9288-69bd0850e5de</v>
      </c>
      <c r="B815" s="15" t="str">
        <f aca="false">consensus_calculation!$I815</f>
        <v>EARLY</v>
      </c>
      <c r="C815" s="10" t="b">
        <f aca="false">consensus_calculation!F815</f>
        <v>1</v>
      </c>
    </row>
    <row r="816" customFormat="false" ht="15.75" hidden="false" customHeight="false" outlineLevel="0" collapsed="false">
      <c r="A816" s="15" t="str">
        <f aca="false">consensus_calculation!$A816</f>
        <v>c73139a2-8607-4665-82e4-55eb4649fd4c</v>
      </c>
      <c r="B816" s="15" t="str">
        <f aca="false">consensus_calculation!$I816</f>
        <v>NORMAL</v>
      </c>
      <c r="C816" s="10" t="b">
        <f aca="false">consensus_calculation!F816</f>
        <v>1</v>
      </c>
    </row>
    <row r="817" customFormat="false" ht="15.75" hidden="false" customHeight="false" outlineLevel="0" collapsed="false">
      <c r="A817" s="15" t="str">
        <f aca="false">consensus_calculation!$A817</f>
        <v>c7351bd9-b377-40cb-8565-818f6a5435b3</v>
      </c>
      <c r="B817" s="15" t="str">
        <f aca="false">consensus_calculation!$I817</f>
        <v>NORMAL</v>
      </c>
      <c r="C817" s="10" t="b">
        <f aca="false">consensus_calculation!F817</f>
        <v>1</v>
      </c>
    </row>
    <row r="818" customFormat="false" ht="15.75" hidden="false" customHeight="false" outlineLevel="0" collapsed="false">
      <c r="A818" s="15" t="str">
        <f aca="false">consensus_calculation!$A818</f>
        <v>c736feb4-e551-4552-88a3-348f17e84499</v>
      </c>
      <c r="B818" s="15" t="str">
        <f aca="false">consensus_calculation!$I818</f>
        <v/>
      </c>
      <c r="C818" s="10" t="b">
        <f aca="false">consensus_calculation!F818</f>
        <v>0</v>
      </c>
    </row>
    <row r="819" customFormat="false" ht="15.75" hidden="false" customHeight="false" outlineLevel="0" collapsed="false">
      <c r="A819" s="15" t="str">
        <f aca="false">consensus_calculation!$A819</f>
        <v>c74ee6a5-22f8-4976-90bf-cc9abef08731</v>
      </c>
      <c r="B819" s="15" t="str">
        <f aca="false">consensus_calculation!$I819</f>
        <v>NON_SPECIFIC</v>
      </c>
      <c r="C819" s="10" t="b">
        <f aca="false">consensus_calculation!F819</f>
        <v>0</v>
      </c>
    </row>
    <row r="820" customFormat="false" ht="15.75" hidden="false" customHeight="false" outlineLevel="0" collapsed="false">
      <c r="A820" s="15" t="str">
        <f aca="false">consensus_calculation!$A820</f>
        <v>c75ab32e-34c0-4dd4-9d9c-8dd17b37d234</v>
      </c>
      <c r="B820" s="15" t="str">
        <f aca="false">consensus_calculation!$I820</f>
        <v>NON_SPECIFIC</v>
      </c>
      <c r="C820" s="10" t="b">
        <f aca="false">consensus_calculation!F820</f>
        <v>1</v>
      </c>
    </row>
    <row r="821" customFormat="false" ht="15.75" hidden="false" customHeight="false" outlineLevel="0" collapsed="false">
      <c r="A821" s="15" t="str">
        <f aca="false">consensus_calculation!$A821</f>
        <v>c76c6e90-6860-4f73-b5fc-bdacbab13cee</v>
      </c>
      <c r="B821" s="15" t="str">
        <f aca="false">consensus_calculation!$I821</f>
        <v>NON_SPECIFIC</v>
      </c>
      <c r="C821" s="10" t="b">
        <f aca="false">consensus_calculation!F821</f>
        <v>1</v>
      </c>
    </row>
    <row r="822" customFormat="false" ht="15.75" hidden="false" customHeight="false" outlineLevel="0" collapsed="false">
      <c r="A822" s="15" t="str">
        <f aca="false">consensus_calculation!$A822</f>
        <v>c76e0e2f-4b8a-4d58-a729-b36635bda854</v>
      </c>
      <c r="B822" s="15" t="str">
        <f aca="false">consensus_calculation!$I822</f>
        <v>NON_SPECIFIC</v>
      </c>
      <c r="C822" s="10" t="b">
        <f aca="false">consensus_calculation!F822</f>
        <v>1</v>
      </c>
    </row>
    <row r="823" customFormat="false" ht="15.75" hidden="false" customHeight="false" outlineLevel="0" collapsed="false">
      <c r="A823" s="15" t="str">
        <f aca="false">consensus_calculation!$A823</f>
        <v>c77b0d80-c2f9-40a9-812b-ce558329f9f2</v>
      </c>
      <c r="B823" s="15" t="str">
        <f aca="false">consensus_calculation!$I823</f>
        <v>EARLY</v>
      </c>
      <c r="C823" s="10" t="b">
        <f aca="false">consensus_calculation!F823</f>
        <v>0</v>
      </c>
    </row>
    <row r="824" customFormat="false" ht="15.75" hidden="false" customHeight="false" outlineLevel="0" collapsed="false">
      <c r="A824" s="15" t="str">
        <f aca="false">consensus_calculation!$A824</f>
        <v>c81e65a9-0e52-4adf-a80a-3cb4e47e1e22</v>
      </c>
      <c r="B824" s="15" t="str">
        <f aca="false">consensus_calculation!$I824</f>
        <v>NON_SPECIFIC</v>
      </c>
      <c r="C824" s="10" t="b">
        <f aca="false">consensus_calculation!F824</f>
        <v>0</v>
      </c>
    </row>
    <row r="825" customFormat="false" ht="15.75" hidden="false" customHeight="false" outlineLevel="0" collapsed="false">
      <c r="A825" s="15" t="str">
        <f aca="false">consensus_calculation!$A825</f>
        <v>c837138a-4980-4d63-bbb6-bc64f1f7b5ee</v>
      </c>
      <c r="B825" s="15" t="str">
        <f aca="false">consensus_calculation!$I825</f>
        <v>NORMAL</v>
      </c>
      <c r="C825" s="10" t="b">
        <f aca="false">consensus_calculation!F825</f>
        <v>0</v>
      </c>
    </row>
    <row r="826" customFormat="false" ht="15.75" hidden="false" customHeight="false" outlineLevel="0" collapsed="false">
      <c r="A826" s="15" t="str">
        <f aca="false">consensus_calculation!$A826</f>
        <v>c8ae83e9-b60b-425b-9038-8a003255b0eb</v>
      </c>
      <c r="B826" s="15" t="str">
        <f aca="false">consensus_calculation!$I826</f>
        <v>NON_SPECIFIC</v>
      </c>
      <c r="C826" s="10" t="b">
        <f aca="false">consensus_calculation!F826</f>
        <v>1</v>
      </c>
    </row>
    <row r="827" customFormat="false" ht="15.75" hidden="false" customHeight="false" outlineLevel="0" collapsed="false">
      <c r="A827" s="15" t="str">
        <f aca="false">consensus_calculation!$A827</f>
        <v>c9170a3a-5df3-4ae9-8632-9d0144aa6aea</v>
      </c>
      <c r="B827" s="15" t="str">
        <f aca="false">consensus_calculation!$I827</f>
        <v>EARLY</v>
      </c>
      <c r="C827" s="10" t="b">
        <f aca="false">consensus_calculation!F827</f>
        <v>1</v>
      </c>
    </row>
    <row r="828" customFormat="false" ht="15.75" hidden="false" customHeight="false" outlineLevel="0" collapsed="false">
      <c r="A828" s="15" t="str">
        <f aca="false">consensus_calculation!$A828</f>
        <v>c985af93-bcc3-4a60-9715-3c7be69c12ce</v>
      </c>
      <c r="B828" s="15" t="str">
        <f aca="false">consensus_calculation!$I828</f>
        <v>NON_SPECIFIC</v>
      </c>
      <c r="C828" s="10" t="b">
        <f aca="false">consensus_calculation!F828</f>
        <v>1</v>
      </c>
    </row>
    <row r="829" customFormat="false" ht="15.75" hidden="false" customHeight="false" outlineLevel="0" collapsed="false">
      <c r="A829" s="15" t="str">
        <f aca="false">consensus_calculation!$A829</f>
        <v>c995a0a1-877b-4518-a9d0-3d9565df8fa6</v>
      </c>
      <c r="B829" s="15" t="str">
        <f aca="false">consensus_calculation!$I829</f>
        <v/>
      </c>
      <c r="C829" s="10" t="b">
        <f aca="false">consensus_calculation!F829</f>
        <v>0</v>
      </c>
    </row>
    <row r="830" customFormat="false" ht="15.75" hidden="false" customHeight="false" outlineLevel="0" collapsed="false">
      <c r="A830" s="15" t="str">
        <f aca="false">consensus_calculation!$A830</f>
        <v>c9d9d86b-0668-4b90-87d7-4835807ea458</v>
      </c>
      <c r="B830" s="15" t="str">
        <f aca="false">consensus_calculation!$I830</f>
        <v>EARLY</v>
      </c>
      <c r="C830" s="10" t="b">
        <f aca="false">consensus_calculation!F830</f>
        <v>1</v>
      </c>
    </row>
    <row r="831" customFormat="false" ht="15.75" hidden="false" customHeight="false" outlineLevel="0" collapsed="false">
      <c r="A831" s="15" t="str">
        <f aca="false">consensus_calculation!$A831</f>
        <v>ca4fe838-ef23-43e9-8321-9ee0352cc1d3</v>
      </c>
      <c r="B831" s="15" t="str">
        <f aca="false">consensus_calculation!$I831</f>
        <v/>
      </c>
      <c r="C831" s="10" t="b">
        <f aca="false">consensus_calculation!F831</f>
        <v>0</v>
      </c>
    </row>
    <row r="832" customFormat="false" ht="15.75" hidden="false" customHeight="false" outlineLevel="0" collapsed="false">
      <c r="A832" s="15" t="str">
        <f aca="false">consensus_calculation!$A832</f>
        <v>ca535515-dfa7-4c8c-a5ac-c0afb6ae27ce</v>
      </c>
      <c r="B832" s="15" t="str">
        <f aca="false">consensus_calculation!$I832</f>
        <v>ACTIVE</v>
      </c>
      <c r="C832" s="10" t="b">
        <f aca="false">consensus_calculation!F832</f>
        <v>1</v>
      </c>
    </row>
    <row r="833" customFormat="false" ht="15.75" hidden="false" customHeight="false" outlineLevel="0" collapsed="false">
      <c r="A833" s="15" t="str">
        <f aca="false">consensus_calculation!$A833</f>
        <v>caa7edc5-6b30-411c-bae3-33bd26c4ff3f</v>
      </c>
      <c r="B833" s="15" t="str">
        <f aca="false">consensus_calculation!$I833</f>
        <v>NON_SPECIFIC</v>
      </c>
      <c r="C833" s="10" t="b">
        <f aca="false">consensus_calculation!F833</f>
        <v>0</v>
      </c>
    </row>
    <row r="834" customFormat="false" ht="15.75" hidden="false" customHeight="false" outlineLevel="0" collapsed="false">
      <c r="A834" s="15" t="str">
        <f aca="false">consensus_calculation!$A834</f>
        <v>cae8a554-f2ae-4443-866e-a3fbbf9c9050</v>
      </c>
      <c r="B834" s="15" t="str">
        <f aca="false">consensus_calculation!$I834</f>
        <v>NORMAL</v>
      </c>
      <c r="C834" s="10" t="b">
        <f aca="false">consensus_calculation!F834</f>
        <v>0</v>
      </c>
    </row>
    <row r="835" customFormat="false" ht="15.75" hidden="false" customHeight="false" outlineLevel="0" collapsed="false">
      <c r="A835" s="15" t="str">
        <f aca="false">consensus_calculation!$A835</f>
        <v>cb3f0912-6c44-4804-a533-9929e86f5e70</v>
      </c>
      <c r="B835" s="15" t="str">
        <f aca="false">consensus_calculation!$I835</f>
        <v>NORMAL</v>
      </c>
      <c r="C835" s="10" t="b">
        <f aca="false">consensus_calculation!F835</f>
        <v>0</v>
      </c>
    </row>
    <row r="836" customFormat="false" ht="15.75" hidden="false" customHeight="false" outlineLevel="0" collapsed="false">
      <c r="A836" s="15" t="str">
        <f aca="false">consensus_calculation!$A836</f>
        <v>cb56464c-959d-4ede-9107-02562e44d919</v>
      </c>
      <c r="B836" s="15" t="str">
        <f aca="false">consensus_calculation!$I836</f>
        <v>NORMAL</v>
      </c>
      <c r="C836" s="10" t="b">
        <f aca="false">consensus_calculation!F836</f>
        <v>0</v>
      </c>
    </row>
    <row r="837" customFormat="false" ht="15.75" hidden="false" customHeight="false" outlineLevel="0" collapsed="false">
      <c r="A837" s="15" t="str">
        <f aca="false">consensus_calculation!$A837</f>
        <v>cb71393a-6aca-45dd-8184-b7d3fdc7bdf2</v>
      </c>
      <c r="B837" s="15" t="str">
        <f aca="false">consensus_calculation!$I837</f>
        <v>NORMAL</v>
      </c>
      <c r="C837" s="10" t="b">
        <f aca="false">consensus_calculation!F837</f>
        <v>1</v>
      </c>
    </row>
    <row r="838" customFormat="false" ht="15.75" hidden="false" customHeight="false" outlineLevel="0" collapsed="false">
      <c r="A838" s="15" t="str">
        <f aca="false">consensus_calculation!$A838</f>
        <v>cb833e26-ddcd-424b-9814-3f5fd043e1fc</v>
      </c>
      <c r="B838" s="15" t="str">
        <f aca="false">consensus_calculation!$I838</f>
        <v/>
      </c>
      <c r="C838" s="10" t="b">
        <f aca="false">consensus_calculation!F838</f>
        <v>0</v>
      </c>
    </row>
    <row r="839" customFormat="false" ht="15.75" hidden="false" customHeight="false" outlineLevel="0" collapsed="false">
      <c r="A839" s="15" t="str">
        <f aca="false">consensus_calculation!$A839</f>
        <v>cb83fbed-6547-4370-a7b0-fbc464d3b777</v>
      </c>
      <c r="B839" s="15" t="str">
        <f aca="false">consensus_calculation!$I839</f>
        <v>NON_SPECIFIC</v>
      </c>
      <c r="C839" s="10" t="b">
        <f aca="false">consensus_calculation!F839</f>
        <v>0</v>
      </c>
    </row>
    <row r="840" customFormat="false" ht="15.75" hidden="false" customHeight="false" outlineLevel="0" collapsed="false">
      <c r="A840" s="15" t="str">
        <f aca="false">consensus_calculation!$A840</f>
        <v>cbaca95e-02ef-4e72-823a-c6ad73eba9bd</v>
      </c>
      <c r="B840" s="15" t="str">
        <f aca="false">consensus_calculation!$I840</f>
        <v>NORMAL</v>
      </c>
      <c r="C840" s="10" t="b">
        <f aca="false">consensus_calculation!F840</f>
        <v>0</v>
      </c>
    </row>
    <row r="841" customFormat="false" ht="15.75" hidden="false" customHeight="false" outlineLevel="0" collapsed="false">
      <c r="A841" s="15" t="str">
        <f aca="false">consensus_calculation!$A841</f>
        <v>cbd802d9-e059-44d8-bd80-29a5aadf86fa</v>
      </c>
      <c r="B841" s="15" t="str">
        <f aca="false">consensus_calculation!$I841</f>
        <v>NON_SPECIFIC</v>
      </c>
      <c r="C841" s="10" t="b">
        <f aca="false">consensus_calculation!F841</f>
        <v>1</v>
      </c>
    </row>
    <row r="842" customFormat="false" ht="15.75" hidden="false" customHeight="false" outlineLevel="0" collapsed="false">
      <c r="A842" s="15" t="str">
        <f aca="false">consensus_calculation!$A842</f>
        <v>cc0a0c76-2322-4a19-a501-06d7eb24a999</v>
      </c>
      <c r="B842" s="15" t="str">
        <f aca="false">consensus_calculation!$I842</f>
        <v>NON_SPECIFIC</v>
      </c>
      <c r="C842" s="10" t="b">
        <f aca="false">consensus_calculation!F842</f>
        <v>0</v>
      </c>
    </row>
    <row r="843" customFormat="false" ht="15.75" hidden="false" customHeight="false" outlineLevel="0" collapsed="false">
      <c r="A843" s="15" t="str">
        <f aca="false">consensus_calculation!$A843</f>
        <v>cc1db307-fcca-4b18-94f4-975eec335609</v>
      </c>
      <c r="B843" s="15" t="str">
        <f aca="false">consensus_calculation!$I843</f>
        <v/>
      </c>
      <c r="C843" s="10" t="b">
        <f aca="false">consensus_calculation!F843</f>
        <v>0</v>
      </c>
    </row>
    <row r="844" customFormat="false" ht="15.75" hidden="false" customHeight="false" outlineLevel="0" collapsed="false">
      <c r="A844" s="15" t="str">
        <f aca="false">consensus_calculation!$A844</f>
        <v>cc2c99cf-e0ea-473f-8d83-55fbc080a21e</v>
      </c>
      <c r="B844" s="15" t="str">
        <f aca="false">consensus_calculation!$I844</f>
        <v>EARLY</v>
      </c>
      <c r="C844" s="10" t="b">
        <f aca="false">consensus_calculation!F844</f>
        <v>1</v>
      </c>
    </row>
    <row r="845" customFormat="false" ht="15.75" hidden="false" customHeight="false" outlineLevel="0" collapsed="false">
      <c r="A845" s="15" t="str">
        <f aca="false">consensus_calculation!$A845</f>
        <v>cc36c360-7d31-439f-8eeb-4eac6e6f77f3</v>
      </c>
      <c r="B845" s="15" t="str">
        <f aca="false">consensus_calculation!$I845</f>
        <v>ACTIVE</v>
      </c>
      <c r="C845" s="10" t="b">
        <f aca="false">consensus_calculation!F845</f>
        <v>0</v>
      </c>
    </row>
    <row r="846" customFormat="false" ht="15.75" hidden="false" customHeight="false" outlineLevel="0" collapsed="false">
      <c r="A846" s="15" t="str">
        <f aca="false">consensus_calculation!$A846</f>
        <v>ccdd1596-52ea-41e4-aae8-942a6e562c62</v>
      </c>
      <c r="B846" s="15" t="str">
        <f aca="false">consensus_calculation!$I846</f>
        <v>NON_SPECIFIC</v>
      </c>
      <c r="C846" s="10" t="b">
        <f aca="false">consensus_calculation!F846</f>
        <v>0</v>
      </c>
    </row>
    <row r="847" customFormat="false" ht="15.75" hidden="false" customHeight="false" outlineLevel="0" collapsed="false">
      <c r="A847" s="15" t="str">
        <f aca="false">consensus_calculation!$A847</f>
        <v>cd48fccb-0405-4f4c-b1b5-ddaa99276375</v>
      </c>
      <c r="B847" s="15" t="str">
        <f aca="false">consensus_calculation!$I847</f>
        <v>EARLY</v>
      </c>
      <c r="C847" s="10" t="b">
        <f aca="false">consensus_calculation!F847</f>
        <v>1</v>
      </c>
    </row>
    <row r="848" customFormat="false" ht="15.75" hidden="false" customHeight="false" outlineLevel="0" collapsed="false">
      <c r="A848" s="15" t="str">
        <f aca="false">consensus_calculation!$A848</f>
        <v>cd59fc11-82fa-4b64-bcd2-a3492ea163d4</v>
      </c>
      <c r="B848" s="15" t="str">
        <f aca="false">consensus_calculation!$I848</f>
        <v>ACTIVE</v>
      </c>
      <c r="C848" s="10" t="b">
        <f aca="false">consensus_calculation!F848</f>
        <v>1</v>
      </c>
    </row>
    <row r="849" customFormat="false" ht="15.75" hidden="false" customHeight="false" outlineLevel="0" collapsed="false">
      <c r="A849" s="15" t="str">
        <f aca="false">consensus_calculation!$A849</f>
        <v>ce45f54c-a9e6-4e12-a630-b4aab7710cc6</v>
      </c>
      <c r="B849" s="15" t="str">
        <f aca="false">consensus_calculation!$I849</f>
        <v>NON_SPECIFIC</v>
      </c>
      <c r="C849" s="10" t="b">
        <f aca="false">consensus_calculation!F849</f>
        <v>0</v>
      </c>
    </row>
    <row r="850" customFormat="false" ht="15.75" hidden="false" customHeight="false" outlineLevel="0" collapsed="false">
      <c r="A850" s="15" t="str">
        <f aca="false">consensus_calculation!$A850</f>
        <v>ce691811-9b2e-45d1-8bf2-1a3c626de8e5</v>
      </c>
      <c r="B850" s="15" t="str">
        <f aca="false">consensus_calculation!$I850</f>
        <v>NORMAL</v>
      </c>
      <c r="C850" s="10" t="b">
        <f aca="false">consensus_calculation!F850</f>
        <v>1</v>
      </c>
    </row>
    <row r="851" customFormat="false" ht="15.75" hidden="false" customHeight="false" outlineLevel="0" collapsed="false">
      <c r="A851" s="15" t="str">
        <f aca="false">consensus_calculation!$A851</f>
        <v>ceb09b1c-da85-47f6-8c22-e454acca73d3</v>
      </c>
      <c r="B851" s="15" t="str">
        <f aca="false">consensus_calculation!$I851</f>
        <v>NORMAL</v>
      </c>
      <c r="C851" s="10" t="b">
        <f aca="false">consensus_calculation!F851</f>
        <v>0</v>
      </c>
    </row>
    <row r="852" customFormat="false" ht="15.75" hidden="false" customHeight="false" outlineLevel="0" collapsed="false">
      <c r="A852" s="15" t="str">
        <f aca="false">consensus_calculation!$A852</f>
        <v>ced62b6f-444f-42f4-bdb6-cb315d3c84f3</v>
      </c>
      <c r="B852" s="15" t="str">
        <f aca="false">consensus_calculation!$I852</f>
        <v>EARLY</v>
      </c>
      <c r="C852" s="10" t="b">
        <f aca="false">consensus_calculation!F852</f>
        <v>0</v>
      </c>
    </row>
    <row r="853" customFormat="false" ht="15.75" hidden="false" customHeight="false" outlineLevel="0" collapsed="false">
      <c r="A853" s="15" t="str">
        <f aca="false">consensus_calculation!$A853</f>
        <v>cf28f3a4-af95-40a4-bd78-4184ec18758b</v>
      </c>
      <c r="B853" s="15" t="str">
        <f aca="false">consensus_calculation!$I853</f>
        <v>NORMAL</v>
      </c>
      <c r="C853" s="10" t="b">
        <f aca="false">consensus_calculation!F853</f>
        <v>1</v>
      </c>
    </row>
    <row r="854" customFormat="false" ht="15.75" hidden="false" customHeight="false" outlineLevel="0" collapsed="false">
      <c r="A854" s="15" t="str">
        <f aca="false">consensus_calculation!$A854</f>
        <v>cf44a874-ea40-4aed-8914-660fc8f172b5</v>
      </c>
      <c r="B854" s="15" t="str">
        <f aca="false">consensus_calculation!$I854</f>
        <v/>
      </c>
      <c r="C854" s="10" t="b">
        <f aca="false">consensus_calculation!F854</f>
        <v>0</v>
      </c>
    </row>
    <row r="855" customFormat="false" ht="15.75" hidden="false" customHeight="false" outlineLevel="0" collapsed="false">
      <c r="A855" s="15" t="str">
        <f aca="false">consensus_calculation!$A855</f>
        <v>cf9cba1b-33ce-42f2-bba2-4a2ed70e9797</v>
      </c>
      <c r="B855" s="15" t="str">
        <f aca="false">consensus_calculation!$I855</f>
        <v>NON_SPECIFIC</v>
      </c>
      <c r="C855" s="10" t="b">
        <f aca="false">consensus_calculation!F855</f>
        <v>0</v>
      </c>
    </row>
    <row r="856" customFormat="false" ht="15.75" hidden="false" customHeight="false" outlineLevel="0" collapsed="false">
      <c r="A856" s="15" t="str">
        <f aca="false">consensus_calculation!$A856</f>
        <v>cf9d5a34-4a0b-4bc8-9914-08f3f50da96d</v>
      </c>
      <c r="B856" s="15" t="str">
        <f aca="false">consensus_calculation!$I856</f>
        <v>EARLY</v>
      </c>
      <c r="C856" s="10" t="b">
        <f aca="false">consensus_calculation!F856</f>
        <v>1</v>
      </c>
    </row>
    <row r="857" customFormat="false" ht="15.75" hidden="false" customHeight="false" outlineLevel="0" collapsed="false">
      <c r="A857" s="15" t="str">
        <f aca="false">consensus_calculation!$A857</f>
        <v>cfb6753f-f097-4aec-8621-20cd21a211cc</v>
      </c>
      <c r="B857" s="15" t="str">
        <f aca="false">consensus_calculation!$I857</f>
        <v>NON_SPECIFIC</v>
      </c>
      <c r="C857" s="10" t="b">
        <f aca="false">consensus_calculation!F857</f>
        <v>1</v>
      </c>
    </row>
    <row r="858" customFormat="false" ht="15.75" hidden="false" customHeight="false" outlineLevel="0" collapsed="false">
      <c r="A858" s="15" t="str">
        <f aca="false">consensus_calculation!$A858</f>
        <v>d024053e-72c8-4ffc-a44a-5f4d916183cd</v>
      </c>
      <c r="B858" s="15" t="str">
        <f aca="false">consensus_calculation!$I858</f>
        <v>LATE</v>
      </c>
      <c r="C858" s="10" t="b">
        <f aca="false">consensus_calculation!F858</f>
        <v>1</v>
      </c>
    </row>
    <row r="859" customFormat="false" ht="15.75" hidden="false" customHeight="false" outlineLevel="0" collapsed="false">
      <c r="A859" s="15" t="str">
        <f aca="false">consensus_calculation!$A859</f>
        <v>d03f3f8f-bcb3-4802-91f3-88c511c78758</v>
      </c>
      <c r="B859" s="15" t="str">
        <f aca="false">consensus_calculation!$I859</f>
        <v>NON_SPECIFIC</v>
      </c>
      <c r="C859" s="10" t="b">
        <f aca="false">consensus_calculation!F859</f>
        <v>0</v>
      </c>
    </row>
    <row r="860" customFormat="false" ht="15.75" hidden="false" customHeight="false" outlineLevel="0" collapsed="false">
      <c r="A860" s="15" t="str">
        <f aca="false">consensus_calculation!$A860</f>
        <v>d18b9ea7-b223-412c-8c8a-34a57dd70a95</v>
      </c>
      <c r="B860" s="15" t="str">
        <f aca="false">consensus_calculation!$I860</f>
        <v>NON_SPECIFIC</v>
      </c>
      <c r="C860" s="10" t="b">
        <f aca="false">consensus_calculation!F860</f>
        <v>1</v>
      </c>
    </row>
    <row r="861" customFormat="false" ht="15.75" hidden="false" customHeight="false" outlineLevel="0" collapsed="false">
      <c r="A861" s="15" t="str">
        <f aca="false">consensus_calculation!$A861</f>
        <v>d1cd3b35-2733-4b6c-a747-b4a27f589a3d</v>
      </c>
      <c r="B861" s="15" t="str">
        <f aca="false">consensus_calculation!$I861</f>
        <v>NON_SPECIFIC</v>
      </c>
      <c r="C861" s="10" t="b">
        <f aca="false">consensus_calculation!F861</f>
        <v>0</v>
      </c>
    </row>
    <row r="862" customFormat="false" ht="15.75" hidden="false" customHeight="false" outlineLevel="0" collapsed="false">
      <c r="A862" s="15" t="str">
        <f aca="false">consensus_calculation!$A862</f>
        <v>d1d3731a-3814-40a6-aa8e-635621177576</v>
      </c>
      <c r="B862" s="15" t="str">
        <f aca="false">consensus_calculation!$I862</f>
        <v/>
      </c>
      <c r="C862" s="10" t="b">
        <f aca="false">consensus_calculation!F862</f>
        <v>0</v>
      </c>
    </row>
    <row r="863" customFormat="false" ht="15.75" hidden="false" customHeight="false" outlineLevel="0" collapsed="false">
      <c r="A863" s="15" t="str">
        <f aca="false">consensus_calculation!$A863</f>
        <v>d1da570a-7c4e-4553-8ce6-31ed16f8c2e8</v>
      </c>
      <c r="B863" s="15" t="str">
        <f aca="false">consensus_calculation!$I863</f>
        <v>NON_SPECIFIC</v>
      </c>
      <c r="C863" s="10" t="b">
        <f aca="false">consensus_calculation!F863</f>
        <v>0</v>
      </c>
    </row>
    <row r="864" customFormat="false" ht="15.75" hidden="false" customHeight="false" outlineLevel="0" collapsed="false">
      <c r="A864" s="15" t="str">
        <f aca="false">consensus_calculation!$A864</f>
        <v>d20c791f-aa02-496c-b7f9-53cb34aab248</v>
      </c>
      <c r="B864" s="15" t="str">
        <f aca="false">consensus_calculation!$I864</f>
        <v>EARLY</v>
      </c>
      <c r="C864" s="10" t="b">
        <f aca="false">consensus_calculation!F864</f>
        <v>0</v>
      </c>
    </row>
    <row r="865" customFormat="false" ht="15.75" hidden="false" customHeight="false" outlineLevel="0" collapsed="false">
      <c r="A865" s="15" t="str">
        <f aca="false">consensus_calculation!$A865</f>
        <v>d231e4e5-3667-4a51-937a-34f050f38990</v>
      </c>
      <c r="B865" s="15" t="str">
        <f aca="false">consensus_calculation!$I865</f>
        <v>NON_SPECIFIC</v>
      </c>
      <c r="C865" s="10" t="b">
        <f aca="false">consensus_calculation!F865</f>
        <v>0</v>
      </c>
    </row>
    <row r="866" customFormat="false" ht="15.75" hidden="false" customHeight="false" outlineLevel="0" collapsed="false">
      <c r="A866" s="15" t="str">
        <f aca="false">consensus_calculation!$A866</f>
        <v>d26718c1-043d-4b35-8cae-0141b653750b</v>
      </c>
      <c r="B866" s="15" t="str">
        <f aca="false">consensus_calculation!$I866</f>
        <v>ACTIVE</v>
      </c>
      <c r="C866" s="10" t="b">
        <f aca="false">consensus_calculation!F866</f>
        <v>1</v>
      </c>
    </row>
    <row r="867" customFormat="false" ht="15.75" hidden="false" customHeight="false" outlineLevel="0" collapsed="false">
      <c r="A867" s="15" t="str">
        <f aca="false">consensus_calculation!$A867</f>
        <v>d2bf2c1f-bb4d-40fe-94a1-0fb50c5dc3e9</v>
      </c>
      <c r="B867" s="15" t="str">
        <f aca="false">consensus_calculation!$I867</f>
        <v>NORMAL</v>
      </c>
      <c r="C867" s="10" t="b">
        <f aca="false">consensus_calculation!F867</f>
        <v>0</v>
      </c>
    </row>
    <row r="868" customFormat="false" ht="15.75" hidden="false" customHeight="false" outlineLevel="0" collapsed="false">
      <c r="A868" s="15" t="str">
        <f aca="false">consensus_calculation!$A868</f>
        <v>d313de9f-0a9b-43da-acf3-3b09f9dc6aa9</v>
      </c>
      <c r="B868" s="15" t="str">
        <f aca="false">consensus_calculation!$I868</f>
        <v>ACTIVE</v>
      </c>
      <c r="C868" s="10" t="b">
        <f aca="false">consensus_calculation!F868</f>
        <v>0</v>
      </c>
    </row>
    <row r="869" customFormat="false" ht="15.75" hidden="false" customHeight="false" outlineLevel="0" collapsed="false">
      <c r="A869" s="15" t="str">
        <f aca="false">consensus_calculation!$A869</f>
        <v>d32424bf-c930-4603-aa46-38f7b5ebca5d</v>
      </c>
      <c r="B869" s="15" t="str">
        <f aca="false">consensus_calculation!$I869</f>
        <v>NON_SPECIFIC</v>
      </c>
      <c r="C869" s="10" t="b">
        <f aca="false">consensus_calculation!F869</f>
        <v>0</v>
      </c>
    </row>
    <row r="870" customFormat="false" ht="15.75" hidden="false" customHeight="false" outlineLevel="0" collapsed="false">
      <c r="A870" s="15" t="str">
        <f aca="false">consensus_calculation!$A870</f>
        <v>d39d417d-386e-4302-882f-246473874d9e</v>
      </c>
      <c r="B870" s="15" t="str">
        <f aca="false">consensus_calculation!$I870</f>
        <v>EARLY</v>
      </c>
      <c r="C870" s="10" t="b">
        <f aca="false">consensus_calculation!F870</f>
        <v>0</v>
      </c>
    </row>
    <row r="871" customFormat="false" ht="15.75" hidden="false" customHeight="false" outlineLevel="0" collapsed="false">
      <c r="A871" s="15" t="str">
        <f aca="false">consensus_calculation!$A871</f>
        <v>d58ed5a2-017a-4b36-8613-7d5efe28c98c</v>
      </c>
      <c r="B871" s="15" t="str">
        <f aca="false">consensus_calculation!$I871</f>
        <v/>
      </c>
      <c r="C871" s="10" t="b">
        <f aca="false">consensus_calculation!F871</f>
        <v>0</v>
      </c>
    </row>
    <row r="872" customFormat="false" ht="15.75" hidden="false" customHeight="false" outlineLevel="0" collapsed="false">
      <c r="A872" s="15" t="str">
        <f aca="false">consensus_calculation!$A872</f>
        <v>d59f0f5f-fd52-4d46-a618-ff22fd29efea</v>
      </c>
      <c r="B872" s="15" t="str">
        <f aca="false">consensus_calculation!$I872</f>
        <v>NORMAL</v>
      </c>
      <c r="C872" s="10" t="b">
        <f aca="false">consensus_calculation!F872</f>
        <v>0</v>
      </c>
    </row>
    <row r="873" customFormat="false" ht="15.75" hidden="false" customHeight="false" outlineLevel="0" collapsed="false">
      <c r="A873" s="15" t="str">
        <f aca="false">consensus_calculation!$A873</f>
        <v>d59f11da-7ef7-485e-bd08-35c068c5da4b</v>
      </c>
      <c r="B873" s="15" t="str">
        <f aca="false">consensus_calculation!$I873</f>
        <v>NORMAL</v>
      </c>
      <c r="C873" s="10" t="b">
        <f aca="false">consensus_calculation!F873</f>
        <v>0</v>
      </c>
    </row>
    <row r="874" customFormat="false" ht="15.75" hidden="false" customHeight="false" outlineLevel="0" collapsed="false">
      <c r="A874" s="15" t="str">
        <f aca="false">consensus_calculation!$A874</f>
        <v>d5c606f2-dc64-4fdc-a9c6-5615b8fa08bb</v>
      </c>
      <c r="B874" s="15" t="str">
        <f aca="false">consensus_calculation!$I874</f>
        <v>ACTIVE</v>
      </c>
      <c r="C874" s="10" t="b">
        <f aca="false">consensus_calculation!F874</f>
        <v>1</v>
      </c>
    </row>
    <row r="875" customFormat="false" ht="15.75" hidden="false" customHeight="false" outlineLevel="0" collapsed="false">
      <c r="A875" s="15" t="str">
        <f aca="false">consensus_calculation!$A875</f>
        <v>d6034859-7f67-45cb-b479-8079c5717a6b</v>
      </c>
      <c r="B875" s="15" t="str">
        <f aca="false">consensus_calculation!$I875</f>
        <v/>
      </c>
      <c r="C875" s="10" t="b">
        <f aca="false">consensus_calculation!F875</f>
        <v>0</v>
      </c>
    </row>
    <row r="876" customFormat="false" ht="15.75" hidden="false" customHeight="false" outlineLevel="0" collapsed="false">
      <c r="A876" s="15" t="str">
        <f aca="false">consensus_calculation!$A876</f>
        <v>d605b572-4ad5-4065-a845-8685439ebbd5</v>
      </c>
      <c r="B876" s="15" t="str">
        <f aca="false">consensus_calculation!$I876</f>
        <v/>
      </c>
      <c r="C876" s="10" t="b">
        <f aca="false">consensus_calculation!F876</f>
        <v>0</v>
      </c>
    </row>
    <row r="877" customFormat="false" ht="15.75" hidden="false" customHeight="false" outlineLevel="0" collapsed="false">
      <c r="A877" s="15" t="str">
        <f aca="false">consensus_calculation!$A877</f>
        <v>d6920395-0d63-489e-a324-abac9f911a6e</v>
      </c>
      <c r="B877" s="15" t="str">
        <f aca="false">consensus_calculation!$I877</f>
        <v>NON_SPECIFIC</v>
      </c>
      <c r="C877" s="10" t="b">
        <f aca="false">consensus_calculation!F877</f>
        <v>0</v>
      </c>
    </row>
    <row r="878" customFormat="false" ht="15.75" hidden="false" customHeight="false" outlineLevel="0" collapsed="false">
      <c r="A878" s="15" t="str">
        <f aca="false">consensus_calculation!$A878</f>
        <v>d7090896-638f-4fc2-b375-777c006848cf</v>
      </c>
      <c r="B878" s="15" t="str">
        <f aca="false">consensus_calculation!$I878</f>
        <v>EARLY</v>
      </c>
      <c r="C878" s="10" t="b">
        <f aca="false">consensus_calculation!F878</f>
        <v>0</v>
      </c>
    </row>
    <row r="879" customFormat="false" ht="15.75" hidden="false" customHeight="false" outlineLevel="0" collapsed="false">
      <c r="A879" s="15" t="str">
        <f aca="false">consensus_calculation!$A879</f>
        <v>d7312f16-7a8f-4467-9ea8-fa2e9e0a54ce</v>
      </c>
      <c r="B879" s="15" t="str">
        <f aca="false">consensus_calculation!$I879</f>
        <v>NON_SPECIFIC</v>
      </c>
      <c r="C879" s="10" t="b">
        <f aca="false">consensus_calculation!F879</f>
        <v>0</v>
      </c>
    </row>
    <row r="880" customFormat="false" ht="15.75" hidden="false" customHeight="false" outlineLevel="0" collapsed="false">
      <c r="A880" s="15" t="str">
        <f aca="false">consensus_calculation!$A880</f>
        <v>d81d5b4c-0b46-4ea7-bb2d-f209ad880248</v>
      </c>
      <c r="B880" s="15" t="str">
        <f aca="false">consensus_calculation!$I880</f>
        <v>EARLY</v>
      </c>
      <c r="C880" s="10" t="b">
        <f aca="false">consensus_calculation!F880</f>
        <v>1</v>
      </c>
    </row>
    <row r="881" customFormat="false" ht="15.75" hidden="false" customHeight="false" outlineLevel="0" collapsed="false">
      <c r="A881" s="15" t="str">
        <f aca="false">consensus_calculation!$A881</f>
        <v>d8308c31-9dae-4a04-8b7f-8b933da5a3fb</v>
      </c>
      <c r="B881" s="15" t="str">
        <f aca="false">consensus_calculation!$I881</f>
        <v>NORMAL</v>
      </c>
      <c r="C881" s="10" t="b">
        <f aca="false">consensus_calculation!F881</f>
        <v>0</v>
      </c>
    </row>
    <row r="882" customFormat="false" ht="15.75" hidden="false" customHeight="false" outlineLevel="0" collapsed="false">
      <c r="A882" s="15" t="str">
        <f aca="false">consensus_calculation!$A882</f>
        <v>d8691856-a492-4ae6-bcdc-aeb53a9f84c2</v>
      </c>
      <c r="B882" s="15" t="str">
        <f aca="false">consensus_calculation!$I882</f>
        <v>NORMAL</v>
      </c>
      <c r="C882" s="10" t="b">
        <f aca="false">consensus_calculation!F882</f>
        <v>0</v>
      </c>
    </row>
    <row r="883" customFormat="false" ht="15.75" hidden="false" customHeight="false" outlineLevel="0" collapsed="false">
      <c r="A883" s="15" t="str">
        <f aca="false">consensus_calculation!$A883</f>
        <v>d93746f3-03f0-4aef-93e2-c8ded42e1161</v>
      </c>
      <c r="B883" s="15" t="str">
        <f aca="false">consensus_calculation!$I883</f>
        <v>NON_SPECIFIC</v>
      </c>
      <c r="C883" s="10" t="b">
        <f aca="false">consensus_calculation!F883</f>
        <v>0</v>
      </c>
    </row>
    <row r="884" customFormat="false" ht="15.75" hidden="false" customHeight="false" outlineLevel="0" collapsed="false">
      <c r="A884" s="15" t="str">
        <f aca="false">consensus_calculation!$A884</f>
        <v>d9a010aa-d2d7-471b-81d1-f9ecd275ba61</v>
      </c>
      <c r="B884" s="15" t="str">
        <f aca="false">consensus_calculation!$I884</f>
        <v>NON_SPECIFIC</v>
      </c>
      <c r="C884" s="10" t="b">
        <f aca="false">consensus_calculation!F884</f>
        <v>0</v>
      </c>
    </row>
    <row r="885" customFormat="false" ht="15.75" hidden="false" customHeight="false" outlineLevel="0" collapsed="false">
      <c r="A885" s="15" t="str">
        <f aca="false">consensus_calculation!$A885</f>
        <v>da24a47c-b0a0-40d3-874d-ac3395b93f07</v>
      </c>
      <c r="B885" s="15" t="str">
        <f aca="false">consensus_calculation!$I885</f>
        <v>NON_SPECIFIC</v>
      </c>
      <c r="C885" s="10" t="b">
        <f aca="false">consensus_calculation!F885</f>
        <v>1</v>
      </c>
    </row>
    <row r="886" customFormat="false" ht="15.75" hidden="false" customHeight="false" outlineLevel="0" collapsed="false">
      <c r="A886" s="15" t="str">
        <f aca="false">consensus_calculation!$A886</f>
        <v>da30385f-4d89-44e9-a104-638cb8a5c28a</v>
      </c>
      <c r="B886" s="15" t="str">
        <f aca="false">consensus_calculation!$I886</f>
        <v>NON_SPECIFIC</v>
      </c>
      <c r="C886" s="10" t="b">
        <f aca="false">consensus_calculation!F886</f>
        <v>1</v>
      </c>
    </row>
    <row r="887" customFormat="false" ht="15.75" hidden="false" customHeight="false" outlineLevel="0" collapsed="false">
      <c r="A887" s="15" t="str">
        <f aca="false">consensus_calculation!$A887</f>
        <v>da4defd1-4e44-4841-a7d7-fdae8961dbe7</v>
      </c>
      <c r="B887" s="15" t="str">
        <f aca="false">consensus_calculation!$I887</f>
        <v>NON_SPECIFIC</v>
      </c>
      <c r="C887" s="10" t="b">
        <f aca="false">consensus_calculation!F887</f>
        <v>1</v>
      </c>
    </row>
    <row r="888" customFormat="false" ht="15.75" hidden="false" customHeight="false" outlineLevel="0" collapsed="false">
      <c r="A888" s="15" t="str">
        <f aca="false">consensus_calculation!$A888</f>
        <v>dad374a9-1ed8-4f53-a712-aec01166981c</v>
      </c>
      <c r="B888" s="15" t="str">
        <f aca="false">consensus_calculation!$I888</f>
        <v>NORMAL</v>
      </c>
      <c r="C888" s="10" t="b">
        <f aca="false">consensus_calculation!F888</f>
        <v>0</v>
      </c>
    </row>
    <row r="889" customFormat="false" ht="15.75" hidden="false" customHeight="false" outlineLevel="0" collapsed="false">
      <c r="A889" s="15" t="str">
        <f aca="false">consensus_calculation!$A889</f>
        <v>db221dc2-d57d-452c-9b14-ff3bb47600e4</v>
      </c>
      <c r="B889" s="15" t="str">
        <f aca="false">consensus_calculation!$I889</f>
        <v>NON_SPECIFIC</v>
      </c>
      <c r="C889" s="10" t="b">
        <f aca="false">consensus_calculation!F889</f>
        <v>1</v>
      </c>
    </row>
    <row r="890" customFormat="false" ht="15.75" hidden="false" customHeight="false" outlineLevel="0" collapsed="false">
      <c r="A890" s="15" t="str">
        <f aca="false">consensus_calculation!$A890</f>
        <v>db698a3d-ea35-4bbd-92aa-38a8e4eec7ef</v>
      </c>
      <c r="B890" s="15" t="str">
        <f aca="false">consensus_calculation!$I890</f>
        <v>LATE</v>
      </c>
      <c r="C890" s="10" t="b">
        <f aca="false">consensus_calculation!F890</f>
        <v>0</v>
      </c>
    </row>
    <row r="891" customFormat="false" ht="15.75" hidden="false" customHeight="false" outlineLevel="0" collapsed="false">
      <c r="A891" s="15" t="str">
        <f aca="false">consensus_calculation!$A891</f>
        <v>db875f7e-4566-4191-b502-1f87c77969e4</v>
      </c>
      <c r="B891" s="15" t="str">
        <f aca="false">consensus_calculation!$I891</f>
        <v>EARLY</v>
      </c>
      <c r="C891" s="10" t="b">
        <f aca="false">consensus_calculation!F891</f>
        <v>0</v>
      </c>
    </row>
    <row r="892" customFormat="false" ht="15.75" hidden="false" customHeight="false" outlineLevel="0" collapsed="false">
      <c r="A892" s="15" t="str">
        <f aca="false">consensus_calculation!$A892</f>
        <v>db9a0f9b-6283-4c43-9a30-e3e3a58d230e</v>
      </c>
      <c r="B892" s="15" t="str">
        <f aca="false">consensus_calculation!$I892</f>
        <v>NON_SPECIFIC</v>
      </c>
      <c r="C892" s="10" t="b">
        <f aca="false">consensus_calculation!F892</f>
        <v>0</v>
      </c>
    </row>
    <row r="893" customFormat="false" ht="15.75" hidden="false" customHeight="false" outlineLevel="0" collapsed="false">
      <c r="A893" s="15" t="str">
        <f aca="false">consensus_calculation!$A893</f>
        <v>dbd5ece7-73dd-4b44-b24d-da2d827c4ae1</v>
      </c>
      <c r="B893" s="15" t="str">
        <f aca="false">consensus_calculation!$I893</f>
        <v>NON_SPECIFIC</v>
      </c>
      <c r="C893" s="10" t="b">
        <f aca="false">consensus_calculation!F893</f>
        <v>0</v>
      </c>
    </row>
    <row r="894" customFormat="false" ht="15.75" hidden="false" customHeight="false" outlineLevel="0" collapsed="false">
      <c r="A894" s="15" t="str">
        <f aca="false">consensus_calculation!$A894</f>
        <v>dbd60c88-d249-4bae-b49b-9c702f109c1b</v>
      </c>
      <c r="B894" s="15" t="str">
        <f aca="false">consensus_calculation!$I894</f>
        <v>ACTIVE</v>
      </c>
      <c r="C894" s="10" t="b">
        <f aca="false">consensus_calculation!F894</f>
        <v>0</v>
      </c>
    </row>
    <row r="895" customFormat="false" ht="15.75" hidden="false" customHeight="false" outlineLevel="0" collapsed="false">
      <c r="A895" s="15" t="str">
        <f aca="false">consensus_calculation!$A895</f>
        <v>dbe8e304-d37a-4883-8d61-b71a5d28a492</v>
      </c>
      <c r="B895" s="15" t="str">
        <f aca="false">consensus_calculation!$I895</f>
        <v>NORMAL</v>
      </c>
      <c r="C895" s="10" t="b">
        <f aca="false">consensus_calculation!F895</f>
        <v>0</v>
      </c>
    </row>
    <row r="896" customFormat="false" ht="15.75" hidden="false" customHeight="false" outlineLevel="0" collapsed="false">
      <c r="A896" s="15" t="str">
        <f aca="false">consensus_calculation!$A896</f>
        <v>dbf5b74b-66e4-4a76-9a08-474dbfe76030</v>
      </c>
      <c r="B896" s="15" t="str">
        <f aca="false">consensus_calculation!$I896</f>
        <v>ACTIVE</v>
      </c>
      <c r="C896" s="10" t="b">
        <f aca="false">consensus_calculation!F896</f>
        <v>0</v>
      </c>
    </row>
    <row r="897" customFormat="false" ht="15.75" hidden="false" customHeight="false" outlineLevel="0" collapsed="false">
      <c r="A897" s="15" t="str">
        <f aca="false">consensus_calculation!$A897</f>
        <v>dc200ecf-05d4-4df1-ae40-373c2a2c88af</v>
      </c>
      <c r="B897" s="15" t="str">
        <f aca="false">consensus_calculation!$I897</f>
        <v>NON_SPECIFIC</v>
      </c>
      <c r="C897" s="10" t="b">
        <f aca="false">consensus_calculation!F897</f>
        <v>1</v>
      </c>
    </row>
    <row r="898" customFormat="false" ht="15.75" hidden="false" customHeight="false" outlineLevel="0" collapsed="false">
      <c r="A898" s="15" t="str">
        <f aca="false">consensus_calculation!$A898</f>
        <v>dc3365dc-a1eb-46a0-aa48-74e6117e58ec</v>
      </c>
      <c r="B898" s="15" t="str">
        <f aca="false">consensus_calculation!$I898</f>
        <v>NON_SPECIFIC</v>
      </c>
      <c r="C898" s="10" t="b">
        <f aca="false">consensus_calculation!F898</f>
        <v>1</v>
      </c>
    </row>
    <row r="899" customFormat="false" ht="15.75" hidden="false" customHeight="false" outlineLevel="0" collapsed="false">
      <c r="A899" s="15" t="str">
        <f aca="false">consensus_calculation!$A899</f>
        <v>dc34573a-3724-4507-b268-af36c9b96286</v>
      </c>
      <c r="B899" s="15" t="str">
        <f aca="false">consensus_calculation!$I899</f>
        <v/>
      </c>
      <c r="C899" s="10" t="b">
        <f aca="false">consensus_calculation!F899</f>
        <v>0</v>
      </c>
    </row>
    <row r="900" customFormat="false" ht="15.75" hidden="false" customHeight="false" outlineLevel="0" collapsed="false">
      <c r="A900" s="15" t="str">
        <f aca="false">consensus_calculation!$A900</f>
        <v>dc37d81d-1304-4dc1-b116-73ff0e292a77</v>
      </c>
      <c r="B900" s="15" t="str">
        <f aca="false">consensus_calculation!$I900</f>
        <v>NORMAL</v>
      </c>
      <c r="C900" s="10" t="b">
        <f aca="false">consensus_calculation!F900</f>
        <v>1</v>
      </c>
    </row>
    <row r="901" customFormat="false" ht="15.75" hidden="false" customHeight="false" outlineLevel="0" collapsed="false">
      <c r="A901" s="15" t="str">
        <f aca="false">consensus_calculation!$A901</f>
        <v>dc882bd3-4454-4cd1-8c23-c192daa0702e</v>
      </c>
      <c r="B901" s="15" t="str">
        <f aca="false">consensus_calculation!$I901</f>
        <v>NON_SPECIFIC</v>
      </c>
      <c r="C901" s="10" t="b">
        <f aca="false">consensus_calculation!F901</f>
        <v>0</v>
      </c>
    </row>
    <row r="902" customFormat="false" ht="15.75" hidden="false" customHeight="false" outlineLevel="0" collapsed="false">
      <c r="A902" s="15" t="str">
        <f aca="false">consensus_calculation!$A902</f>
        <v>dc88ce9b-976c-4c23-a95c-2591899eb6c6</v>
      </c>
      <c r="B902" s="15" t="str">
        <f aca="false">consensus_calculation!$I902</f>
        <v/>
      </c>
      <c r="C902" s="10" t="b">
        <f aca="false">consensus_calculation!F902</f>
        <v>0</v>
      </c>
    </row>
    <row r="903" customFormat="false" ht="15.75" hidden="false" customHeight="false" outlineLevel="0" collapsed="false">
      <c r="A903" s="15" t="str">
        <f aca="false">consensus_calculation!$A903</f>
        <v>dc96d916-2ed6-4a9b-93b9-c9f09b7b527e</v>
      </c>
      <c r="B903" s="15" t="str">
        <f aca="false">consensus_calculation!$I903</f>
        <v>ACTIVE</v>
      </c>
      <c r="C903" s="10" t="b">
        <f aca="false">consensus_calculation!F903</f>
        <v>0</v>
      </c>
    </row>
    <row r="904" customFormat="false" ht="15.75" hidden="false" customHeight="false" outlineLevel="0" collapsed="false">
      <c r="A904" s="15" t="str">
        <f aca="false">consensus_calculation!$A904</f>
        <v>dce2d2d7-d333-4a24-8cd0-e23dd2f959d8</v>
      </c>
      <c r="B904" s="15" t="str">
        <f aca="false">consensus_calculation!$I904</f>
        <v>EARLY</v>
      </c>
      <c r="C904" s="10" t="b">
        <f aca="false">consensus_calculation!F904</f>
        <v>0</v>
      </c>
    </row>
    <row r="905" customFormat="false" ht="15.75" hidden="false" customHeight="false" outlineLevel="0" collapsed="false">
      <c r="A905" s="15" t="str">
        <f aca="false">consensus_calculation!$A905</f>
        <v>dd0241e4-3379-4256-9750-cdaba5de8f7c</v>
      </c>
      <c r="B905" s="15" t="str">
        <f aca="false">consensus_calculation!$I905</f>
        <v>EARLY</v>
      </c>
      <c r="C905" s="10" t="b">
        <f aca="false">consensus_calculation!F905</f>
        <v>0</v>
      </c>
    </row>
    <row r="906" customFormat="false" ht="15.75" hidden="false" customHeight="false" outlineLevel="0" collapsed="false">
      <c r="A906" s="15" t="str">
        <f aca="false">consensus_calculation!$A906</f>
        <v>dd378399-a929-416f-8426-f502d8a50130</v>
      </c>
      <c r="B906" s="15" t="str">
        <f aca="false">consensus_calculation!$I906</f>
        <v>NORMAL</v>
      </c>
      <c r="C906" s="10" t="b">
        <f aca="false">consensus_calculation!F906</f>
        <v>1</v>
      </c>
    </row>
    <row r="907" customFormat="false" ht="15.75" hidden="false" customHeight="false" outlineLevel="0" collapsed="false">
      <c r="A907" s="15" t="str">
        <f aca="false">consensus_calculation!$A907</f>
        <v>dd3996b7-a49d-4c99-929a-0e4d4fbf3e3e</v>
      </c>
      <c r="B907" s="15" t="str">
        <f aca="false">consensus_calculation!$I907</f>
        <v>ACTIVE</v>
      </c>
      <c r="C907" s="10" t="b">
        <f aca="false">consensus_calculation!F907</f>
        <v>1</v>
      </c>
    </row>
    <row r="908" customFormat="false" ht="15.75" hidden="false" customHeight="false" outlineLevel="0" collapsed="false">
      <c r="A908" s="15" t="str">
        <f aca="false">consensus_calculation!$A908</f>
        <v>dd8fae49-a8fc-4b44-9630-b36b055d2e57</v>
      </c>
      <c r="B908" s="15" t="str">
        <f aca="false">consensus_calculation!$I908</f>
        <v/>
      </c>
      <c r="C908" s="10" t="b">
        <f aca="false">consensus_calculation!F908</f>
        <v>0</v>
      </c>
    </row>
    <row r="909" customFormat="false" ht="15.75" hidden="false" customHeight="false" outlineLevel="0" collapsed="false">
      <c r="A909" s="15" t="str">
        <f aca="false">consensus_calculation!$A909</f>
        <v>dea44c99-969b-4ab7-aaa5-756264dd6bae</v>
      </c>
      <c r="B909" s="15" t="str">
        <f aca="false">consensus_calculation!$I909</f>
        <v>NON_SPECIFIC</v>
      </c>
      <c r="C909" s="10" t="b">
        <f aca="false">consensus_calculation!F909</f>
        <v>1</v>
      </c>
    </row>
    <row r="910" customFormat="false" ht="15.75" hidden="false" customHeight="false" outlineLevel="0" collapsed="false">
      <c r="A910" s="15" t="str">
        <f aca="false">consensus_calculation!$A910</f>
        <v>dedaf4bd-a671-4b22-b3b9-7f31c6b9e6b1</v>
      </c>
      <c r="B910" s="15" t="str">
        <f aca="false">consensus_calculation!$I910</f>
        <v>ACTIVE</v>
      </c>
      <c r="C910" s="10" t="b">
        <f aca="false">consensus_calculation!F910</f>
        <v>0</v>
      </c>
    </row>
    <row r="911" customFormat="false" ht="15.75" hidden="false" customHeight="false" outlineLevel="0" collapsed="false">
      <c r="A911" s="15" t="str">
        <f aca="false">consensus_calculation!$A911</f>
        <v>df1be80f-aedd-4ba0-b633-9d16959d0825</v>
      </c>
      <c r="B911" s="15" t="str">
        <f aca="false">consensus_calculation!$I911</f>
        <v>NON_SPECIFIC</v>
      </c>
      <c r="C911" s="10" t="b">
        <f aca="false">consensus_calculation!F911</f>
        <v>1</v>
      </c>
    </row>
    <row r="912" customFormat="false" ht="15.75" hidden="false" customHeight="false" outlineLevel="0" collapsed="false">
      <c r="A912" s="15" t="str">
        <f aca="false">consensus_calculation!$A912</f>
        <v>df530348-8685-463d-a7f3-46585d8a688f</v>
      </c>
      <c r="B912" s="15" t="str">
        <f aca="false">consensus_calculation!$I912</f>
        <v>NON_SPECIFIC</v>
      </c>
      <c r="C912" s="10" t="b">
        <f aca="false">consensus_calculation!F912</f>
        <v>0</v>
      </c>
    </row>
    <row r="913" customFormat="false" ht="15.75" hidden="false" customHeight="false" outlineLevel="0" collapsed="false">
      <c r="A913" s="15" t="str">
        <f aca="false">consensus_calculation!$A913</f>
        <v>dfb7699c-c931-4717-a43d-c88614c62abd</v>
      </c>
      <c r="B913" s="15" t="str">
        <f aca="false">consensus_calculation!$I913</f>
        <v/>
      </c>
      <c r="C913" s="10" t="b">
        <f aca="false">consensus_calculation!F913</f>
        <v>0</v>
      </c>
    </row>
    <row r="914" customFormat="false" ht="15.75" hidden="false" customHeight="false" outlineLevel="0" collapsed="false">
      <c r="A914" s="15" t="str">
        <f aca="false">consensus_calculation!$A914</f>
        <v>dfdc0fae-b189-42e3-a4dc-f9e99b665139</v>
      </c>
      <c r="B914" s="15" t="str">
        <f aca="false">consensus_calculation!$I914</f>
        <v>EARLY</v>
      </c>
      <c r="C914" s="10" t="b">
        <f aca="false">consensus_calculation!F914</f>
        <v>0</v>
      </c>
    </row>
    <row r="915" customFormat="false" ht="15.75" hidden="false" customHeight="false" outlineLevel="0" collapsed="false">
      <c r="A915" s="15" t="str">
        <f aca="false">consensus_calculation!$A915</f>
        <v>e01d4a9f-30bf-4e68-89ae-85270bef54ed</v>
      </c>
      <c r="B915" s="15" t="str">
        <f aca="false">consensus_calculation!$I915</f>
        <v>NON_SPECIFIC</v>
      </c>
      <c r="C915" s="10" t="b">
        <f aca="false">consensus_calculation!F915</f>
        <v>1</v>
      </c>
    </row>
    <row r="916" customFormat="false" ht="15.75" hidden="false" customHeight="false" outlineLevel="0" collapsed="false">
      <c r="A916" s="15" t="str">
        <f aca="false">consensus_calculation!$A916</f>
        <v>e028b541-fb92-469c-8c49-8cd0098ebf46</v>
      </c>
      <c r="B916" s="15" t="str">
        <f aca="false">consensus_calculation!$I916</f>
        <v/>
      </c>
      <c r="C916" s="10" t="b">
        <f aca="false">consensus_calculation!F916</f>
        <v>0</v>
      </c>
    </row>
    <row r="917" customFormat="false" ht="15.75" hidden="false" customHeight="false" outlineLevel="0" collapsed="false">
      <c r="A917" s="15" t="str">
        <f aca="false">consensus_calculation!$A917</f>
        <v>e0312005-36ba-4cb4-ba71-6cf9662f7f39</v>
      </c>
      <c r="B917" s="15" t="str">
        <f aca="false">consensus_calculation!$I917</f>
        <v>NORMAL</v>
      </c>
      <c r="C917" s="10" t="b">
        <f aca="false">consensus_calculation!F917</f>
        <v>1</v>
      </c>
    </row>
    <row r="918" customFormat="false" ht="15.75" hidden="false" customHeight="false" outlineLevel="0" collapsed="false">
      <c r="A918" s="15" t="str">
        <f aca="false">consensus_calculation!$A918</f>
        <v>e0e6b95d-c32f-45f0-9438-0fc789001dec</v>
      </c>
      <c r="B918" s="15" t="str">
        <f aca="false">consensus_calculation!$I918</f>
        <v>NON_SPECIFIC</v>
      </c>
      <c r="C918" s="10" t="b">
        <f aca="false">consensus_calculation!F918</f>
        <v>0</v>
      </c>
    </row>
    <row r="919" customFormat="false" ht="15.75" hidden="false" customHeight="false" outlineLevel="0" collapsed="false">
      <c r="A919" s="15" t="str">
        <f aca="false">consensus_calculation!$A919</f>
        <v>e15c6142-b8c2-491f-b393-f6d3615a2be1</v>
      </c>
      <c r="B919" s="15" t="str">
        <f aca="false">consensus_calculation!$I919</f>
        <v>NON_SPECIFIC</v>
      </c>
      <c r="C919" s="10" t="b">
        <f aca="false">consensus_calculation!F919</f>
        <v>0</v>
      </c>
    </row>
    <row r="920" customFormat="false" ht="15.75" hidden="false" customHeight="false" outlineLevel="0" collapsed="false">
      <c r="A920" s="15" t="str">
        <f aca="false">consensus_calculation!$A920</f>
        <v>e187193f-1e88-410b-a0bd-b5f000f6284f</v>
      </c>
      <c r="B920" s="15" t="str">
        <f aca="false">consensus_calculation!$I920</f>
        <v/>
      </c>
      <c r="C920" s="10" t="b">
        <f aca="false">consensus_calculation!F920</f>
        <v>0</v>
      </c>
    </row>
    <row r="921" customFormat="false" ht="15.75" hidden="false" customHeight="false" outlineLevel="0" collapsed="false">
      <c r="A921" s="15" t="str">
        <f aca="false">consensus_calculation!$A921</f>
        <v>e25a2938-1dd3-4c01-b951-d36aa5edfc02</v>
      </c>
      <c r="B921" s="15" t="str">
        <f aca="false">consensus_calculation!$I921</f>
        <v>NORMAL</v>
      </c>
      <c r="C921" s="10" t="b">
        <f aca="false">consensus_calculation!F921</f>
        <v>0</v>
      </c>
    </row>
    <row r="922" customFormat="false" ht="15.75" hidden="false" customHeight="false" outlineLevel="0" collapsed="false">
      <c r="A922" s="15" t="str">
        <f aca="false">consensus_calculation!$A922</f>
        <v>e2b6f30f-2311-4867-aea3-deecb3ebee35</v>
      </c>
      <c r="B922" s="15" t="str">
        <f aca="false">consensus_calculation!$I922</f>
        <v>NORMAL</v>
      </c>
      <c r="C922" s="10" t="b">
        <f aca="false">consensus_calculation!F922</f>
        <v>0</v>
      </c>
    </row>
    <row r="923" customFormat="false" ht="15.75" hidden="false" customHeight="false" outlineLevel="0" collapsed="false">
      <c r="A923" s="15" t="str">
        <f aca="false">consensus_calculation!$A923</f>
        <v>e34208f7-8a06-42f6-845f-2e5d5725121f</v>
      </c>
      <c r="B923" s="15" t="str">
        <f aca="false">consensus_calculation!$I923</f>
        <v>NORMAL</v>
      </c>
      <c r="C923" s="10" t="b">
        <f aca="false">consensus_calculation!F923</f>
        <v>1</v>
      </c>
    </row>
    <row r="924" customFormat="false" ht="15.75" hidden="false" customHeight="false" outlineLevel="0" collapsed="false">
      <c r="A924" s="15" t="str">
        <f aca="false">consensus_calculation!$A924</f>
        <v>e3cc8bb4-5df9-49f6-8630-e00b14b1b941</v>
      </c>
      <c r="B924" s="15" t="str">
        <f aca="false">consensus_calculation!$I924</f>
        <v>NON_SPECIFIC</v>
      </c>
      <c r="C924" s="10" t="b">
        <f aca="false">consensus_calculation!F924</f>
        <v>0</v>
      </c>
    </row>
    <row r="925" customFormat="false" ht="15.75" hidden="false" customHeight="false" outlineLevel="0" collapsed="false">
      <c r="A925" s="15" t="str">
        <f aca="false">consensus_calculation!$A925</f>
        <v>e3d2dbc1-5dfb-4833-a3bf-61fb47421c7b</v>
      </c>
      <c r="B925" s="15" t="str">
        <f aca="false">consensus_calculation!$I925</f>
        <v>NON_SPECIFIC</v>
      </c>
      <c r="C925" s="10" t="b">
        <f aca="false">consensus_calculation!F925</f>
        <v>1</v>
      </c>
    </row>
    <row r="926" customFormat="false" ht="15.75" hidden="false" customHeight="false" outlineLevel="0" collapsed="false">
      <c r="A926" s="15" t="str">
        <f aca="false">consensus_calculation!$A926</f>
        <v>e3dd44fb-24e7-45ac-a030-79b8839a49ab</v>
      </c>
      <c r="B926" s="15" t="str">
        <f aca="false">consensus_calculation!$I926</f>
        <v/>
      </c>
      <c r="C926" s="10" t="b">
        <f aca="false">consensus_calculation!F926</f>
        <v>0</v>
      </c>
    </row>
    <row r="927" customFormat="false" ht="15.75" hidden="false" customHeight="false" outlineLevel="0" collapsed="false">
      <c r="A927" s="15" t="str">
        <f aca="false">consensus_calculation!$A927</f>
        <v>e418f7cf-27b3-4287-aad2-f338abae9e57</v>
      </c>
      <c r="B927" s="15" t="str">
        <f aca="false">consensus_calculation!$I927</f>
        <v>NON_SPECIFIC</v>
      </c>
      <c r="C927" s="10" t="b">
        <f aca="false">consensus_calculation!F927</f>
        <v>0</v>
      </c>
    </row>
    <row r="928" customFormat="false" ht="15.75" hidden="false" customHeight="false" outlineLevel="0" collapsed="false">
      <c r="A928" s="15" t="str">
        <f aca="false">consensus_calculation!$A928</f>
        <v>e4468d34-7413-45c7-a5cb-2212858de01d</v>
      </c>
      <c r="B928" s="15" t="str">
        <f aca="false">consensus_calculation!$I928</f>
        <v>NON_SPECIFIC</v>
      </c>
      <c r="C928" s="10" t="b">
        <f aca="false">consensus_calculation!F928</f>
        <v>0</v>
      </c>
    </row>
    <row r="929" customFormat="false" ht="15.75" hidden="false" customHeight="false" outlineLevel="0" collapsed="false">
      <c r="A929" s="15" t="str">
        <f aca="false">consensus_calculation!$A929</f>
        <v>e446b48c-6385-47d9-bd14-fbe27264e7b1</v>
      </c>
      <c r="B929" s="15" t="str">
        <f aca="false">consensus_calculation!$I929</f>
        <v/>
      </c>
      <c r="C929" s="10" t="b">
        <f aca="false">consensus_calculation!F929</f>
        <v>0</v>
      </c>
    </row>
    <row r="930" customFormat="false" ht="15.75" hidden="false" customHeight="false" outlineLevel="0" collapsed="false">
      <c r="A930" s="15" t="str">
        <f aca="false">consensus_calculation!$A930</f>
        <v>e4b7ed77-dc71-4eb5-8d52-6b7fb2ca7ece</v>
      </c>
      <c r="B930" s="15" t="str">
        <f aca="false">consensus_calculation!$I930</f>
        <v>EARLY</v>
      </c>
      <c r="C930" s="10" t="b">
        <f aca="false">consensus_calculation!F930</f>
        <v>0</v>
      </c>
    </row>
    <row r="931" customFormat="false" ht="15.75" hidden="false" customHeight="false" outlineLevel="0" collapsed="false">
      <c r="A931" s="15" t="str">
        <f aca="false">consensus_calculation!$A931</f>
        <v>e4ea5b81-9a67-4176-b79e-73917ae72260</v>
      </c>
      <c r="B931" s="15" t="str">
        <f aca="false">consensus_calculation!$I931</f>
        <v>NORMAL</v>
      </c>
      <c r="C931" s="10" t="b">
        <f aca="false">consensus_calculation!F931</f>
        <v>0</v>
      </c>
    </row>
    <row r="932" customFormat="false" ht="15.75" hidden="false" customHeight="false" outlineLevel="0" collapsed="false">
      <c r="A932" s="15" t="str">
        <f aca="false">consensus_calculation!$A932</f>
        <v>e658eaab-3bf5-472a-b7ad-d5c67bd0f850</v>
      </c>
      <c r="B932" s="15" t="str">
        <f aca="false">consensus_calculation!$I932</f>
        <v>NON_SPECIFIC</v>
      </c>
      <c r="C932" s="10" t="b">
        <f aca="false">consensus_calculation!F932</f>
        <v>0</v>
      </c>
    </row>
    <row r="933" customFormat="false" ht="15.75" hidden="false" customHeight="false" outlineLevel="0" collapsed="false">
      <c r="A933" s="15" t="str">
        <f aca="false">consensus_calculation!$A933</f>
        <v>e68ff828-c710-4f27-b033-b8af33cb7828</v>
      </c>
      <c r="B933" s="15" t="str">
        <f aca="false">consensus_calculation!$I933</f>
        <v>NORMAL</v>
      </c>
      <c r="C933" s="10" t="b">
        <f aca="false">consensus_calculation!F933</f>
        <v>0</v>
      </c>
    </row>
    <row r="934" customFormat="false" ht="15.75" hidden="false" customHeight="false" outlineLevel="0" collapsed="false">
      <c r="A934" s="15" t="str">
        <f aca="false">consensus_calculation!$A934</f>
        <v>e6a93292-baa9-42a5-ac86-ed1235db3314</v>
      </c>
      <c r="B934" s="15" t="str">
        <f aca="false">consensus_calculation!$I934</f>
        <v>EARLY</v>
      </c>
      <c r="C934" s="10" t="b">
        <f aca="false">consensus_calculation!F934</f>
        <v>0</v>
      </c>
    </row>
    <row r="935" customFormat="false" ht="15.75" hidden="false" customHeight="false" outlineLevel="0" collapsed="false">
      <c r="A935" s="15" t="str">
        <f aca="false">consensus_calculation!$A935</f>
        <v>e6c6cce2-1cf4-46c1-bf4a-576c0c931033</v>
      </c>
      <c r="B935" s="15" t="str">
        <f aca="false">consensus_calculation!$I935</f>
        <v>NORMAL</v>
      </c>
      <c r="C935" s="10" t="b">
        <f aca="false">consensus_calculation!F935</f>
        <v>0</v>
      </c>
    </row>
    <row r="936" customFormat="false" ht="15.75" hidden="false" customHeight="false" outlineLevel="0" collapsed="false">
      <c r="A936" s="15" t="str">
        <f aca="false">consensus_calculation!$A936</f>
        <v>e6fa76a4-dc02-42f0-a415-5937041c8e05</v>
      </c>
      <c r="B936" s="15" t="str">
        <f aca="false">consensus_calculation!$I936</f>
        <v>NORMAL</v>
      </c>
      <c r="C936" s="10" t="b">
        <f aca="false">consensus_calculation!F936</f>
        <v>1</v>
      </c>
    </row>
    <row r="937" customFormat="false" ht="15.75" hidden="false" customHeight="false" outlineLevel="0" collapsed="false">
      <c r="A937" s="15" t="str">
        <f aca="false">consensus_calculation!$A937</f>
        <v>e7246feb-ffac-4ae9-a029-db76c0cbf4e9</v>
      </c>
      <c r="B937" s="15" t="str">
        <f aca="false">consensus_calculation!$I937</f>
        <v>ACTIVE</v>
      </c>
      <c r="C937" s="10" t="b">
        <f aca="false">consensus_calculation!F937</f>
        <v>0</v>
      </c>
    </row>
    <row r="938" customFormat="false" ht="15.75" hidden="false" customHeight="false" outlineLevel="0" collapsed="false">
      <c r="A938" s="15" t="str">
        <f aca="false">consensus_calculation!$A938</f>
        <v>e75a244c-2f0b-43dd-886c-3553db875fa3</v>
      </c>
      <c r="B938" s="15" t="str">
        <f aca="false">consensus_calculation!$I938</f>
        <v>EARLY</v>
      </c>
      <c r="C938" s="10" t="b">
        <f aca="false">consensus_calculation!F938</f>
        <v>0</v>
      </c>
    </row>
    <row r="939" customFormat="false" ht="15.75" hidden="false" customHeight="false" outlineLevel="0" collapsed="false">
      <c r="A939" s="15" t="str">
        <f aca="false">consensus_calculation!$A939</f>
        <v>e78625ba-da88-407d-be2a-2307c65154d7</v>
      </c>
      <c r="B939" s="15" t="str">
        <f aca="false">consensus_calculation!$I939</f>
        <v>ACTIVE</v>
      </c>
      <c r="C939" s="10" t="b">
        <f aca="false">consensus_calculation!F939</f>
        <v>1</v>
      </c>
    </row>
    <row r="940" customFormat="false" ht="15.75" hidden="false" customHeight="false" outlineLevel="0" collapsed="false">
      <c r="A940" s="15" t="str">
        <f aca="false">consensus_calculation!$A940</f>
        <v>e7aba1c8-51bc-4a1c-9385-b008fc3fcd62</v>
      </c>
      <c r="B940" s="15" t="str">
        <f aca="false">consensus_calculation!$I940</f>
        <v>NON_SPECIFIC</v>
      </c>
      <c r="C940" s="10" t="b">
        <f aca="false">consensus_calculation!F940</f>
        <v>1</v>
      </c>
    </row>
    <row r="941" customFormat="false" ht="15.75" hidden="false" customHeight="false" outlineLevel="0" collapsed="false">
      <c r="A941" s="15" t="str">
        <f aca="false">consensus_calculation!$A941</f>
        <v>e7b0129f-1d1e-462a-a47d-8cb68cc6e93a</v>
      </c>
      <c r="B941" s="15" t="str">
        <f aca="false">consensus_calculation!$I941</f>
        <v>ACTIVE</v>
      </c>
      <c r="C941" s="10" t="b">
        <f aca="false">consensus_calculation!F941</f>
        <v>0</v>
      </c>
    </row>
    <row r="942" customFormat="false" ht="15.75" hidden="false" customHeight="false" outlineLevel="0" collapsed="false">
      <c r="A942" s="15" t="str">
        <f aca="false">consensus_calculation!$A942</f>
        <v>e845205e-aa46-49e8-b1e2-3a52e3ac7723</v>
      </c>
      <c r="B942" s="15" t="str">
        <f aca="false">consensus_calculation!$I942</f>
        <v>LATE</v>
      </c>
      <c r="C942" s="10" t="b">
        <f aca="false">consensus_calculation!F942</f>
        <v>0</v>
      </c>
    </row>
    <row r="943" customFormat="false" ht="15.75" hidden="false" customHeight="false" outlineLevel="0" collapsed="false">
      <c r="A943" s="15" t="str">
        <f aca="false">consensus_calculation!$A943</f>
        <v>e86b80d2-330a-484f-a52c-2b924fd58b48</v>
      </c>
      <c r="B943" s="15" t="str">
        <f aca="false">consensus_calculation!$I943</f>
        <v>NORMAL</v>
      </c>
      <c r="C943" s="10" t="b">
        <f aca="false">consensus_calculation!F943</f>
        <v>0</v>
      </c>
    </row>
    <row r="944" customFormat="false" ht="15.75" hidden="false" customHeight="false" outlineLevel="0" collapsed="false">
      <c r="A944" s="15" t="str">
        <f aca="false">consensus_calculation!$A944</f>
        <v>e88283df-21ea-4b91-9b44-96aa7947303e</v>
      </c>
      <c r="B944" s="15" t="str">
        <f aca="false">consensus_calculation!$I944</f>
        <v>ACTIVE</v>
      </c>
      <c r="C944" s="10" t="b">
        <f aca="false">consensus_calculation!F944</f>
        <v>1</v>
      </c>
    </row>
    <row r="945" customFormat="false" ht="15.75" hidden="false" customHeight="false" outlineLevel="0" collapsed="false">
      <c r="A945" s="15" t="str">
        <f aca="false">consensus_calculation!$A945</f>
        <v>e8bab33c-05d2-46c8-b281-079c14472c25</v>
      </c>
      <c r="B945" s="15" t="str">
        <f aca="false">consensus_calculation!$I945</f>
        <v>ACTIVE</v>
      </c>
      <c r="C945" s="10" t="b">
        <f aca="false">consensus_calculation!F945</f>
        <v>0</v>
      </c>
    </row>
    <row r="946" customFormat="false" ht="15.75" hidden="false" customHeight="false" outlineLevel="0" collapsed="false">
      <c r="A946" s="15" t="str">
        <f aca="false">consensus_calculation!$A946</f>
        <v>e8bb0644-e7b7-496d-8e0e-099af9fcce2d</v>
      </c>
      <c r="B946" s="15" t="str">
        <f aca="false">consensus_calculation!$I946</f>
        <v>ACTIVE</v>
      </c>
      <c r="C946" s="10" t="b">
        <f aca="false">consensus_calculation!F946</f>
        <v>1</v>
      </c>
    </row>
    <row r="947" customFormat="false" ht="15.75" hidden="false" customHeight="false" outlineLevel="0" collapsed="false">
      <c r="A947" s="15" t="str">
        <f aca="false">consensus_calculation!$A947</f>
        <v>e8c8556e-db66-4d4e-ab76-e7b2e091f983</v>
      </c>
      <c r="B947" s="15" t="str">
        <f aca="false">consensus_calculation!$I947</f>
        <v>EARLY</v>
      </c>
      <c r="C947" s="10" t="b">
        <f aca="false">consensus_calculation!F947</f>
        <v>1</v>
      </c>
    </row>
    <row r="948" customFormat="false" ht="15.75" hidden="false" customHeight="false" outlineLevel="0" collapsed="false">
      <c r="A948" s="15" t="str">
        <f aca="false">consensus_calculation!$A948</f>
        <v>e8e322e1-c7a2-49d5-bc34-061102ad1f07</v>
      </c>
      <c r="B948" s="15" t="str">
        <f aca="false">consensus_calculation!$I948</f>
        <v>NORMAL</v>
      </c>
      <c r="C948" s="10" t="b">
        <f aca="false">consensus_calculation!F948</f>
        <v>1</v>
      </c>
    </row>
    <row r="949" customFormat="false" ht="15.75" hidden="false" customHeight="false" outlineLevel="0" collapsed="false">
      <c r="A949" s="15" t="str">
        <f aca="false">consensus_calculation!$A949</f>
        <v>e905903f-b4d2-43a8-bd3e-66059c230bc2</v>
      </c>
      <c r="B949" s="15" t="str">
        <f aca="false">consensus_calculation!$I949</f>
        <v>NON_SPECIFIC</v>
      </c>
      <c r="C949" s="10" t="b">
        <f aca="false">consensus_calculation!F949</f>
        <v>1</v>
      </c>
    </row>
    <row r="950" customFormat="false" ht="15.75" hidden="false" customHeight="false" outlineLevel="0" collapsed="false">
      <c r="A950" s="15" t="str">
        <f aca="false">consensus_calculation!$A950</f>
        <v>e92544bc-b162-4b0f-bca9-cc5655ba582f</v>
      </c>
      <c r="B950" s="15" t="str">
        <f aca="false">consensus_calculation!$I950</f>
        <v>ACTIVE</v>
      </c>
      <c r="C950" s="10" t="b">
        <f aca="false">consensus_calculation!F950</f>
        <v>0</v>
      </c>
    </row>
    <row r="951" customFormat="false" ht="15.75" hidden="false" customHeight="false" outlineLevel="0" collapsed="false">
      <c r="A951" s="15" t="str">
        <f aca="false">consensus_calculation!$A951</f>
        <v>e94fd311-2146-42d4-95fc-afbf8bd195e1</v>
      </c>
      <c r="B951" s="15" t="str">
        <f aca="false">consensus_calculation!$I951</f>
        <v/>
      </c>
      <c r="C951" s="10" t="b">
        <f aca="false">consensus_calculation!F951</f>
        <v>0</v>
      </c>
    </row>
    <row r="952" customFormat="false" ht="15.75" hidden="false" customHeight="false" outlineLevel="0" collapsed="false">
      <c r="A952" s="15" t="str">
        <f aca="false">consensus_calculation!$A952</f>
        <v>e9916b5d-f3ad-4e13-851a-ba0c8dba4d00</v>
      </c>
      <c r="B952" s="15" t="str">
        <f aca="false">consensus_calculation!$I952</f>
        <v>NON_SPECIFIC</v>
      </c>
      <c r="C952" s="10" t="b">
        <f aca="false">consensus_calculation!F952</f>
        <v>0</v>
      </c>
    </row>
    <row r="953" customFormat="false" ht="15.75" hidden="false" customHeight="false" outlineLevel="0" collapsed="false">
      <c r="A953" s="15" t="str">
        <f aca="false">consensus_calculation!$A953</f>
        <v>e9b4a7e9-5b4f-4fa2-a486-a0121b2a02e2</v>
      </c>
      <c r="B953" s="15" t="str">
        <f aca="false">consensus_calculation!$I953</f>
        <v>NON_SPECIFIC</v>
      </c>
      <c r="C953" s="10" t="b">
        <f aca="false">consensus_calculation!F953</f>
        <v>0</v>
      </c>
    </row>
    <row r="954" customFormat="false" ht="15.75" hidden="false" customHeight="false" outlineLevel="0" collapsed="false">
      <c r="A954" s="15" t="str">
        <f aca="false">consensus_calculation!$A954</f>
        <v>e9c3ab30-871e-4e3b-9af3-882eed4ace20</v>
      </c>
      <c r="B954" s="15" t="str">
        <f aca="false">consensus_calculation!$I954</f>
        <v/>
      </c>
      <c r="C954" s="10" t="b">
        <f aca="false">consensus_calculation!F954</f>
        <v>0</v>
      </c>
    </row>
    <row r="955" customFormat="false" ht="15.75" hidden="false" customHeight="false" outlineLevel="0" collapsed="false">
      <c r="A955" s="15" t="str">
        <f aca="false">consensus_calculation!$A955</f>
        <v>e9f0a907-be04-4bec-8c32-8b9639d2dd83</v>
      </c>
      <c r="B955" s="15" t="str">
        <f aca="false">consensus_calculation!$I955</f>
        <v>EARLY</v>
      </c>
      <c r="C955" s="10" t="b">
        <f aca="false">consensus_calculation!F955</f>
        <v>0</v>
      </c>
    </row>
    <row r="956" customFormat="false" ht="15.75" hidden="false" customHeight="false" outlineLevel="0" collapsed="false">
      <c r="A956" s="15" t="str">
        <f aca="false">consensus_calculation!$A956</f>
        <v>ea05d95e-3098-4af2-b67d-d84819461866</v>
      </c>
      <c r="B956" s="15" t="str">
        <f aca="false">consensus_calculation!$I956</f>
        <v/>
      </c>
      <c r="C956" s="10" t="b">
        <f aca="false">consensus_calculation!F956</f>
        <v>0</v>
      </c>
    </row>
    <row r="957" customFormat="false" ht="15.75" hidden="false" customHeight="false" outlineLevel="0" collapsed="false">
      <c r="A957" s="15" t="str">
        <f aca="false">consensus_calculation!$A957</f>
        <v>ea629ba5-8b4a-428b-be37-aea9093b785b</v>
      </c>
      <c r="B957" s="15" t="str">
        <f aca="false">consensus_calculation!$I957</f>
        <v>NORMAL</v>
      </c>
      <c r="C957" s="10" t="b">
        <f aca="false">consensus_calculation!F957</f>
        <v>1</v>
      </c>
    </row>
    <row r="958" customFormat="false" ht="15.75" hidden="false" customHeight="false" outlineLevel="0" collapsed="false">
      <c r="A958" s="15" t="str">
        <f aca="false">consensus_calculation!$A958</f>
        <v>ea81986c-cd14-47f4-8aea-0fcae0ecdb96</v>
      </c>
      <c r="B958" s="15" t="str">
        <f aca="false">consensus_calculation!$I958</f>
        <v>ACTIVE</v>
      </c>
      <c r="C958" s="10" t="b">
        <f aca="false">consensus_calculation!F958</f>
        <v>0</v>
      </c>
    </row>
    <row r="959" customFormat="false" ht="15.75" hidden="false" customHeight="false" outlineLevel="0" collapsed="false">
      <c r="A959" s="15" t="str">
        <f aca="false">consensus_calculation!$A959</f>
        <v>eacfd73d-33ea-4850-92c2-1d37e079c9ef</v>
      </c>
      <c r="B959" s="15" t="str">
        <f aca="false">consensus_calculation!$I959</f>
        <v/>
      </c>
      <c r="C959" s="10" t="b">
        <f aca="false">consensus_calculation!F959</f>
        <v>0</v>
      </c>
    </row>
    <row r="960" customFormat="false" ht="15.75" hidden="false" customHeight="false" outlineLevel="0" collapsed="false">
      <c r="A960" s="15" t="str">
        <f aca="false">consensus_calculation!$A960</f>
        <v>eba9a430-dee9-4bbc-a443-3151e108b99c</v>
      </c>
      <c r="B960" s="15" t="str">
        <f aca="false">consensus_calculation!$I960</f>
        <v>NORMAL</v>
      </c>
      <c r="C960" s="10" t="b">
        <f aca="false">consensus_calculation!F960</f>
        <v>1</v>
      </c>
    </row>
    <row r="961" customFormat="false" ht="15.75" hidden="false" customHeight="false" outlineLevel="0" collapsed="false">
      <c r="A961" s="15" t="str">
        <f aca="false">consensus_calculation!$A961</f>
        <v>ebbe447e-cdc6-48f7-9a64-d66b36b5b554</v>
      </c>
      <c r="B961" s="15" t="str">
        <f aca="false">consensus_calculation!$I961</f>
        <v>EARLY</v>
      </c>
      <c r="C961" s="10" t="b">
        <f aca="false">consensus_calculation!F961</f>
        <v>1</v>
      </c>
    </row>
    <row r="962" customFormat="false" ht="15.75" hidden="false" customHeight="false" outlineLevel="0" collapsed="false">
      <c r="A962" s="15" t="str">
        <f aca="false">consensus_calculation!$A962</f>
        <v>ebf66e44-4edf-431b-8f92-6f999235dcd1</v>
      </c>
      <c r="B962" s="15" t="str">
        <f aca="false">consensus_calculation!$I962</f>
        <v>NON_SPECIFIC</v>
      </c>
      <c r="C962" s="10" t="b">
        <f aca="false">consensus_calculation!F962</f>
        <v>0</v>
      </c>
    </row>
    <row r="963" customFormat="false" ht="15.75" hidden="false" customHeight="false" outlineLevel="0" collapsed="false">
      <c r="A963" s="15" t="str">
        <f aca="false">consensus_calculation!$A963</f>
        <v>ec025125-befb-47e7-9697-fa3ccca1fb78</v>
      </c>
      <c r="B963" s="15" t="str">
        <f aca="false">consensus_calculation!$I963</f>
        <v>NON_SPECIFIC</v>
      </c>
      <c r="C963" s="10" t="b">
        <f aca="false">consensus_calculation!F963</f>
        <v>0</v>
      </c>
    </row>
    <row r="964" customFormat="false" ht="15.75" hidden="false" customHeight="false" outlineLevel="0" collapsed="false">
      <c r="A964" s="15" t="str">
        <f aca="false">consensus_calculation!$A964</f>
        <v>ec739c2e-6060-4b8c-afa0-a0a402f26455</v>
      </c>
      <c r="B964" s="15" t="str">
        <f aca="false">consensus_calculation!$I964</f>
        <v>EARLY</v>
      </c>
      <c r="C964" s="10" t="b">
        <f aca="false">consensus_calculation!F964</f>
        <v>0</v>
      </c>
    </row>
    <row r="965" customFormat="false" ht="15.75" hidden="false" customHeight="false" outlineLevel="0" collapsed="false">
      <c r="A965" s="15" t="str">
        <f aca="false">consensus_calculation!$A965</f>
        <v>ec94dd99-9eb3-48d7-81f3-b71429f1ff54</v>
      </c>
      <c r="B965" s="15" t="str">
        <f aca="false">consensus_calculation!$I965</f>
        <v>ACTIVE</v>
      </c>
      <c r="C965" s="10" t="b">
        <f aca="false">consensus_calculation!F965</f>
        <v>1</v>
      </c>
    </row>
    <row r="966" customFormat="false" ht="15.75" hidden="false" customHeight="false" outlineLevel="0" collapsed="false">
      <c r="A966" s="15" t="str">
        <f aca="false">consensus_calculation!$A966</f>
        <v>eca4f12b-214c-4f4c-b60a-8c487d50db9d</v>
      </c>
      <c r="B966" s="15" t="str">
        <f aca="false">consensus_calculation!$I966</f>
        <v/>
      </c>
      <c r="C966" s="10" t="b">
        <f aca="false">consensus_calculation!F966</f>
        <v>0</v>
      </c>
    </row>
    <row r="967" customFormat="false" ht="15.75" hidden="false" customHeight="false" outlineLevel="0" collapsed="false">
      <c r="A967" s="15" t="str">
        <f aca="false">consensus_calculation!$A967</f>
        <v>ecab8f31-6547-4e29-b160-135b5bcf891c</v>
      </c>
      <c r="B967" s="15" t="str">
        <f aca="false">consensus_calculation!$I967</f>
        <v>ACTIVE</v>
      </c>
      <c r="C967" s="10" t="b">
        <f aca="false">consensus_calculation!F967</f>
        <v>1</v>
      </c>
    </row>
    <row r="968" customFormat="false" ht="15.75" hidden="false" customHeight="false" outlineLevel="0" collapsed="false">
      <c r="A968" s="15" t="str">
        <f aca="false">consensus_calculation!$A968</f>
        <v>ecce8223-a27d-447c-a290-db958033e4cd</v>
      </c>
      <c r="B968" s="15" t="str">
        <f aca="false">consensus_calculation!$I968</f>
        <v>NORMAL</v>
      </c>
      <c r="C968" s="10" t="b">
        <f aca="false">consensus_calculation!F968</f>
        <v>1</v>
      </c>
    </row>
    <row r="969" customFormat="false" ht="15.75" hidden="false" customHeight="false" outlineLevel="0" collapsed="false">
      <c r="A969" s="15" t="str">
        <f aca="false">consensus_calculation!$A969</f>
        <v>ed220023-a22a-4795-bfe5-5ef193976718</v>
      </c>
      <c r="B969" s="15" t="str">
        <f aca="false">consensus_calculation!$I969</f>
        <v>NON_SPECIFIC</v>
      </c>
      <c r="C969" s="10" t="b">
        <f aca="false">consensus_calculation!F969</f>
        <v>1</v>
      </c>
    </row>
    <row r="970" customFormat="false" ht="15.75" hidden="false" customHeight="false" outlineLevel="0" collapsed="false">
      <c r="A970" s="15" t="str">
        <f aca="false">consensus_calculation!$A970</f>
        <v>ed556421-8727-45dc-8304-f5b5b58ec1ab</v>
      </c>
      <c r="B970" s="15" t="str">
        <f aca="false">consensus_calculation!$I970</f>
        <v/>
      </c>
      <c r="C970" s="10" t="b">
        <f aca="false">consensus_calculation!F970</f>
        <v>0</v>
      </c>
    </row>
    <row r="971" customFormat="false" ht="15.75" hidden="false" customHeight="false" outlineLevel="0" collapsed="false">
      <c r="A971" s="15" t="str">
        <f aca="false">consensus_calculation!$A971</f>
        <v>edbd2c50-c3c0-4f75-9745-0ea04f96198b</v>
      </c>
      <c r="B971" s="15" t="str">
        <f aca="false">consensus_calculation!$I971</f>
        <v>ACTIVE</v>
      </c>
      <c r="C971" s="10" t="b">
        <f aca="false">consensus_calculation!F971</f>
        <v>0</v>
      </c>
    </row>
    <row r="972" customFormat="false" ht="15.75" hidden="false" customHeight="false" outlineLevel="0" collapsed="false">
      <c r="A972" s="15" t="str">
        <f aca="false">consensus_calculation!$A972</f>
        <v>ee829ab5-d363-4173-9fe8-6bf94e8f43cb</v>
      </c>
      <c r="B972" s="15" t="str">
        <f aca="false">consensus_calculation!$I972</f>
        <v/>
      </c>
      <c r="C972" s="10" t="b">
        <f aca="false">consensus_calculation!F972</f>
        <v>0</v>
      </c>
    </row>
    <row r="973" customFormat="false" ht="15.75" hidden="false" customHeight="false" outlineLevel="0" collapsed="false">
      <c r="A973" s="15" t="str">
        <f aca="false">consensus_calculation!$A973</f>
        <v>eee0df4b-af44-4f12-b6ed-0c52cc184b82</v>
      </c>
      <c r="B973" s="15" t="str">
        <f aca="false">consensus_calculation!$I973</f>
        <v>NON_SPECIFIC</v>
      </c>
      <c r="C973" s="10" t="b">
        <f aca="false">consensus_calculation!F973</f>
        <v>0</v>
      </c>
    </row>
    <row r="974" customFormat="false" ht="15.75" hidden="false" customHeight="false" outlineLevel="0" collapsed="false">
      <c r="A974" s="15" t="str">
        <f aca="false">consensus_calculation!$A974</f>
        <v>eeec92a8-0e3a-48b0-81e1-2db8e1a04dec</v>
      </c>
      <c r="B974" s="15" t="str">
        <f aca="false">consensus_calculation!$I974</f>
        <v/>
      </c>
      <c r="C974" s="10" t="b">
        <f aca="false">consensus_calculation!F974</f>
        <v>0</v>
      </c>
    </row>
    <row r="975" customFormat="false" ht="15.75" hidden="false" customHeight="false" outlineLevel="0" collapsed="false">
      <c r="A975" s="15" t="str">
        <f aca="false">consensus_calculation!$A975</f>
        <v>ef0122a0-316d-4bd6-a4ad-1302ffcf2e3b</v>
      </c>
      <c r="B975" s="15" t="str">
        <f aca="false">consensus_calculation!$I975</f>
        <v>LATE</v>
      </c>
      <c r="C975" s="10" t="b">
        <f aca="false">consensus_calculation!F975</f>
        <v>1</v>
      </c>
    </row>
    <row r="976" customFormat="false" ht="15.75" hidden="false" customHeight="false" outlineLevel="0" collapsed="false">
      <c r="A976" s="15" t="str">
        <f aca="false">consensus_calculation!$A976</f>
        <v>ef215244-4758-4831-9916-243de5cdfe53</v>
      </c>
      <c r="B976" s="15" t="str">
        <f aca="false">consensus_calculation!$I976</f>
        <v>ACTIVE</v>
      </c>
      <c r="C976" s="10" t="b">
        <f aca="false">consensus_calculation!F976</f>
        <v>1</v>
      </c>
    </row>
    <row r="977" customFormat="false" ht="15.75" hidden="false" customHeight="false" outlineLevel="0" collapsed="false">
      <c r="A977" s="15" t="str">
        <f aca="false">consensus_calculation!$A977</f>
        <v>ef54c943-4088-41e4-8103-702bf27d5dc3</v>
      </c>
      <c r="B977" s="15" t="str">
        <f aca="false">consensus_calculation!$I977</f>
        <v>ACTIVE</v>
      </c>
      <c r="C977" s="10" t="b">
        <f aca="false">consensus_calculation!F977</f>
        <v>0</v>
      </c>
    </row>
    <row r="978" customFormat="false" ht="15.75" hidden="false" customHeight="false" outlineLevel="0" collapsed="false">
      <c r="A978" s="15" t="str">
        <f aca="false">consensus_calculation!$A978</f>
        <v>efad2c9f-8ab6-47eb-a99e-34c26824089a</v>
      </c>
      <c r="B978" s="15" t="str">
        <f aca="false">consensus_calculation!$I978</f>
        <v>NON_SPECIFIC</v>
      </c>
      <c r="C978" s="10" t="b">
        <f aca="false">consensus_calculation!F978</f>
        <v>0</v>
      </c>
    </row>
    <row r="979" customFormat="false" ht="15.75" hidden="false" customHeight="false" outlineLevel="0" collapsed="false">
      <c r="A979" s="15" t="str">
        <f aca="false">consensus_calculation!$A979</f>
        <v>f059a991-da17-4198-9003-028f4ca4fe56</v>
      </c>
      <c r="B979" s="15" t="str">
        <f aca="false">consensus_calculation!$I979</f>
        <v>ACTIVE</v>
      </c>
      <c r="C979" s="10" t="b">
        <f aca="false">consensus_calculation!F979</f>
        <v>0</v>
      </c>
    </row>
    <row r="980" customFormat="false" ht="15.75" hidden="false" customHeight="false" outlineLevel="0" collapsed="false">
      <c r="A980" s="15" t="str">
        <f aca="false">consensus_calculation!$A980</f>
        <v>f0e19d43-3649-422a-a2c5-3efca7ee38cd</v>
      </c>
      <c r="B980" s="15" t="str">
        <f aca="false">consensus_calculation!$I980</f>
        <v>NON_SPECIFIC</v>
      </c>
      <c r="C980" s="10" t="b">
        <f aca="false">consensus_calculation!F980</f>
        <v>1</v>
      </c>
    </row>
    <row r="981" customFormat="false" ht="15.75" hidden="false" customHeight="false" outlineLevel="0" collapsed="false">
      <c r="A981" s="15" t="str">
        <f aca="false">consensus_calculation!$A981</f>
        <v>f0f9315c-dae7-4871-acc2-3b71bbff6052</v>
      </c>
      <c r="B981" s="15" t="str">
        <f aca="false">consensus_calculation!$I981</f>
        <v/>
      </c>
      <c r="C981" s="10" t="b">
        <f aca="false">consensus_calculation!F981</f>
        <v>0</v>
      </c>
    </row>
    <row r="982" customFormat="false" ht="15.75" hidden="false" customHeight="false" outlineLevel="0" collapsed="false">
      <c r="A982" s="15" t="str">
        <f aca="false">consensus_calculation!$A982</f>
        <v>f10e5d10-de2b-4a10-a85f-bfadc1c203ff</v>
      </c>
      <c r="B982" s="15" t="str">
        <f aca="false">consensus_calculation!$I982</f>
        <v>EARLY</v>
      </c>
      <c r="C982" s="10" t="b">
        <f aca="false">consensus_calculation!F982</f>
        <v>0</v>
      </c>
    </row>
    <row r="983" customFormat="false" ht="15.75" hidden="false" customHeight="false" outlineLevel="0" collapsed="false">
      <c r="A983" s="15" t="str">
        <f aca="false">consensus_calculation!$A983</f>
        <v>f118ad46-b5a1-4e1a-9b82-898193738925</v>
      </c>
      <c r="B983" s="15" t="str">
        <f aca="false">consensus_calculation!$I983</f>
        <v>NORMAL</v>
      </c>
      <c r="C983" s="10" t="b">
        <f aca="false">consensus_calculation!F983</f>
        <v>0</v>
      </c>
    </row>
    <row r="984" customFormat="false" ht="15.75" hidden="false" customHeight="false" outlineLevel="0" collapsed="false">
      <c r="A984" s="15" t="str">
        <f aca="false">consensus_calculation!$A984</f>
        <v>f11d162f-032d-4d53-bd3a-449ba5b8b5d5</v>
      </c>
      <c r="B984" s="15" t="str">
        <f aca="false">consensus_calculation!$I984</f>
        <v>NORMAL</v>
      </c>
      <c r="C984" s="10" t="b">
        <f aca="false">consensus_calculation!F984</f>
        <v>1</v>
      </c>
    </row>
    <row r="985" customFormat="false" ht="15.75" hidden="false" customHeight="false" outlineLevel="0" collapsed="false">
      <c r="A985" s="15" t="str">
        <f aca="false">consensus_calculation!$A985</f>
        <v>f13aebc0-e5a5-4886-9edf-07da506ab0b0</v>
      </c>
      <c r="B985" s="15" t="str">
        <f aca="false">consensus_calculation!$I985</f>
        <v>NON_SPECIFIC</v>
      </c>
      <c r="C985" s="10" t="b">
        <f aca="false">consensus_calculation!F985</f>
        <v>0</v>
      </c>
    </row>
    <row r="986" customFormat="false" ht="15.75" hidden="false" customHeight="false" outlineLevel="0" collapsed="false">
      <c r="A986" s="15" t="str">
        <f aca="false">consensus_calculation!$A986</f>
        <v>f176304f-167b-416a-bd60-c123b1b5a20d</v>
      </c>
      <c r="B986" s="15" t="str">
        <f aca="false">consensus_calculation!$I986</f>
        <v/>
      </c>
      <c r="C986" s="10" t="b">
        <f aca="false">consensus_calculation!F986</f>
        <v>0</v>
      </c>
    </row>
    <row r="987" customFormat="false" ht="15.75" hidden="false" customHeight="false" outlineLevel="0" collapsed="false">
      <c r="A987" s="15" t="str">
        <f aca="false">consensus_calculation!$A987</f>
        <v>f1f5f3b5-be8a-4c2e-b52d-b5573ad68c49</v>
      </c>
      <c r="B987" s="15" t="str">
        <f aca="false">consensus_calculation!$I987</f>
        <v>ACTIVE</v>
      </c>
      <c r="C987" s="10" t="b">
        <f aca="false">consensus_calculation!F987</f>
        <v>1</v>
      </c>
    </row>
    <row r="988" customFormat="false" ht="15.75" hidden="false" customHeight="false" outlineLevel="0" collapsed="false">
      <c r="A988" s="15" t="str">
        <f aca="false">consensus_calculation!$A988</f>
        <v>f2a73b57-516c-46b2-bcc3-87ddd45c88d2</v>
      </c>
      <c r="B988" s="15" t="str">
        <f aca="false">consensus_calculation!$I988</f>
        <v>NORMAL</v>
      </c>
      <c r="C988" s="10" t="b">
        <f aca="false">consensus_calculation!F988</f>
        <v>0</v>
      </c>
    </row>
    <row r="989" customFormat="false" ht="15.75" hidden="false" customHeight="false" outlineLevel="0" collapsed="false">
      <c r="A989" s="15" t="str">
        <f aca="false">consensus_calculation!$A989</f>
        <v>f2fa172c-a9dd-4755-870f-02983a40d403</v>
      </c>
      <c r="B989" s="15" t="str">
        <f aca="false">consensus_calculation!$I989</f>
        <v/>
      </c>
      <c r="C989" s="10" t="b">
        <f aca="false">consensus_calculation!F989</f>
        <v>0</v>
      </c>
    </row>
    <row r="990" customFormat="false" ht="15.75" hidden="false" customHeight="false" outlineLevel="0" collapsed="false">
      <c r="A990" s="15" t="str">
        <f aca="false">consensus_calculation!$A990</f>
        <v>f3145d20-1a36-4cda-afe0-27e4630828e5</v>
      </c>
      <c r="B990" s="15" t="str">
        <f aca="false">consensus_calculation!$I990</f>
        <v>NORMAL</v>
      </c>
      <c r="C990" s="10" t="b">
        <f aca="false">consensus_calculation!F990</f>
        <v>0</v>
      </c>
    </row>
    <row r="991" customFormat="false" ht="15.75" hidden="false" customHeight="false" outlineLevel="0" collapsed="false">
      <c r="A991" s="15" t="str">
        <f aca="false">consensus_calculation!$A991</f>
        <v>f365eae5-b1f7-49ce-b644-88ddce9d8e95</v>
      </c>
      <c r="B991" s="15" t="str">
        <f aca="false">consensus_calculation!$I991</f>
        <v>NON_SPECIFIC</v>
      </c>
      <c r="C991" s="10" t="b">
        <f aca="false">consensus_calculation!F991</f>
        <v>0</v>
      </c>
    </row>
    <row r="992" customFormat="false" ht="15.75" hidden="false" customHeight="false" outlineLevel="0" collapsed="false">
      <c r="A992" s="15" t="str">
        <f aca="false">consensus_calculation!$A992</f>
        <v>f372f7a3-77d4-4cc2-81f0-8f78363777a0</v>
      </c>
      <c r="B992" s="15" t="str">
        <f aca="false">consensus_calculation!$I992</f>
        <v/>
      </c>
      <c r="C992" s="10" t="b">
        <f aca="false">consensus_calculation!F992</f>
        <v>0</v>
      </c>
    </row>
    <row r="993" customFormat="false" ht="15.75" hidden="false" customHeight="false" outlineLevel="0" collapsed="false">
      <c r="A993" s="15" t="str">
        <f aca="false">consensus_calculation!$A993</f>
        <v>f4082389-bd98-45e5-b15d-6cff4b850308</v>
      </c>
      <c r="B993" s="15" t="str">
        <f aca="false">consensus_calculation!$I993</f>
        <v>NON_SPECIFIC</v>
      </c>
      <c r="C993" s="10" t="b">
        <f aca="false">consensus_calculation!F993</f>
        <v>0</v>
      </c>
    </row>
    <row r="994" customFormat="false" ht="15.75" hidden="false" customHeight="false" outlineLevel="0" collapsed="false">
      <c r="A994" s="15" t="str">
        <f aca="false">consensus_calculation!$A994</f>
        <v>f462d54d-bb28-4971-9ee4-13955ae58f6e</v>
      </c>
      <c r="B994" s="15" t="str">
        <f aca="false">consensus_calculation!$I994</f>
        <v/>
      </c>
      <c r="C994" s="10" t="b">
        <f aca="false">consensus_calculation!F994</f>
        <v>0</v>
      </c>
    </row>
    <row r="995" customFormat="false" ht="15.75" hidden="false" customHeight="false" outlineLevel="0" collapsed="false">
      <c r="A995" s="15" t="str">
        <f aca="false">consensus_calculation!$A995</f>
        <v>f47417ea-8790-47d2-8dac-ddb87d39a08c</v>
      </c>
      <c r="B995" s="15" t="str">
        <f aca="false">consensus_calculation!$I995</f>
        <v>NORMAL</v>
      </c>
      <c r="C995" s="10" t="b">
        <f aca="false">consensus_calculation!F995</f>
        <v>0</v>
      </c>
    </row>
    <row r="996" customFormat="false" ht="15.75" hidden="false" customHeight="false" outlineLevel="0" collapsed="false">
      <c r="A996" s="15" t="str">
        <f aca="false">consensus_calculation!$A996</f>
        <v>f4846edd-2a12-49ec-aee5-bf88fcbf2762</v>
      </c>
      <c r="B996" s="15" t="str">
        <f aca="false">consensus_calculation!$I996</f>
        <v>NORMAL</v>
      </c>
      <c r="C996" s="10" t="b">
        <f aca="false">consensus_calculation!F996</f>
        <v>0</v>
      </c>
    </row>
    <row r="997" customFormat="false" ht="15.75" hidden="false" customHeight="false" outlineLevel="0" collapsed="false">
      <c r="A997" s="15" t="str">
        <f aca="false">consensus_calculation!$A997</f>
        <v>f4dda7ab-51cd-415d-9220-236457978eaf</v>
      </c>
      <c r="B997" s="15" t="str">
        <f aca="false">consensus_calculation!$I997</f>
        <v/>
      </c>
      <c r="C997" s="10" t="b">
        <f aca="false">consensus_calculation!F997</f>
        <v>0</v>
      </c>
    </row>
    <row r="998" customFormat="false" ht="15.75" hidden="false" customHeight="false" outlineLevel="0" collapsed="false">
      <c r="A998" s="15" t="str">
        <f aca="false">consensus_calculation!$A998</f>
        <v>f508b28c-f718-4c41-b1e9-c150c80014eb</v>
      </c>
      <c r="B998" s="15" t="str">
        <f aca="false">consensus_calculation!$I998</f>
        <v>NORMAL</v>
      </c>
      <c r="C998" s="10" t="b">
        <f aca="false">consensus_calculation!F998</f>
        <v>0</v>
      </c>
    </row>
    <row r="999" customFormat="false" ht="15.75" hidden="false" customHeight="false" outlineLevel="0" collapsed="false">
      <c r="A999" s="15" t="str">
        <f aca="false">consensus_calculation!$A999</f>
        <v>f52bf5ca-dfed-45f6-ba84-a813ad8daec3</v>
      </c>
      <c r="B999" s="15" t="str">
        <f aca="false">consensus_calculation!$I999</f>
        <v>EARLY</v>
      </c>
      <c r="C999" s="10" t="b">
        <f aca="false">consensus_calculation!F999</f>
        <v>0</v>
      </c>
    </row>
    <row r="1000" customFormat="false" ht="15.75" hidden="false" customHeight="false" outlineLevel="0" collapsed="false">
      <c r="A1000" s="15" t="str">
        <f aca="false">consensus_calculation!$A1000</f>
        <v>f5316696-c070-4a5b-90f1-e52a3bd9e846</v>
      </c>
      <c r="B1000" s="15" t="str">
        <f aca="false">consensus_calculation!$I1000</f>
        <v/>
      </c>
      <c r="C1000" s="10" t="b">
        <f aca="false">consensus_calculation!F1000</f>
        <v>0</v>
      </c>
    </row>
    <row r="1001" customFormat="false" ht="15.75" hidden="false" customHeight="false" outlineLevel="0" collapsed="false">
      <c r="A1001" s="15" t="str">
        <f aca="false">consensus_calculation!$A1001</f>
        <v>f6470afd-c7e6-4a58-b939-de95c0189578</v>
      </c>
      <c r="B1001" s="15" t="str">
        <f aca="false">consensus_calculation!$I1001</f>
        <v>NON_SPECIFIC</v>
      </c>
      <c r="C1001" s="10" t="b">
        <f aca="false">consensus_calculation!F1001</f>
        <v>0</v>
      </c>
    </row>
    <row r="1002" customFormat="false" ht="15.75" hidden="false" customHeight="false" outlineLevel="0" collapsed="false">
      <c r="A1002" s="15" t="str">
        <f aca="false">consensus_calculation!$A1002</f>
        <v>f6a5d2dc-80dc-4915-88fb-b26059d9869b</v>
      </c>
      <c r="B1002" s="15" t="str">
        <f aca="false">consensus_calculation!$I1002</f>
        <v>NON_SPECIFIC</v>
      </c>
      <c r="C1002" s="10" t="b">
        <f aca="false">consensus_calculation!F1002</f>
        <v>0</v>
      </c>
    </row>
    <row r="1003" customFormat="false" ht="15.75" hidden="false" customHeight="false" outlineLevel="0" collapsed="false">
      <c r="A1003" s="15" t="str">
        <f aca="false">consensus_calculation!$A1003</f>
        <v>f6b588bb-8157-4346-bf76-cf7323fee519</v>
      </c>
      <c r="B1003" s="15" t="str">
        <f aca="false">consensus_calculation!$I1003</f>
        <v>EARLY</v>
      </c>
      <c r="C1003" s="10" t="b">
        <f aca="false">consensus_calculation!F1003</f>
        <v>1</v>
      </c>
    </row>
    <row r="1004" customFormat="false" ht="15.75" hidden="false" customHeight="false" outlineLevel="0" collapsed="false">
      <c r="A1004" s="15" t="str">
        <f aca="false">consensus_calculation!$A1004</f>
        <v>f6f9ed19-b7bb-48a8-b4d9-fecc5ce3f5de</v>
      </c>
      <c r="B1004" s="15" t="str">
        <f aca="false">consensus_calculation!$I1004</f>
        <v>NON_SPECIFIC</v>
      </c>
      <c r="C1004" s="10" t="b">
        <f aca="false">consensus_calculation!F1004</f>
        <v>0</v>
      </c>
    </row>
    <row r="1005" customFormat="false" ht="15.75" hidden="false" customHeight="false" outlineLevel="0" collapsed="false">
      <c r="A1005" s="15" t="str">
        <f aca="false">consensus_calculation!$A1005</f>
        <v>f71e3f02-8672-4f65-b2af-d3cf5176f4fa</v>
      </c>
      <c r="B1005" s="15" t="str">
        <f aca="false">consensus_calculation!$I1005</f>
        <v/>
      </c>
      <c r="C1005" s="10" t="b">
        <f aca="false">consensus_calculation!F1005</f>
        <v>0</v>
      </c>
    </row>
    <row r="1006" customFormat="false" ht="15.75" hidden="false" customHeight="false" outlineLevel="0" collapsed="false">
      <c r="A1006" s="15" t="str">
        <f aca="false">consensus_calculation!$A1006</f>
        <v>f82014b0-4134-46f1-a687-cc10099bcdf8</v>
      </c>
      <c r="B1006" s="15" t="str">
        <f aca="false">consensus_calculation!$I1006</f>
        <v>EARLY</v>
      </c>
      <c r="C1006" s="10" t="b">
        <f aca="false">consensus_calculation!F1006</f>
        <v>0</v>
      </c>
    </row>
    <row r="1007" customFormat="false" ht="15.75" hidden="false" customHeight="false" outlineLevel="0" collapsed="false">
      <c r="A1007" s="15" t="str">
        <f aca="false">consensus_calculation!$A1007</f>
        <v>f82c684e-fbc0-45e5-888e-1c77b4247f3c</v>
      </c>
      <c r="B1007" s="15" t="str">
        <f aca="false">consensus_calculation!$I1007</f>
        <v>NORMAL</v>
      </c>
      <c r="C1007" s="10" t="b">
        <f aca="false">consensus_calculation!F1007</f>
        <v>0</v>
      </c>
    </row>
    <row r="1008" customFormat="false" ht="15.75" hidden="false" customHeight="false" outlineLevel="0" collapsed="false">
      <c r="A1008" s="15" t="str">
        <f aca="false">consensus_calculation!$A1008</f>
        <v>f8a0d667-026d-4eca-b34e-651c4d83353c</v>
      </c>
      <c r="B1008" s="15" t="str">
        <f aca="false">consensus_calculation!$I1008</f>
        <v>EARLY</v>
      </c>
      <c r="C1008" s="10" t="b">
        <f aca="false">consensus_calculation!F1008</f>
        <v>0</v>
      </c>
    </row>
    <row r="1009" customFormat="false" ht="15.75" hidden="false" customHeight="false" outlineLevel="0" collapsed="false">
      <c r="A1009" s="15" t="str">
        <f aca="false">consensus_calculation!$A1009</f>
        <v>f8c61e26-9390-44e6-af04-0b98614bc37d</v>
      </c>
      <c r="B1009" s="15" t="str">
        <f aca="false">consensus_calculation!$I1009</f>
        <v>EARLY</v>
      </c>
      <c r="C1009" s="10" t="b">
        <f aca="false">consensus_calculation!F1009</f>
        <v>0</v>
      </c>
    </row>
    <row r="1010" customFormat="false" ht="15.75" hidden="false" customHeight="false" outlineLevel="0" collapsed="false">
      <c r="A1010" s="15" t="str">
        <f aca="false">consensus_calculation!$A1010</f>
        <v>f95a5591-4e9b-4533-b339-5dd5de87bca2</v>
      </c>
      <c r="B1010" s="15" t="str">
        <f aca="false">consensus_calculation!$I1010</f>
        <v>LATE</v>
      </c>
      <c r="C1010" s="10" t="b">
        <f aca="false">consensus_calculation!F1010</f>
        <v>0</v>
      </c>
    </row>
    <row r="1011" customFormat="false" ht="15.75" hidden="false" customHeight="false" outlineLevel="0" collapsed="false">
      <c r="A1011" s="15" t="str">
        <f aca="false">consensus_calculation!$A1011</f>
        <v>f95ebeb3-b5fc-4ed9-a1a4-714506dbcbf1</v>
      </c>
      <c r="B1011" s="15" t="str">
        <f aca="false">consensus_calculation!$I1011</f>
        <v>NON_SPECIFIC</v>
      </c>
      <c r="C1011" s="10" t="b">
        <f aca="false">consensus_calculation!F1011</f>
        <v>0</v>
      </c>
    </row>
    <row r="1012" customFormat="false" ht="15.75" hidden="false" customHeight="false" outlineLevel="0" collapsed="false">
      <c r="A1012" s="15" t="str">
        <f aca="false">consensus_calculation!$A1012</f>
        <v>f96ed917-3272-421a-9739-945c9a112b51</v>
      </c>
      <c r="B1012" s="15" t="str">
        <f aca="false">consensus_calculation!$I1012</f>
        <v>NON_SPECIFIC</v>
      </c>
      <c r="C1012" s="10" t="b">
        <f aca="false">consensus_calculation!F1012</f>
        <v>1</v>
      </c>
    </row>
    <row r="1013" customFormat="false" ht="15.75" hidden="false" customHeight="false" outlineLevel="0" collapsed="false">
      <c r="A1013" s="15" t="str">
        <f aca="false">consensus_calculation!$A1013</f>
        <v>fa1b160b-9bb0-4e22-9d42-dcb3afb378bc</v>
      </c>
      <c r="B1013" s="15" t="str">
        <f aca="false">consensus_calculation!$I1013</f>
        <v>NON_SPECIFIC</v>
      </c>
      <c r="C1013" s="10" t="b">
        <f aca="false">consensus_calculation!F1013</f>
        <v>1</v>
      </c>
    </row>
    <row r="1014" customFormat="false" ht="15.75" hidden="false" customHeight="false" outlineLevel="0" collapsed="false">
      <c r="A1014" s="15" t="str">
        <f aca="false">consensus_calculation!$A1014</f>
        <v>fa617511-cb31-4f6f-bf01-94fbd21107c1</v>
      </c>
      <c r="B1014" s="15" t="str">
        <f aca="false">consensus_calculation!$I1014</f>
        <v>EARLY</v>
      </c>
      <c r="C1014" s="10" t="b">
        <f aca="false">consensus_calculation!F1014</f>
        <v>1</v>
      </c>
    </row>
    <row r="1015" customFormat="false" ht="15.75" hidden="false" customHeight="false" outlineLevel="0" collapsed="false">
      <c r="A1015" s="15" t="str">
        <f aca="false">consensus_calculation!$A1015</f>
        <v>fa6a39b3-cb3e-438b-84d3-f012759b7013</v>
      </c>
      <c r="B1015" s="15" t="str">
        <f aca="false">consensus_calculation!$I1015</f>
        <v>NORMAL</v>
      </c>
      <c r="C1015" s="10" t="b">
        <f aca="false">consensus_calculation!F1015</f>
        <v>1</v>
      </c>
    </row>
    <row r="1016" customFormat="false" ht="15.75" hidden="false" customHeight="false" outlineLevel="0" collapsed="false">
      <c r="A1016" s="15" t="str">
        <f aca="false">consensus_calculation!$A1016</f>
        <v>fa746109-5686-4a01-b431-72f251e7bb08</v>
      </c>
      <c r="B1016" s="15" t="str">
        <f aca="false">consensus_calculation!$I1016</f>
        <v>NON_SPECIFIC</v>
      </c>
      <c r="C1016" s="10" t="b">
        <f aca="false">consensus_calculation!F1016</f>
        <v>0</v>
      </c>
    </row>
    <row r="1017" customFormat="false" ht="15.75" hidden="false" customHeight="false" outlineLevel="0" collapsed="false">
      <c r="A1017" s="15" t="str">
        <f aca="false">consensus_calculation!$A1017</f>
        <v>fa87b512-b128-409c-a580-7fba1d8a21fc</v>
      </c>
      <c r="B1017" s="15" t="str">
        <f aca="false">consensus_calculation!$I1017</f>
        <v>NORMAL</v>
      </c>
      <c r="C1017" s="10" t="b">
        <f aca="false">consensus_calculation!F1017</f>
        <v>0</v>
      </c>
    </row>
    <row r="1018" customFormat="false" ht="15.75" hidden="false" customHeight="false" outlineLevel="0" collapsed="false">
      <c r="A1018" s="15" t="str">
        <f aca="false">consensus_calculation!$A1018</f>
        <v>fa9ff83a-6c85-4a24-9595-b7f4a655e735</v>
      </c>
      <c r="B1018" s="15" t="str">
        <f aca="false">consensus_calculation!$I1018</f>
        <v>NORMAL</v>
      </c>
      <c r="C1018" s="10" t="b">
        <f aca="false">consensus_calculation!F1018</f>
        <v>0</v>
      </c>
    </row>
    <row r="1019" customFormat="false" ht="15.75" hidden="false" customHeight="false" outlineLevel="0" collapsed="false">
      <c r="A1019" s="15" t="str">
        <f aca="false">consensus_calculation!$A1019</f>
        <v>fad7a000-0c6a-4b3b-8711-29e5c05471a8</v>
      </c>
      <c r="B1019" s="15" t="str">
        <f aca="false">consensus_calculation!$I1019</f>
        <v>EARLY</v>
      </c>
      <c r="C1019" s="10" t="b">
        <f aca="false">consensus_calculation!F1019</f>
        <v>1</v>
      </c>
    </row>
    <row r="1020" customFormat="false" ht="15.75" hidden="false" customHeight="false" outlineLevel="0" collapsed="false">
      <c r="A1020" s="15" t="str">
        <f aca="false">consensus_calculation!$A1020</f>
        <v>fbb797ee-cbcc-4d54-b195-32b454b4920f</v>
      </c>
      <c r="B1020" s="15" t="str">
        <f aca="false">consensus_calculation!$I1020</f>
        <v>NORMAL</v>
      </c>
      <c r="C1020" s="10" t="b">
        <f aca="false">consensus_calculation!F1020</f>
        <v>0</v>
      </c>
    </row>
    <row r="1021" customFormat="false" ht="15.75" hidden="false" customHeight="false" outlineLevel="0" collapsed="false">
      <c r="A1021" s="15" t="str">
        <f aca="false">consensus_calculation!$A1021</f>
        <v>fc260faa-c765-4fdb-9345-2e70b79af51b</v>
      </c>
      <c r="B1021" s="15" t="str">
        <f aca="false">consensus_calculation!$I1021</f>
        <v>EARLY</v>
      </c>
      <c r="C1021" s="10" t="b">
        <f aca="false">consensus_calculation!F1021</f>
        <v>0</v>
      </c>
    </row>
    <row r="1022" customFormat="false" ht="15.75" hidden="false" customHeight="false" outlineLevel="0" collapsed="false">
      <c r="A1022" s="15" t="str">
        <f aca="false">consensus_calculation!$A1022</f>
        <v>fc424bf4-eadc-4287-a7f5-634a499602e9</v>
      </c>
      <c r="B1022" s="15" t="str">
        <f aca="false">consensus_calculation!$I1022</f>
        <v>EARLY</v>
      </c>
      <c r="C1022" s="10" t="b">
        <f aca="false">consensus_calculation!F1022</f>
        <v>1</v>
      </c>
    </row>
    <row r="1023" customFormat="false" ht="15.75" hidden="false" customHeight="false" outlineLevel="0" collapsed="false">
      <c r="A1023" s="15" t="str">
        <f aca="false">consensus_calculation!$A1023</f>
        <v>fc843e03-1160-4eb4-92b3-e1c747045fce</v>
      </c>
      <c r="B1023" s="15" t="str">
        <f aca="false">consensus_calculation!$I1023</f>
        <v>NORMAL</v>
      </c>
      <c r="C1023" s="10" t="b">
        <f aca="false">consensus_calculation!F1023</f>
        <v>1</v>
      </c>
    </row>
    <row r="1024" customFormat="false" ht="15.75" hidden="false" customHeight="false" outlineLevel="0" collapsed="false">
      <c r="A1024" s="15" t="str">
        <f aca="false">consensus_calculation!$A1024</f>
        <v>fc902f58-6741-439e-99f1-f0fdd12e716f</v>
      </c>
      <c r="B1024" s="15" t="str">
        <f aca="false">consensus_calculation!$I1024</f>
        <v>NON_SPECIFIC</v>
      </c>
      <c r="C1024" s="10" t="b">
        <f aca="false">consensus_calculation!F1024</f>
        <v>0</v>
      </c>
    </row>
    <row r="1025" customFormat="false" ht="15.75" hidden="false" customHeight="false" outlineLevel="0" collapsed="false">
      <c r="A1025" s="15" t="str">
        <f aca="false">consensus_calculation!$A1025</f>
        <v>fd486651-416d-4991-bc84-81fa74aeafe2</v>
      </c>
      <c r="B1025" s="15" t="str">
        <f aca="false">consensus_calculation!$I1025</f>
        <v/>
      </c>
      <c r="C1025" s="10" t="b">
        <f aca="false">consensus_calculation!F1025</f>
        <v>0</v>
      </c>
    </row>
    <row r="1026" customFormat="false" ht="15.75" hidden="false" customHeight="false" outlineLevel="0" collapsed="false">
      <c r="A1026" s="15" t="str">
        <f aca="false">consensus_calculation!$A1026</f>
        <v>fd52add7-765f-436f-b36f-1cd17a1dba99</v>
      </c>
      <c r="B1026" s="15" t="str">
        <f aca="false">consensus_calculation!$I1026</f>
        <v>NON_SPECIFIC</v>
      </c>
      <c r="C1026" s="10" t="b">
        <f aca="false">consensus_calculation!F1026</f>
        <v>0</v>
      </c>
    </row>
    <row r="1027" customFormat="false" ht="15.75" hidden="false" customHeight="false" outlineLevel="0" collapsed="false">
      <c r="A1027" s="15" t="str">
        <f aca="false">consensus_calculation!$A1027</f>
        <v>fd79f172-8157-4219-946e-251279a9aec8</v>
      </c>
      <c r="B1027" s="15" t="str">
        <f aca="false">consensus_calculation!$I1027</f>
        <v>NON_SPECIFIC</v>
      </c>
      <c r="C1027" s="10" t="b">
        <f aca="false">consensus_calculation!F1027</f>
        <v>1</v>
      </c>
    </row>
    <row r="1028" customFormat="false" ht="15.75" hidden="false" customHeight="false" outlineLevel="0" collapsed="false">
      <c r="A1028" s="15" t="str">
        <f aca="false">consensus_calculation!$A1028</f>
        <v>fdc520f3-c856-4e2d-8cfd-d9841f373cf5</v>
      </c>
      <c r="B1028" s="15" t="str">
        <f aca="false">consensus_calculation!$I1028</f>
        <v>NON_SPECIFIC</v>
      </c>
      <c r="C1028" s="10" t="b">
        <f aca="false">consensus_calculation!F1028</f>
        <v>1</v>
      </c>
    </row>
    <row r="1029" customFormat="false" ht="15.75" hidden="false" customHeight="false" outlineLevel="0" collapsed="false">
      <c r="A1029" s="15" t="str">
        <f aca="false">consensus_calculation!$A1029</f>
        <v>fdcb6888-9eb7-4d38-bc0b-4b848a203f92</v>
      </c>
      <c r="B1029" s="15" t="str">
        <f aca="false">consensus_calculation!$I1029</f>
        <v>NORMAL</v>
      </c>
      <c r="C1029" s="10" t="b">
        <f aca="false">consensus_calculation!F1029</f>
        <v>1</v>
      </c>
    </row>
    <row r="1030" customFormat="false" ht="15.75" hidden="false" customHeight="false" outlineLevel="0" collapsed="false">
      <c r="A1030" s="15" t="str">
        <f aca="false">consensus_calculation!$A1030</f>
        <v>fdf32d38-289f-43f6-ba3f-d45bf1cc64e6</v>
      </c>
      <c r="B1030" s="15" t="str">
        <f aca="false">consensus_calculation!$I1030</f>
        <v>NON_SPECIFIC</v>
      </c>
      <c r="C1030" s="10" t="b">
        <f aca="false">consensus_calculation!F1030</f>
        <v>1</v>
      </c>
    </row>
    <row r="1031" customFormat="false" ht="15.75" hidden="false" customHeight="false" outlineLevel="0" collapsed="false">
      <c r="A1031" s="15" t="str">
        <f aca="false">consensus_calculation!$A1031</f>
        <v>fe449413-55b5-4424-9db6-5505e967f6da</v>
      </c>
      <c r="B1031" s="15" t="str">
        <f aca="false">consensus_calculation!$I1031</f>
        <v>ACTIVE</v>
      </c>
      <c r="C1031" s="10" t="b">
        <f aca="false">consensus_calculation!F1031</f>
        <v>1</v>
      </c>
    </row>
    <row r="1032" customFormat="false" ht="15.75" hidden="false" customHeight="false" outlineLevel="0" collapsed="false">
      <c r="A1032" s="15" t="str">
        <f aca="false">consensus_calculation!$A1032</f>
        <v>fe4cf594-4da5-467f-8336-a3f0a067c2fe</v>
      </c>
      <c r="B1032" s="15" t="str">
        <f aca="false">consensus_calculation!$I1032</f>
        <v>ACTIVE</v>
      </c>
      <c r="C1032" s="10" t="b">
        <f aca="false">consensus_calculation!F1032</f>
        <v>1</v>
      </c>
    </row>
    <row r="1033" customFormat="false" ht="15.75" hidden="false" customHeight="false" outlineLevel="0" collapsed="false">
      <c r="A1033" s="15" t="str">
        <f aca="false">consensus_calculation!$A1033</f>
        <v>fe52619c-9459-4801-b6df-424a4cb00b7e</v>
      </c>
      <c r="B1033" s="15" t="str">
        <f aca="false">consensus_calculation!$I1033</f>
        <v/>
      </c>
      <c r="C1033" s="10" t="b">
        <f aca="false">consensus_calculation!F1033</f>
        <v>1</v>
      </c>
    </row>
    <row r="1034" customFormat="false" ht="15.75" hidden="false" customHeight="false" outlineLevel="0" collapsed="false">
      <c r="A1034" s="15" t="str">
        <f aca="false">consensus_calculation!$A1034</f>
        <v>fe600285-f4dd-450d-89eb-afe3fca55a9f</v>
      </c>
      <c r="B1034" s="15" t="str">
        <f aca="false">consensus_calculation!$I1034</f>
        <v>EARLY</v>
      </c>
      <c r="C1034" s="10" t="b">
        <f aca="false">consensus_calculation!F1034</f>
        <v>1</v>
      </c>
    </row>
    <row r="1035" customFormat="false" ht="15.75" hidden="false" customHeight="false" outlineLevel="0" collapsed="false">
      <c r="A1035" s="15" t="str">
        <f aca="false">consensus_calculation!$A1035</f>
        <v>fed0057f-c4de-4e22-9279-adf2780043a2</v>
      </c>
      <c r="B1035" s="15" t="str">
        <f aca="false">consensus_calculation!$I1035</f>
        <v>ACTIVE</v>
      </c>
      <c r="C1035" s="10" t="b">
        <f aca="false">consensus_calculation!F1035</f>
        <v>1</v>
      </c>
    </row>
    <row r="1036" customFormat="false" ht="15.75" hidden="false" customHeight="false" outlineLevel="0" collapsed="false">
      <c r="A1036" s="15" t="str">
        <f aca="false">consensus_calculation!$A1036</f>
        <v>fee5cfc2-8486-473c-9231-a430f918684e</v>
      </c>
      <c r="B1036" s="15" t="str">
        <f aca="false">consensus_calculation!$I1036</f>
        <v>NON_SPECIFIC</v>
      </c>
      <c r="C1036" s="10" t="b">
        <f aca="false">consensus_calculation!F1036</f>
        <v>1</v>
      </c>
    </row>
    <row r="1037" customFormat="false" ht="15.75" hidden="false" customHeight="false" outlineLevel="0" collapsed="false">
      <c r="A1037" s="15" t="str">
        <f aca="false">consensus_calculation!$A1037</f>
        <v>ff6de3b3-30e9-406f-99f5-9e431bde1b43</v>
      </c>
      <c r="B1037" s="15" t="str">
        <f aca="false">consensus_calculation!$I1037</f>
        <v>NON_SPECIFIC</v>
      </c>
      <c r="C1037" s="10" t="b">
        <f aca="false">consensus_calculation!F1037</f>
        <v>1</v>
      </c>
    </row>
    <row r="1038" customFormat="false" ht="15.75" hidden="false" customHeight="false" outlineLevel="0" collapsed="false">
      <c r="A1038" s="15" t="str">
        <f aca="false">consensus_calculation!$A1038</f>
        <v>ff72cecf-65a9-4a89-9319-4d4e8383e9d0</v>
      </c>
      <c r="B1038" s="15" t="str">
        <f aca="false">consensus_calculation!$I1038</f>
        <v/>
      </c>
      <c r="C1038" s="10" t="b">
        <f aca="false">consensus_calculation!F1038</f>
        <v>1</v>
      </c>
    </row>
    <row r="1039" customFormat="false" ht="15.75" hidden="false" customHeight="false" outlineLevel="0" collapsed="false">
      <c r="A1039" s="15" t="str">
        <f aca="false">consensus_calculation!$A1039</f>
        <v>ff86b6c6-47d4-4756-993d-ba8b245ff039</v>
      </c>
      <c r="B1039" s="15" t="str">
        <f aca="false">consensus_calculation!$I1039</f>
        <v>NON_SPECIFIC</v>
      </c>
      <c r="C1039" s="10" t="b">
        <f aca="false">consensus_calculation!F1039</f>
        <v>1</v>
      </c>
    </row>
    <row r="1040" customFormat="false" ht="15.75" hidden="false" customHeight="false" outlineLevel="0" collapsed="false">
      <c r="A1040" s="15" t="str">
        <f aca="false">consensus_calculation!$A1040</f>
        <v>ffd56291-9de0-4441-b09b-7896880b7da5</v>
      </c>
      <c r="B1040" s="15" t="str">
        <f aca="false">consensus_calculation!$I1040</f>
        <v>NORMAL</v>
      </c>
      <c r="C1040" s="10" t="b">
        <f aca="false">consensus_calculation!F1040</f>
        <v>0</v>
      </c>
    </row>
    <row r="1041" customFormat="false" ht="15.75" hidden="false" customHeight="false" outlineLevel="0" collapsed="false">
      <c r="A1041" s="15" t="str">
        <f aca="false">consensus_calculation!$A1041</f>
        <v>ffdd02af-18d5-4f36-93f8-e4e6851bb28f</v>
      </c>
      <c r="B1041" s="15" t="str">
        <f aca="false">consensus_calculation!$I1041</f>
        <v>NON_SPECIFIC</v>
      </c>
      <c r="C1041" s="10" t="b">
        <f aca="false">consensus_calculation!F1041</f>
        <v>0</v>
      </c>
    </row>
    <row r="1042" customFormat="false" ht="15.75" hidden="false" customHeight="false" outlineLevel="0" collapsed="false">
      <c r="A1042" s="15" t="str">
        <f aca="false">consensus_calculation!$A1042</f>
        <v>00098c95-9c17-4d84-8c0c-d97437805615</v>
      </c>
      <c r="B1042" s="15" t="str">
        <f aca="false">consensus_calculation!$I1042</f>
        <v>NON_SPECIFIC</v>
      </c>
      <c r="C1042" s="10" t="b">
        <f aca="false">consensus_calculation!F1042</f>
        <v>0</v>
      </c>
    </row>
    <row r="1043" customFormat="false" ht="15.75" hidden="false" customHeight="false" outlineLevel="0" collapsed="false">
      <c r="A1043" s="15" t="str">
        <f aca="false">consensus_calculation!$A1043</f>
        <v>0032631b-fb79-4384-886e-0508a0710076</v>
      </c>
      <c r="B1043" s="15" t="str">
        <f aca="false">consensus_calculation!$I1043</f>
        <v>ACTIVE</v>
      </c>
      <c r="C1043" s="10" t="b">
        <f aca="false">consensus_calculation!F1043</f>
        <v>0</v>
      </c>
    </row>
    <row r="1044" customFormat="false" ht="15.75" hidden="false" customHeight="false" outlineLevel="0" collapsed="false">
      <c r="A1044" s="15" t="str">
        <f aca="false">consensus_calculation!$A1044</f>
        <v>00759afd-c1db-4701-b462-7173e6bf7794</v>
      </c>
      <c r="B1044" s="15" t="str">
        <f aca="false">consensus_calculation!$I1044</f>
        <v>LATE</v>
      </c>
      <c r="C1044" s="10" t="b">
        <f aca="false">consensus_calculation!F1044</f>
        <v>0</v>
      </c>
    </row>
    <row r="1045" customFormat="false" ht="15.75" hidden="false" customHeight="false" outlineLevel="0" collapsed="false">
      <c r="A1045" s="15" t="str">
        <f aca="false">consensus_calculation!$A1045</f>
        <v>012019ac-afa7-4fe0-b064-ae60bd36ea03</v>
      </c>
      <c r="B1045" s="15" t="str">
        <f aca="false">consensus_calculation!$I1045</f>
        <v>NON_SPECIFIC</v>
      </c>
      <c r="C1045" s="10" t="b">
        <f aca="false">consensus_calculation!F1045</f>
        <v>0</v>
      </c>
    </row>
    <row r="1046" customFormat="false" ht="15.75" hidden="false" customHeight="false" outlineLevel="0" collapsed="false">
      <c r="A1046" s="15" t="str">
        <f aca="false">consensus_calculation!$A1046</f>
        <v>018b5d8c-0cf0-4914-a2c1-e91700ab8650</v>
      </c>
      <c r="B1046" s="15" t="str">
        <f aca="false">consensus_calculation!$I1046</f>
        <v/>
      </c>
      <c r="C1046" s="10" t="b">
        <f aca="false">consensus_calculation!F1046</f>
        <v>0</v>
      </c>
    </row>
    <row r="1047" customFormat="false" ht="15.75" hidden="false" customHeight="false" outlineLevel="0" collapsed="false">
      <c r="A1047" s="15" t="str">
        <f aca="false">consensus_calculation!$A1047</f>
        <v>01a72c35-a911-4fa5-92eb-179533debeb2</v>
      </c>
      <c r="B1047" s="15" t="str">
        <f aca="false">consensus_calculation!$I1047</f>
        <v>LATE</v>
      </c>
      <c r="C1047" s="10" t="b">
        <f aca="false">consensus_calculation!F1047</f>
        <v>1</v>
      </c>
    </row>
    <row r="1048" customFormat="false" ht="15.75" hidden="false" customHeight="false" outlineLevel="0" collapsed="false">
      <c r="A1048" s="15" t="str">
        <f aca="false">consensus_calculation!$A1048</f>
        <v>034486c5-afca-4ddf-8735-8471a8e5619d</v>
      </c>
      <c r="B1048" s="15" t="str">
        <f aca="false">consensus_calculation!$I1048</f>
        <v>NON_SPECIFIC</v>
      </c>
      <c r="C1048" s="10" t="b">
        <f aca="false">consensus_calculation!F1048</f>
        <v>1</v>
      </c>
    </row>
    <row r="1049" customFormat="false" ht="15.75" hidden="false" customHeight="false" outlineLevel="0" collapsed="false">
      <c r="A1049" s="15" t="str">
        <f aca="false">consensus_calculation!$A1049</f>
        <v>03834842-922c-441e-83b1-e99b439a4802</v>
      </c>
      <c r="B1049" s="15" t="str">
        <f aca="false">consensus_calculation!$I1049</f>
        <v>NORMAL</v>
      </c>
      <c r="C1049" s="10" t="b">
        <f aca="false">consensus_calculation!F1049</f>
        <v>0</v>
      </c>
    </row>
    <row r="1050" customFormat="false" ht="15.75" hidden="false" customHeight="false" outlineLevel="0" collapsed="false">
      <c r="A1050" s="15" t="str">
        <f aca="false">consensus_calculation!$A1050</f>
        <v>03a75fd7-cd72-4051-9ee6-2af7667e8009</v>
      </c>
      <c r="B1050" s="15" t="str">
        <f aca="false">consensus_calculation!$I1050</f>
        <v>EARLY</v>
      </c>
      <c r="C1050" s="10" t="b">
        <f aca="false">consensus_calculation!F1050</f>
        <v>0</v>
      </c>
    </row>
    <row r="1051" customFormat="false" ht="15.75" hidden="false" customHeight="false" outlineLevel="0" collapsed="false">
      <c r="A1051" s="15" t="str">
        <f aca="false">consensus_calculation!$A1051</f>
        <v>03dca82b-f3f7-4a14-8511-4f0600201150</v>
      </c>
      <c r="B1051" s="15" t="str">
        <f aca="false">consensus_calculation!$I1051</f>
        <v>EARLY</v>
      </c>
      <c r="C1051" s="10" t="b">
        <f aca="false">consensus_calculation!F1051</f>
        <v>0</v>
      </c>
    </row>
    <row r="1052" customFormat="false" ht="15.75" hidden="false" customHeight="false" outlineLevel="0" collapsed="false">
      <c r="A1052" s="15" t="str">
        <f aca="false">consensus_calculation!$A1052</f>
        <v>0432e36d-01e1-484d-8427-1f116380895d</v>
      </c>
      <c r="B1052" s="15" t="str">
        <f aca="false">consensus_calculation!$I1052</f>
        <v>LATE</v>
      </c>
      <c r="C1052" s="10" t="b">
        <f aca="false">consensus_calculation!F1052</f>
        <v>1</v>
      </c>
    </row>
    <row r="1053" customFormat="false" ht="15.75" hidden="false" customHeight="false" outlineLevel="0" collapsed="false">
      <c r="A1053" s="15" t="str">
        <f aca="false">consensus_calculation!$A1053</f>
        <v>04d0a61f-a58b-4ca1-b1f6-c4079e38b8bf</v>
      </c>
      <c r="B1053" s="15" t="str">
        <f aca="false">consensus_calculation!$I1053</f>
        <v>ACTIVE</v>
      </c>
      <c r="C1053" s="10" t="b">
        <f aca="false">consensus_calculation!F1053</f>
        <v>1</v>
      </c>
    </row>
    <row r="1054" customFormat="false" ht="15.75" hidden="false" customHeight="false" outlineLevel="0" collapsed="false">
      <c r="A1054" s="15" t="str">
        <f aca="false">consensus_calculation!$A1054</f>
        <v>0507ddb8-677a-4a9e-bb0c-c40447cf2842</v>
      </c>
      <c r="B1054" s="15" t="str">
        <f aca="false">consensus_calculation!$I1054</f>
        <v>EARLY</v>
      </c>
      <c r="C1054" s="10" t="b">
        <f aca="false">consensus_calculation!F1054</f>
        <v>0</v>
      </c>
    </row>
    <row r="1055" customFormat="false" ht="15.75" hidden="false" customHeight="false" outlineLevel="0" collapsed="false">
      <c r="A1055" s="15" t="str">
        <f aca="false">consensus_calculation!$A1055</f>
        <v>0532a734-5f0b-4466-990b-7babd0a8ae93</v>
      </c>
      <c r="B1055" s="15" t="str">
        <f aca="false">consensus_calculation!$I1055</f>
        <v>NORMAL</v>
      </c>
      <c r="C1055" s="10" t="b">
        <f aca="false">consensus_calculation!F1055</f>
        <v>0</v>
      </c>
    </row>
    <row r="1056" customFormat="false" ht="15.75" hidden="false" customHeight="false" outlineLevel="0" collapsed="false">
      <c r="A1056" s="15" t="str">
        <f aca="false">consensus_calculation!$A1056</f>
        <v>055189fa-6203-4a99-ae59-433a5f2917ba</v>
      </c>
      <c r="B1056" s="15" t="str">
        <f aca="false">consensus_calculation!$I1056</f>
        <v>NORMAL</v>
      </c>
      <c r="C1056" s="10" t="b">
        <f aca="false">consensus_calculation!F1056</f>
        <v>0</v>
      </c>
    </row>
    <row r="1057" customFormat="false" ht="15.75" hidden="false" customHeight="false" outlineLevel="0" collapsed="false">
      <c r="A1057" s="15" t="str">
        <f aca="false">consensus_calculation!$A1057</f>
        <v>0556e571-e7ad-46c1-903b-501cfdcdfe56</v>
      </c>
      <c r="B1057" s="15" t="str">
        <f aca="false">consensus_calculation!$I1057</f>
        <v>NORMAL</v>
      </c>
      <c r="C1057" s="10" t="b">
        <f aca="false">consensus_calculation!F1057</f>
        <v>0</v>
      </c>
    </row>
    <row r="1058" customFormat="false" ht="15.75" hidden="false" customHeight="false" outlineLevel="0" collapsed="false">
      <c r="A1058" s="15" t="str">
        <f aca="false">consensus_calculation!$A1058</f>
        <v>05a80e7a-b3cf-40d1-8bc6-9f068a7013bf</v>
      </c>
      <c r="B1058" s="15" t="str">
        <f aca="false">consensus_calculation!$I1058</f>
        <v>NON_SPECIFIC</v>
      </c>
      <c r="C1058" s="10" t="b">
        <f aca="false">consensus_calculation!F1058</f>
        <v>0</v>
      </c>
    </row>
    <row r="1059" customFormat="false" ht="15.75" hidden="false" customHeight="false" outlineLevel="0" collapsed="false">
      <c r="A1059" s="15" t="str">
        <f aca="false">consensus_calculation!$A1059</f>
        <v>05b50941-344a-46bf-a555-4be697e2d0a6</v>
      </c>
      <c r="B1059" s="15" t="str">
        <f aca="false">consensus_calculation!$I1059</f>
        <v>NON_SPECIFIC</v>
      </c>
      <c r="C1059" s="10" t="b">
        <f aca="false">consensus_calculation!F1059</f>
        <v>0</v>
      </c>
    </row>
    <row r="1060" customFormat="false" ht="15.75" hidden="false" customHeight="false" outlineLevel="0" collapsed="false">
      <c r="A1060" s="15" t="str">
        <f aca="false">consensus_calculation!$A1060</f>
        <v>06178757-6a47-4ce2-a86c-e70194696b5d</v>
      </c>
      <c r="B1060" s="15" t="str">
        <f aca="false">consensus_calculation!$I1060</f>
        <v>NON_SPECIFIC</v>
      </c>
      <c r="C1060" s="10" t="b">
        <f aca="false">consensus_calculation!F1060</f>
        <v>0</v>
      </c>
    </row>
    <row r="1061" customFormat="false" ht="15.75" hidden="false" customHeight="false" outlineLevel="0" collapsed="false">
      <c r="A1061" s="15" t="str">
        <f aca="false">consensus_calculation!$A1061</f>
        <v>061adfac-9fb8-4259-ad6e-e1aa8cae887a</v>
      </c>
      <c r="B1061" s="15" t="str">
        <f aca="false">consensus_calculation!$I1061</f>
        <v/>
      </c>
      <c r="C1061" s="10" t="b">
        <f aca="false">consensus_calculation!F1061</f>
        <v>0</v>
      </c>
    </row>
    <row r="1062" customFormat="false" ht="15.75" hidden="false" customHeight="false" outlineLevel="0" collapsed="false">
      <c r="A1062" s="15" t="str">
        <f aca="false">consensus_calculation!$A1062</f>
        <v>06f0f1e0-9451-45ad-8bbd-0ffcb3da244d</v>
      </c>
      <c r="B1062" s="15" t="str">
        <f aca="false">consensus_calculation!$I1062</f>
        <v>NORMAL</v>
      </c>
      <c r="C1062" s="10" t="b">
        <f aca="false">consensus_calculation!F1062</f>
        <v>1</v>
      </c>
    </row>
    <row r="1063" customFormat="false" ht="15.75" hidden="false" customHeight="false" outlineLevel="0" collapsed="false">
      <c r="A1063" s="15" t="str">
        <f aca="false">consensus_calculation!$A1063</f>
        <v>07084bf3-dbb4-45d5-bf86-ba4c038dfcfe</v>
      </c>
      <c r="B1063" s="15" t="str">
        <f aca="false">consensus_calculation!$I1063</f>
        <v/>
      </c>
      <c r="C1063" s="10" t="b">
        <f aca="false">consensus_calculation!F1063</f>
        <v>0</v>
      </c>
    </row>
    <row r="1064" customFormat="false" ht="15.75" hidden="false" customHeight="false" outlineLevel="0" collapsed="false">
      <c r="A1064" s="15" t="str">
        <f aca="false">consensus_calculation!$A1064</f>
        <v>07747c41-340c-454b-84e8-60e68df33fed</v>
      </c>
      <c r="B1064" s="15" t="str">
        <f aca="false">consensus_calculation!$I1064</f>
        <v>NORMAL</v>
      </c>
      <c r="C1064" s="10" t="b">
        <f aca="false">consensus_calculation!F1064</f>
        <v>0</v>
      </c>
    </row>
    <row r="1065" customFormat="false" ht="15.75" hidden="false" customHeight="false" outlineLevel="0" collapsed="false">
      <c r="A1065" s="15" t="str">
        <f aca="false">consensus_calculation!$A1065</f>
        <v>07da7ef6-75a3-4e6d-9e72-701dab4bd1a8</v>
      </c>
      <c r="B1065" s="15" t="str">
        <f aca="false">consensus_calculation!$I1065</f>
        <v>NON_SPECIFIC</v>
      </c>
      <c r="C1065" s="10" t="b">
        <f aca="false">consensus_calculation!F1065</f>
        <v>0</v>
      </c>
    </row>
    <row r="1066" customFormat="false" ht="15.75" hidden="false" customHeight="false" outlineLevel="0" collapsed="false">
      <c r="A1066" s="15" t="str">
        <f aca="false">consensus_calculation!$A1066</f>
        <v>094bdd90-d654-4930-8e98-9fae9d906c82</v>
      </c>
      <c r="B1066" s="15" t="str">
        <f aca="false">consensus_calculation!$I1066</f>
        <v>NORMAL</v>
      </c>
      <c r="C1066" s="10" t="b">
        <f aca="false">consensus_calculation!F1066</f>
        <v>0</v>
      </c>
    </row>
    <row r="1067" customFormat="false" ht="15.75" hidden="false" customHeight="false" outlineLevel="0" collapsed="false">
      <c r="A1067" s="15" t="str">
        <f aca="false">consensus_calculation!$A1067</f>
        <v>096313ca-ba81-428d-81f2-b96812633bd8</v>
      </c>
      <c r="B1067" s="15" t="str">
        <f aca="false">consensus_calculation!$I1067</f>
        <v>NORMAL</v>
      </c>
      <c r="C1067" s="10" t="b">
        <f aca="false">consensus_calculation!F1067</f>
        <v>0</v>
      </c>
    </row>
    <row r="1068" customFormat="false" ht="15.75" hidden="false" customHeight="false" outlineLevel="0" collapsed="false">
      <c r="A1068" s="15" t="str">
        <f aca="false">consensus_calculation!$A1068</f>
        <v>09f66751-6ea8-492f-a82f-a5b4c69c8ed8</v>
      </c>
      <c r="B1068" s="15" t="str">
        <f aca="false">consensus_calculation!$I1068</f>
        <v>EARLY</v>
      </c>
      <c r="C1068" s="10" t="b">
        <f aca="false">consensus_calculation!F1068</f>
        <v>0</v>
      </c>
    </row>
    <row r="1069" customFormat="false" ht="15.75" hidden="false" customHeight="false" outlineLevel="0" collapsed="false">
      <c r="A1069" s="15" t="str">
        <f aca="false">consensus_calculation!$A1069</f>
        <v>0a1b0ccc-f94c-4ca2-84c1-c38a1e891638</v>
      </c>
      <c r="B1069" s="15" t="str">
        <f aca="false">consensus_calculation!$I1069</f>
        <v>NORMAL</v>
      </c>
      <c r="C1069" s="10" t="b">
        <f aca="false">consensus_calculation!F1069</f>
        <v>0</v>
      </c>
    </row>
    <row r="1070" customFormat="false" ht="15.75" hidden="false" customHeight="false" outlineLevel="0" collapsed="false">
      <c r="A1070" s="15" t="str">
        <f aca="false">consensus_calculation!$A1070</f>
        <v>0b65069a-9e20-4627-adc1-6ae66286ade2</v>
      </c>
      <c r="B1070" s="15" t="str">
        <f aca="false">consensus_calculation!$I1070</f>
        <v/>
      </c>
      <c r="C1070" s="10" t="b">
        <f aca="false">consensus_calculation!F1070</f>
        <v>1</v>
      </c>
    </row>
    <row r="1071" customFormat="false" ht="15.75" hidden="false" customHeight="false" outlineLevel="0" collapsed="false">
      <c r="A1071" s="15" t="str">
        <f aca="false">consensus_calculation!$A1071</f>
        <v>0b950198-4aaf-4976-8124-185a3e5e00a6</v>
      </c>
      <c r="B1071" s="15" t="str">
        <f aca="false">consensus_calculation!$I1071</f>
        <v>NON_SPECIFIC</v>
      </c>
      <c r="C1071" s="10" t="b">
        <f aca="false">consensus_calculation!F1071</f>
        <v>0</v>
      </c>
    </row>
    <row r="1072" customFormat="false" ht="15.75" hidden="false" customHeight="false" outlineLevel="0" collapsed="false">
      <c r="A1072" s="15" t="str">
        <f aca="false">consensus_calculation!$A1072</f>
        <v>0c35d0cb-6519-4342-9682-e0eb9664c17f</v>
      </c>
      <c r="B1072" s="15" t="str">
        <f aca="false">consensus_calculation!$I1072</f>
        <v>NON_SPECIFIC</v>
      </c>
      <c r="C1072" s="10" t="b">
        <f aca="false">consensus_calculation!F1072</f>
        <v>0</v>
      </c>
    </row>
    <row r="1073" customFormat="false" ht="15.75" hidden="false" customHeight="false" outlineLevel="0" collapsed="false">
      <c r="A1073" s="15" t="str">
        <f aca="false">consensus_calculation!$A1073</f>
        <v>0c79369e-470b-41bb-8d9d-4bfb5b98a071</v>
      </c>
      <c r="B1073" s="15" t="str">
        <f aca="false">consensus_calculation!$I1073</f>
        <v>NORMAL</v>
      </c>
      <c r="C1073" s="10" t="b">
        <f aca="false">consensus_calculation!F1073</f>
        <v>0</v>
      </c>
    </row>
    <row r="1074" customFormat="false" ht="15.75" hidden="false" customHeight="false" outlineLevel="0" collapsed="false">
      <c r="A1074" s="15" t="str">
        <f aca="false">consensus_calculation!$A1074</f>
        <v>0cbaeeec-0a8a-459d-8223-1a15a82b1aea</v>
      </c>
      <c r="B1074" s="15" t="str">
        <f aca="false">consensus_calculation!$I1074</f>
        <v>ACTIVE</v>
      </c>
      <c r="C1074" s="10" t="b">
        <f aca="false">consensus_calculation!F1074</f>
        <v>1</v>
      </c>
    </row>
    <row r="1075" customFormat="false" ht="15.75" hidden="false" customHeight="false" outlineLevel="0" collapsed="false">
      <c r="A1075" s="15" t="str">
        <f aca="false">consensus_calculation!$A1075</f>
        <v>0d13de58-766d-45cb-bced-9b5edebc39e2</v>
      </c>
      <c r="B1075" s="15" t="str">
        <f aca="false">consensus_calculation!$I1075</f>
        <v>NON_SPECIFIC</v>
      </c>
      <c r="C1075" s="10" t="b">
        <f aca="false">consensus_calculation!F1075</f>
        <v>1</v>
      </c>
    </row>
    <row r="1076" customFormat="false" ht="15.75" hidden="false" customHeight="false" outlineLevel="0" collapsed="false">
      <c r="A1076" s="15" t="str">
        <f aca="false">consensus_calculation!$A1076</f>
        <v>0d432042-6806-49b1-9f26-c4e244774a30</v>
      </c>
      <c r="B1076" s="15" t="str">
        <f aca="false">consensus_calculation!$I1076</f>
        <v>EARLY</v>
      </c>
      <c r="C1076" s="10" t="b">
        <f aca="false">consensus_calculation!F1076</f>
        <v>1</v>
      </c>
    </row>
    <row r="1077" customFormat="false" ht="15.75" hidden="false" customHeight="false" outlineLevel="0" collapsed="false">
      <c r="A1077" s="15" t="str">
        <f aca="false">consensus_calculation!$A1077</f>
        <v>0d4aa89f-697d-49dd-898a-c39efaeda6cb</v>
      </c>
      <c r="B1077" s="15" t="str">
        <f aca="false">consensus_calculation!$I1077</f>
        <v/>
      </c>
      <c r="C1077" s="10" t="b">
        <f aca="false">consensus_calculation!F1077</f>
        <v>0</v>
      </c>
    </row>
    <row r="1078" customFormat="false" ht="15.75" hidden="false" customHeight="false" outlineLevel="0" collapsed="false">
      <c r="A1078" s="15" t="str">
        <f aca="false">consensus_calculation!$A1078</f>
        <v>0d59c1ee-6ca2-48e4-b84e-f86cf1ea6bfd</v>
      </c>
      <c r="B1078" s="15" t="str">
        <f aca="false">consensus_calculation!$I1078</f>
        <v>LATE</v>
      </c>
      <c r="C1078" s="10" t="b">
        <f aca="false">consensus_calculation!F1078</f>
        <v>0</v>
      </c>
    </row>
    <row r="1079" customFormat="false" ht="15.75" hidden="false" customHeight="false" outlineLevel="0" collapsed="false">
      <c r="A1079" s="15" t="str">
        <f aca="false">consensus_calculation!$A1079</f>
        <v>0db4c894-afd3-432b-b298-9bb092b8b584</v>
      </c>
      <c r="B1079" s="15" t="str">
        <f aca="false">consensus_calculation!$I1079</f>
        <v>LATE</v>
      </c>
      <c r="C1079" s="10" t="b">
        <f aca="false">consensus_calculation!F1079</f>
        <v>0</v>
      </c>
    </row>
    <row r="1080" customFormat="false" ht="15.75" hidden="false" customHeight="false" outlineLevel="0" collapsed="false">
      <c r="A1080" s="15" t="str">
        <f aca="false">consensus_calculation!$A1080</f>
        <v>0dbf2070-f776-43c4-81c9-25589e00398e</v>
      </c>
      <c r="B1080" s="15" t="str">
        <f aca="false">consensus_calculation!$I1080</f>
        <v/>
      </c>
      <c r="C1080" s="10" t="b">
        <f aca="false">consensus_calculation!F1080</f>
        <v>0</v>
      </c>
    </row>
    <row r="1081" customFormat="false" ht="15.75" hidden="false" customHeight="false" outlineLevel="0" collapsed="false">
      <c r="A1081" s="15" t="str">
        <f aca="false">consensus_calculation!$A1081</f>
        <v>0e41e574-832b-4949-a160-7a1bf9e39a53</v>
      </c>
      <c r="B1081" s="15" t="str">
        <f aca="false">consensus_calculation!$I1081</f>
        <v>NORMAL</v>
      </c>
      <c r="C1081" s="10" t="b">
        <f aca="false">consensus_calculation!F1081</f>
        <v>1</v>
      </c>
    </row>
    <row r="1082" customFormat="false" ht="15.75" hidden="false" customHeight="false" outlineLevel="0" collapsed="false">
      <c r="A1082" s="15" t="str">
        <f aca="false">consensus_calculation!$A1082</f>
        <v>0e472345-2b1a-4b14-9d35-fcb070d17b2f</v>
      </c>
      <c r="B1082" s="15" t="str">
        <f aca="false">consensus_calculation!$I1082</f>
        <v>NON_SPECIFIC</v>
      </c>
      <c r="C1082" s="10" t="b">
        <f aca="false">consensus_calculation!F1082</f>
        <v>0</v>
      </c>
    </row>
    <row r="1083" customFormat="false" ht="15.75" hidden="false" customHeight="false" outlineLevel="0" collapsed="false">
      <c r="A1083" s="15" t="str">
        <f aca="false">consensus_calculation!$A1083</f>
        <v>0ee63281-cc22-4078-bd7e-645ccc1c327e</v>
      </c>
      <c r="B1083" s="15" t="str">
        <f aca="false">consensus_calculation!$I1083</f>
        <v>ACTIVE</v>
      </c>
      <c r="C1083" s="10" t="b">
        <f aca="false">consensus_calculation!F1083</f>
        <v>0</v>
      </c>
    </row>
    <row r="1084" customFormat="false" ht="15.75" hidden="false" customHeight="false" outlineLevel="0" collapsed="false">
      <c r="A1084" s="15" t="str">
        <f aca="false">consensus_calculation!$A1084</f>
        <v>0efb135b-be0a-44eb-9832-a42cd6087cd6</v>
      </c>
      <c r="B1084" s="15" t="str">
        <f aca="false">consensus_calculation!$I1084</f>
        <v>EARLY</v>
      </c>
      <c r="C1084" s="10" t="b">
        <f aca="false">consensus_calculation!F1084</f>
        <v>0</v>
      </c>
    </row>
    <row r="1085" customFormat="false" ht="15.75" hidden="false" customHeight="false" outlineLevel="0" collapsed="false">
      <c r="A1085" s="15" t="str">
        <f aca="false">consensus_calculation!$A1085</f>
        <v>0f3abdaf-8c53-4b6e-b74b-922acf117f41</v>
      </c>
      <c r="B1085" s="15" t="str">
        <f aca="false">consensus_calculation!$I1085</f>
        <v>NORMAL</v>
      </c>
      <c r="C1085" s="10" t="b">
        <f aca="false">consensus_calculation!F1085</f>
        <v>0</v>
      </c>
    </row>
    <row r="1086" customFormat="false" ht="15.75" hidden="false" customHeight="false" outlineLevel="0" collapsed="false">
      <c r="A1086" s="15" t="str">
        <f aca="false">consensus_calculation!$A1086</f>
        <v>0ff5d5ba-877f-4636-bfa1-fd77c0d333da</v>
      </c>
      <c r="B1086" s="15" t="str">
        <f aca="false">consensus_calculation!$I1086</f>
        <v/>
      </c>
      <c r="C1086" s="10" t="b">
        <f aca="false">consensus_calculation!F1086</f>
        <v>0</v>
      </c>
    </row>
    <row r="1087" customFormat="false" ht="15.75" hidden="false" customHeight="false" outlineLevel="0" collapsed="false">
      <c r="A1087" s="15" t="str">
        <f aca="false">consensus_calculation!$A1087</f>
        <v>10320df9-c44b-4ed1-9b63-dfe02613fd7c</v>
      </c>
      <c r="B1087" s="15" t="str">
        <f aca="false">consensus_calculation!$I1087</f>
        <v>ACTIVE</v>
      </c>
      <c r="C1087" s="10" t="b">
        <f aca="false">consensus_calculation!F1087</f>
        <v>0</v>
      </c>
    </row>
    <row r="1088" customFormat="false" ht="15.75" hidden="false" customHeight="false" outlineLevel="0" collapsed="false">
      <c r="A1088" s="15" t="str">
        <f aca="false">consensus_calculation!$A1088</f>
        <v>10ae4192-352e-41d2-b4ca-d249b8292174</v>
      </c>
      <c r="B1088" s="15" t="str">
        <f aca="false">consensus_calculation!$I1088</f>
        <v>NON_SPECIFIC</v>
      </c>
      <c r="C1088" s="10" t="b">
        <f aca="false">consensus_calculation!F1088</f>
        <v>1</v>
      </c>
    </row>
    <row r="1089" customFormat="false" ht="15.75" hidden="false" customHeight="false" outlineLevel="0" collapsed="false">
      <c r="A1089" s="15" t="str">
        <f aca="false">consensus_calculation!$A1089</f>
        <v>10bab500-b6c2-482a-9d9d-e55a8004183d</v>
      </c>
      <c r="B1089" s="15" t="str">
        <f aca="false">consensus_calculation!$I1089</f>
        <v>EARLY</v>
      </c>
      <c r="C1089" s="10" t="b">
        <f aca="false">consensus_calculation!F1089</f>
        <v>1</v>
      </c>
    </row>
    <row r="1090" customFormat="false" ht="15.75" hidden="false" customHeight="false" outlineLevel="0" collapsed="false">
      <c r="A1090" s="15" t="str">
        <f aca="false">consensus_calculation!$A1090</f>
        <v>12785fa1-aea7-4f3a-9dae-8c177f8584bf</v>
      </c>
      <c r="B1090" s="15" t="str">
        <f aca="false">consensus_calculation!$I1090</f>
        <v>NON_SPECIFIC</v>
      </c>
      <c r="C1090" s="10" t="b">
        <f aca="false">consensus_calculation!F1090</f>
        <v>0</v>
      </c>
    </row>
    <row r="1091" customFormat="false" ht="15.75" hidden="false" customHeight="false" outlineLevel="0" collapsed="false">
      <c r="A1091" s="15" t="str">
        <f aca="false">consensus_calculation!$A1091</f>
        <v>12c2c895-f440-46a0-af2b-8e61174aca25</v>
      </c>
      <c r="B1091" s="15" t="str">
        <f aca="false">consensus_calculation!$I1091</f>
        <v/>
      </c>
      <c r="C1091" s="10" t="b">
        <f aca="false">consensus_calculation!F1091</f>
        <v>1</v>
      </c>
    </row>
    <row r="1092" customFormat="false" ht="15.75" hidden="false" customHeight="false" outlineLevel="0" collapsed="false">
      <c r="A1092" s="15" t="str">
        <f aca="false">consensus_calculation!$A1092</f>
        <v>12d27ffe-df74-4d18-bc07-670a1d6307dd</v>
      </c>
      <c r="B1092" s="15" t="str">
        <f aca="false">consensus_calculation!$I1092</f>
        <v>NON_SPECIFIC</v>
      </c>
      <c r="C1092" s="10" t="b">
        <f aca="false">consensus_calculation!F1092</f>
        <v>0</v>
      </c>
    </row>
    <row r="1093" customFormat="false" ht="15.75" hidden="false" customHeight="false" outlineLevel="0" collapsed="false">
      <c r="A1093" s="15" t="str">
        <f aca="false">consensus_calculation!$A1093</f>
        <v>12d63a79-625f-4014-9585-571703ccd86b</v>
      </c>
      <c r="B1093" s="15" t="str">
        <f aca="false">consensus_calculation!$I1093</f>
        <v>NON_SPECIFIC</v>
      </c>
      <c r="C1093" s="10" t="b">
        <f aca="false">consensus_calculation!F1093</f>
        <v>0</v>
      </c>
    </row>
    <row r="1094" customFormat="false" ht="15.75" hidden="false" customHeight="false" outlineLevel="0" collapsed="false">
      <c r="A1094" s="15" t="str">
        <f aca="false">consensus_calculation!$A1094</f>
        <v>13043d73-25bd-4740-ab91-b34a395f8451</v>
      </c>
      <c r="B1094" s="15" t="str">
        <f aca="false">consensus_calculation!$I1094</f>
        <v>EARLY</v>
      </c>
      <c r="C1094" s="10" t="b">
        <f aca="false">consensus_calculation!F1094</f>
        <v>1</v>
      </c>
    </row>
    <row r="1095" customFormat="false" ht="15.75" hidden="false" customHeight="false" outlineLevel="0" collapsed="false">
      <c r="A1095" s="15" t="str">
        <f aca="false">consensus_calculation!$A1095</f>
        <v>1459a932-e514-4706-b6aa-680950b754dd</v>
      </c>
      <c r="B1095" s="15" t="str">
        <f aca="false">consensus_calculation!$I1095</f>
        <v>NORMAL</v>
      </c>
      <c r="C1095" s="10" t="b">
        <f aca="false">consensus_calculation!F1095</f>
        <v>0</v>
      </c>
    </row>
    <row r="1096" customFormat="false" ht="15.75" hidden="false" customHeight="false" outlineLevel="0" collapsed="false">
      <c r="A1096" s="15" t="str">
        <f aca="false">consensus_calculation!$A1096</f>
        <v>14b7fd3d-fcb0-4e8c-a567-b81d723014a8</v>
      </c>
      <c r="B1096" s="15" t="str">
        <f aca="false">consensus_calculation!$I1096</f>
        <v>NON_SPECIFIC</v>
      </c>
      <c r="C1096" s="10" t="b">
        <f aca="false">consensus_calculation!F1096</f>
        <v>0</v>
      </c>
    </row>
    <row r="1097" customFormat="false" ht="15.75" hidden="false" customHeight="false" outlineLevel="0" collapsed="false">
      <c r="A1097" s="15" t="str">
        <f aca="false">consensus_calculation!$A1097</f>
        <v>15649f1b-f488-4aad-8aaf-e369b607c3e6</v>
      </c>
      <c r="B1097" s="15" t="str">
        <f aca="false">consensus_calculation!$I1097</f>
        <v>EARLY</v>
      </c>
      <c r="C1097" s="10" t="b">
        <f aca="false">consensus_calculation!F1097</f>
        <v>0</v>
      </c>
    </row>
    <row r="1098" customFormat="false" ht="15.75" hidden="false" customHeight="false" outlineLevel="0" collapsed="false">
      <c r="A1098" s="15" t="str">
        <f aca="false">consensus_calculation!$A1098</f>
        <v>165c2c8d-bcdc-41a1-bd2e-1954c61814dd</v>
      </c>
      <c r="B1098" s="15" t="str">
        <f aca="false">consensus_calculation!$I1098</f>
        <v>NON_SPECIFIC</v>
      </c>
      <c r="C1098" s="10" t="b">
        <f aca="false">consensus_calculation!F1098</f>
        <v>0</v>
      </c>
    </row>
    <row r="1099" customFormat="false" ht="15.75" hidden="false" customHeight="false" outlineLevel="0" collapsed="false">
      <c r="A1099" s="15" t="str">
        <f aca="false">consensus_calculation!$A1099</f>
        <v>16bee332-893d-4773-ad36-4f782acdc71e</v>
      </c>
      <c r="B1099" s="15" t="str">
        <f aca="false">consensus_calculation!$I1099</f>
        <v>NORMAL</v>
      </c>
      <c r="C1099" s="10" t="b">
        <f aca="false">consensus_calculation!F1099</f>
        <v>0</v>
      </c>
    </row>
    <row r="1100" customFormat="false" ht="15.75" hidden="false" customHeight="false" outlineLevel="0" collapsed="false">
      <c r="A1100" s="15" t="str">
        <f aca="false">consensus_calculation!$A1100</f>
        <v>16f19afc-1b6b-449d-8091-484b4256fd93</v>
      </c>
      <c r="B1100" s="15" t="str">
        <f aca="false">consensus_calculation!$I1100</f>
        <v/>
      </c>
      <c r="C1100" s="10" t="b">
        <f aca="false">consensus_calculation!F1100</f>
        <v>0</v>
      </c>
    </row>
    <row r="1101" customFormat="false" ht="15.75" hidden="false" customHeight="false" outlineLevel="0" collapsed="false">
      <c r="A1101" s="15" t="str">
        <f aca="false">consensus_calculation!$A1101</f>
        <v>16f98121-94b2-44bf-acc1-5fa2a40d404b</v>
      </c>
      <c r="B1101" s="15" t="str">
        <f aca="false">consensus_calculation!$I1101</f>
        <v/>
      </c>
      <c r="C1101" s="10" t="b">
        <f aca="false">consensus_calculation!F1101</f>
        <v>0</v>
      </c>
    </row>
    <row r="1102" customFormat="false" ht="15.75" hidden="false" customHeight="false" outlineLevel="0" collapsed="false">
      <c r="A1102" s="15" t="str">
        <f aca="false">consensus_calculation!$A1102</f>
        <v>1768bb51-db4b-4f42-9929-b7a0e63b32b2</v>
      </c>
      <c r="B1102" s="15" t="str">
        <f aca="false">consensus_calculation!$I1102</f>
        <v>NORMAL</v>
      </c>
      <c r="C1102" s="10" t="b">
        <f aca="false">consensus_calculation!F1102</f>
        <v>0</v>
      </c>
    </row>
    <row r="1103" customFormat="false" ht="15.75" hidden="false" customHeight="false" outlineLevel="0" collapsed="false">
      <c r="A1103" s="15" t="str">
        <f aca="false">consensus_calculation!$A1103</f>
        <v>184263d7-6b4e-4c2a-84a7-6b7384824981</v>
      </c>
      <c r="B1103" s="15" t="str">
        <f aca="false">consensus_calculation!$I1103</f>
        <v>EARLY</v>
      </c>
      <c r="C1103" s="10" t="b">
        <f aca="false">consensus_calculation!F1103</f>
        <v>0</v>
      </c>
    </row>
    <row r="1104" customFormat="false" ht="15.75" hidden="false" customHeight="false" outlineLevel="0" collapsed="false">
      <c r="A1104" s="15" t="str">
        <f aca="false">consensus_calculation!$A1104</f>
        <v>18452a21-a384-444e-ac0b-a77600d37c27</v>
      </c>
      <c r="B1104" s="15" t="str">
        <f aca="false">consensus_calculation!$I1104</f>
        <v>NORMAL</v>
      </c>
      <c r="C1104" s="10" t="b">
        <f aca="false">consensus_calculation!F1104</f>
        <v>0</v>
      </c>
    </row>
    <row r="1105" customFormat="false" ht="15.75" hidden="false" customHeight="false" outlineLevel="0" collapsed="false">
      <c r="A1105" s="15" t="str">
        <f aca="false">consensus_calculation!$A1105</f>
        <v>18c07dd0-7905-49a0-bce9-f8baee4eab4b</v>
      </c>
      <c r="B1105" s="15" t="str">
        <f aca="false">consensus_calculation!$I1105</f>
        <v>EARLY</v>
      </c>
      <c r="C1105" s="10" t="b">
        <f aca="false">consensus_calculation!F1105</f>
        <v>0</v>
      </c>
    </row>
    <row r="1106" customFormat="false" ht="15.75" hidden="false" customHeight="false" outlineLevel="0" collapsed="false">
      <c r="A1106" s="15" t="str">
        <f aca="false">consensus_calculation!$A1106</f>
        <v>19150af3-308b-4149-838e-d414731ed17c</v>
      </c>
      <c r="B1106" s="15" t="str">
        <f aca="false">consensus_calculation!$I1106</f>
        <v>NORMAL</v>
      </c>
      <c r="C1106" s="10" t="b">
        <f aca="false">consensus_calculation!F1106</f>
        <v>0</v>
      </c>
    </row>
    <row r="1107" customFormat="false" ht="15.75" hidden="false" customHeight="false" outlineLevel="0" collapsed="false">
      <c r="A1107" s="15" t="str">
        <f aca="false">consensus_calculation!$A1107</f>
        <v>191ceea7-efea-452a-8ee6-25f4e0b436f9</v>
      </c>
      <c r="B1107" s="15" t="str">
        <f aca="false">consensus_calculation!$I1107</f>
        <v>NON_SPECIFIC</v>
      </c>
      <c r="C1107" s="10" t="b">
        <f aca="false">consensus_calculation!F1107</f>
        <v>0</v>
      </c>
    </row>
    <row r="1108" customFormat="false" ht="15.75" hidden="false" customHeight="false" outlineLevel="0" collapsed="false">
      <c r="A1108" s="15" t="str">
        <f aca="false">consensus_calculation!$A1108</f>
        <v>1968f35c-b239-4d28-a323-15ec1778980a</v>
      </c>
      <c r="B1108" s="15" t="str">
        <f aca="false">consensus_calculation!$I1108</f>
        <v>NORMAL</v>
      </c>
      <c r="C1108" s="10" t="b">
        <f aca="false">consensus_calculation!F1108</f>
        <v>1</v>
      </c>
    </row>
    <row r="1109" customFormat="false" ht="15.75" hidden="false" customHeight="false" outlineLevel="0" collapsed="false">
      <c r="A1109" s="15" t="str">
        <f aca="false">consensus_calculation!$A1109</f>
        <v>19db7020-37ed-4838-aa87-51686ee47b5f</v>
      </c>
      <c r="B1109" s="15" t="str">
        <f aca="false">consensus_calculation!$I1109</f>
        <v>NORMAL</v>
      </c>
      <c r="C1109" s="10" t="b">
        <f aca="false">consensus_calculation!F1109</f>
        <v>1</v>
      </c>
    </row>
    <row r="1110" customFormat="false" ht="15.75" hidden="false" customHeight="false" outlineLevel="0" collapsed="false">
      <c r="A1110" s="15" t="str">
        <f aca="false">consensus_calculation!$A1110</f>
        <v>19f36ff3-fef6-4465-b27e-05fbabf0c7da</v>
      </c>
      <c r="B1110" s="15" t="str">
        <f aca="false">consensus_calculation!$I1110</f>
        <v>NORMAL</v>
      </c>
      <c r="C1110" s="10" t="b">
        <f aca="false">consensus_calculation!F1110</f>
        <v>1</v>
      </c>
    </row>
    <row r="1111" customFormat="false" ht="15.75" hidden="false" customHeight="false" outlineLevel="0" collapsed="false">
      <c r="A1111" s="15" t="str">
        <f aca="false">consensus_calculation!$A1111</f>
        <v>1b8c4d2a-2755-40f7-8ddd-916204cc21e3</v>
      </c>
      <c r="B1111" s="15" t="str">
        <f aca="false">consensus_calculation!$I1111</f>
        <v/>
      </c>
      <c r="C1111" s="10" t="b">
        <f aca="false">consensus_calculation!F1111</f>
        <v>0</v>
      </c>
    </row>
    <row r="1112" customFormat="false" ht="15.75" hidden="false" customHeight="false" outlineLevel="0" collapsed="false">
      <c r="A1112" s="15" t="str">
        <f aca="false">consensus_calculation!$A1112</f>
        <v>1b9006d1-9767-4eaa-b5f9-d25fc6a05d59</v>
      </c>
      <c r="B1112" s="15" t="str">
        <f aca="false">consensus_calculation!$I1112</f>
        <v/>
      </c>
      <c r="C1112" s="10" t="b">
        <f aca="false">consensus_calculation!F1112</f>
        <v>0</v>
      </c>
    </row>
    <row r="1113" customFormat="false" ht="15.75" hidden="false" customHeight="false" outlineLevel="0" collapsed="false">
      <c r="A1113" s="15" t="str">
        <f aca="false">consensus_calculation!$A1113</f>
        <v>1ba6c50b-d61d-497c-9ac2-29ae4f7670de</v>
      </c>
      <c r="B1113" s="15" t="str">
        <f aca="false">consensus_calculation!$I1113</f>
        <v>LATE</v>
      </c>
      <c r="C1113" s="10" t="b">
        <f aca="false">consensus_calculation!F1113</f>
        <v>1</v>
      </c>
    </row>
    <row r="1114" customFormat="false" ht="15.75" hidden="false" customHeight="false" outlineLevel="0" collapsed="false">
      <c r="A1114" s="15" t="str">
        <f aca="false">consensus_calculation!$A1114</f>
        <v>1bd49d83-6619-44cb-a605-4d2b1e01ff1e</v>
      </c>
      <c r="B1114" s="15" t="str">
        <f aca="false">consensus_calculation!$I1114</f>
        <v>NORMAL</v>
      </c>
      <c r="C1114" s="10" t="b">
        <f aca="false">consensus_calculation!F1114</f>
        <v>0</v>
      </c>
    </row>
    <row r="1115" customFormat="false" ht="15.75" hidden="false" customHeight="false" outlineLevel="0" collapsed="false">
      <c r="A1115" s="15" t="str">
        <f aca="false">consensus_calculation!$A1115</f>
        <v>1c594827-40e7-4f9c-b210-ee1bdcdf4c0c</v>
      </c>
      <c r="B1115" s="15" t="str">
        <f aca="false">consensus_calculation!$I1115</f>
        <v>NON_SPECIFIC</v>
      </c>
      <c r="C1115" s="10" t="b">
        <f aca="false">consensus_calculation!F1115</f>
        <v>1</v>
      </c>
    </row>
    <row r="1116" customFormat="false" ht="15.75" hidden="false" customHeight="false" outlineLevel="0" collapsed="false">
      <c r="A1116" s="15" t="str">
        <f aca="false">consensus_calculation!$A1116</f>
        <v>1cc7f07b-ea32-4f4d-815d-d7a17152dd91</v>
      </c>
      <c r="B1116" s="15" t="str">
        <f aca="false">consensus_calculation!$I1116</f>
        <v>EARLY</v>
      </c>
      <c r="C1116" s="10" t="b">
        <f aca="false">consensus_calculation!F1116</f>
        <v>0</v>
      </c>
    </row>
    <row r="1117" customFormat="false" ht="15.75" hidden="false" customHeight="false" outlineLevel="0" collapsed="false">
      <c r="A1117" s="15" t="str">
        <f aca="false">consensus_calculation!$A1117</f>
        <v>1cf32da9-1f0b-47b7-9e59-e74e73970c15</v>
      </c>
      <c r="B1117" s="15" t="str">
        <f aca="false">consensus_calculation!$I1117</f>
        <v>NON_SPECIFIC</v>
      </c>
      <c r="C1117" s="10" t="b">
        <f aca="false">consensus_calculation!F1117</f>
        <v>0</v>
      </c>
    </row>
    <row r="1118" customFormat="false" ht="15.75" hidden="false" customHeight="false" outlineLevel="0" collapsed="false">
      <c r="A1118" s="15" t="str">
        <f aca="false">consensus_calculation!$A1118</f>
        <v>1cfd3c32-32fd-4e97-8a0b-4a92309bbc67</v>
      </c>
      <c r="B1118" s="15" t="str">
        <f aca="false">consensus_calculation!$I1118</f>
        <v>EARLY</v>
      </c>
      <c r="C1118" s="10" t="b">
        <f aca="false">consensus_calculation!F1118</f>
        <v>0</v>
      </c>
    </row>
    <row r="1119" customFormat="false" ht="15.75" hidden="false" customHeight="false" outlineLevel="0" collapsed="false">
      <c r="A1119" s="15" t="str">
        <f aca="false">consensus_calculation!$A1119</f>
        <v>1d08ab6c-ed67-4dc7-881f-7158ca17020b</v>
      </c>
      <c r="B1119" s="15" t="str">
        <f aca="false">consensus_calculation!$I1119</f>
        <v>EARLY</v>
      </c>
      <c r="C1119" s="10" t="b">
        <f aca="false">consensus_calculation!F1119</f>
        <v>0</v>
      </c>
    </row>
    <row r="1120" customFormat="false" ht="15.75" hidden="false" customHeight="false" outlineLevel="0" collapsed="false">
      <c r="A1120" s="15" t="str">
        <f aca="false">consensus_calculation!$A1120</f>
        <v>1d2b7140-f03c-4480-9811-467f22ac969c</v>
      </c>
      <c r="B1120" s="15" t="str">
        <f aca="false">consensus_calculation!$I1120</f>
        <v>EARLY</v>
      </c>
      <c r="C1120" s="10" t="b">
        <f aca="false">consensus_calculation!F1120</f>
        <v>0</v>
      </c>
    </row>
    <row r="1121" customFormat="false" ht="15.75" hidden="false" customHeight="false" outlineLevel="0" collapsed="false">
      <c r="A1121" s="15" t="str">
        <f aca="false">consensus_calculation!$A1121</f>
        <v>1d367d09-c4d9-4684-b4fd-85e95f715af3</v>
      </c>
      <c r="B1121" s="15" t="str">
        <f aca="false">consensus_calculation!$I1121</f>
        <v>EARLY</v>
      </c>
      <c r="C1121" s="10" t="b">
        <f aca="false">consensus_calculation!F1121</f>
        <v>1</v>
      </c>
    </row>
    <row r="1122" customFormat="false" ht="15.75" hidden="false" customHeight="false" outlineLevel="0" collapsed="false">
      <c r="A1122" s="15" t="str">
        <f aca="false">consensus_calculation!$A1122</f>
        <v>1dfd434d-5f4c-4748-ab76-128dee36a5ab</v>
      </c>
      <c r="B1122" s="15" t="str">
        <f aca="false">consensus_calculation!$I1122</f>
        <v>NON_SPECIFIC</v>
      </c>
      <c r="C1122" s="10" t="b">
        <f aca="false">consensus_calculation!F1122</f>
        <v>0</v>
      </c>
    </row>
    <row r="1123" customFormat="false" ht="15.75" hidden="false" customHeight="false" outlineLevel="0" collapsed="false">
      <c r="A1123" s="15" t="str">
        <f aca="false">consensus_calculation!$A1123</f>
        <v>1e5400a2-c7d6-4926-ab6b-7fa93b4ffbf2</v>
      </c>
      <c r="B1123" s="15" t="str">
        <f aca="false">consensus_calculation!$I1123</f>
        <v>NORMAL</v>
      </c>
      <c r="C1123" s="10" t="b">
        <f aca="false">consensus_calculation!F1123</f>
        <v>0</v>
      </c>
    </row>
    <row r="1124" customFormat="false" ht="15.75" hidden="false" customHeight="false" outlineLevel="0" collapsed="false">
      <c r="A1124" s="15" t="str">
        <f aca="false">consensus_calculation!$A1124</f>
        <v>1e586e9d-464b-41f0-ac39-c76825b9696c</v>
      </c>
      <c r="B1124" s="15" t="str">
        <f aca="false">consensus_calculation!$I1124</f>
        <v>LATE</v>
      </c>
      <c r="C1124" s="10" t="b">
        <f aca="false">consensus_calculation!F1124</f>
        <v>1</v>
      </c>
    </row>
    <row r="1125" customFormat="false" ht="15.75" hidden="false" customHeight="false" outlineLevel="0" collapsed="false">
      <c r="A1125" s="15" t="str">
        <f aca="false">consensus_calculation!$A1125</f>
        <v>1ea9a73c-db99-4500-8342-542a9a12360f</v>
      </c>
      <c r="B1125" s="15" t="str">
        <f aca="false">consensus_calculation!$I1125</f>
        <v>NON_SPECIFIC</v>
      </c>
      <c r="C1125" s="10" t="b">
        <f aca="false">consensus_calculation!F1125</f>
        <v>0</v>
      </c>
    </row>
    <row r="1126" customFormat="false" ht="15.75" hidden="false" customHeight="false" outlineLevel="0" collapsed="false">
      <c r="A1126" s="15" t="str">
        <f aca="false">consensus_calculation!$A1126</f>
        <v>1f0d2056-3eea-4f92-89e1-1c30921aae29</v>
      </c>
      <c r="B1126" s="15" t="str">
        <f aca="false">consensus_calculation!$I1126</f>
        <v/>
      </c>
      <c r="C1126" s="10" t="b">
        <f aca="false">consensus_calculation!F1126</f>
        <v>0</v>
      </c>
    </row>
    <row r="1127" customFormat="false" ht="15.75" hidden="false" customHeight="false" outlineLevel="0" collapsed="false">
      <c r="A1127" s="15" t="str">
        <f aca="false">consensus_calculation!$A1127</f>
        <v>1f26526a-2d21-420c-a7a8-fd590a9cf2ca</v>
      </c>
      <c r="B1127" s="15" t="str">
        <f aca="false">consensus_calculation!$I1127</f>
        <v>NORMAL</v>
      </c>
      <c r="C1127" s="10" t="b">
        <f aca="false">consensus_calculation!F1127</f>
        <v>1</v>
      </c>
    </row>
    <row r="1128" customFormat="false" ht="15.75" hidden="false" customHeight="false" outlineLevel="0" collapsed="false">
      <c r="A1128" s="15" t="str">
        <f aca="false">consensus_calculation!$A1128</f>
        <v>1f60a86b-582a-4a2f-9135-c16d6d31face</v>
      </c>
      <c r="B1128" s="15" t="str">
        <f aca="false">consensus_calculation!$I1128</f>
        <v>NORMAL</v>
      </c>
      <c r="C1128" s="10" t="b">
        <f aca="false">consensus_calculation!F1128</f>
        <v>0</v>
      </c>
    </row>
    <row r="1129" customFormat="false" ht="15.75" hidden="false" customHeight="false" outlineLevel="0" collapsed="false">
      <c r="A1129" s="15" t="str">
        <f aca="false">consensus_calculation!$A1129</f>
        <v>1f6700d7-7530-4c99-99fa-65f74f9ead3b</v>
      </c>
      <c r="B1129" s="15" t="str">
        <f aca="false">consensus_calculation!$I1129</f>
        <v>NON_SPECIFIC</v>
      </c>
      <c r="C1129" s="10" t="b">
        <f aca="false">consensus_calculation!F1129</f>
        <v>0</v>
      </c>
    </row>
    <row r="1130" customFormat="false" ht="15.75" hidden="false" customHeight="false" outlineLevel="0" collapsed="false">
      <c r="A1130" s="15" t="str">
        <f aca="false">consensus_calculation!$A1130</f>
        <v>1f68bc7b-c0f6-415b-a32e-6deb6ed6fbc7</v>
      </c>
      <c r="B1130" s="15" t="str">
        <f aca="false">consensus_calculation!$I1130</f>
        <v>EARLY</v>
      </c>
      <c r="C1130" s="10" t="b">
        <f aca="false">consensus_calculation!F1130</f>
        <v>1</v>
      </c>
    </row>
    <row r="1131" customFormat="false" ht="15.75" hidden="false" customHeight="false" outlineLevel="0" collapsed="false">
      <c r="A1131" s="15" t="str">
        <f aca="false">consensus_calculation!$A1131</f>
        <v>1fdf83e9-11d7-43ce-982e-789e1768381f</v>
      </c>
      <c r="B1131" s="15" t="str">
        <f aca="false">consensus_calculation!$I1131</f>
        <v>NORMAL</v>
      </c>
      <c r="C1131" s="10" t="b">
        <f aca="false">consensus_calculation!F1131</f>
        <v>0</v>
      </c>
    </row>
    <row r="1132" customFormat="false" ht="15.75" hidden="false" customHeight="false" outlineLevel="0" collapsed="false">
      <c r="A1132" s="15" t="str">
        <f aca="false">consensus_calculation!$A1132</f>
        <v>1fe6af95-4f6a-473c-86dd-0da8fa537b0e</v>
      </c>
      <c r="B1132" s="15" t="str">
        <f aca="false">consensus_calculation!$I1132</f>
        <v/>
      </c>
      <c r="C1132" s="10" t="b">
        <f aca="false">consensus_calculation!F1132</f>
        <v>0</v>
      </c>
    </row>
    <row r="1133" customFormat="false" ht="15.75" hidden="false" customHeight="false" outlineLevel="0" collapsed="false">
      <c r="A1133" s="15" t="str">
        <f aca="false">consensus_calculation!$A1133</f>
        <v>206cf20d-19d5-419a-88e9-cc971d3728f3</v>
      </c>
      <c r="B1133" s="15" t="str">
        <f aca="false">consensus_calculation!$I1133</f>
        <v/>
      </c>
      <c r="C1133" s="10" t="b">
        <f aca="false">consensus_calculation!F1133</f>
        <v>0</v>
      </c>
    </row>
    <row r="1134" customFormat="false" ht="15.75" hidden="false" customHeight="false" outlineLevel="0" collapsed="false">
      <c r="A1134" s="15" t="str">
        <f aca="false">consensus_calculation!$A1134</f>
        <v>20dfbcd4-c14a-4453-8d4d-0e646f609db5</v>
      </c>
      <c r="B1134" s="15" t="str">
        <f aca="false">consensus_calculation!$I1134</f>
        <v>NON_SPECIFIC</v>
      </c>
      <c r="C1134" s="10" t="b">
        <f aca="false">consensus_calculation!F1134</f>
        <v>0</v>
      </c>
    </row>
    <row r="1135" customFormat="false" ht="15.75" hidden="false" customHeight="false" outlineLevel="0" collapsed="false">
      <c r="A1135" s="15" t="str">
        <f aca="false">consensus_calculation!$A1135</f>
        <v>21787e83-1d01-4707-b448-7300bc384738</v>
      </c>
      <c r="B1135" s="15" t="str">
        <f aca="false">consensus_calculation!$I1135</f>
        <v>NON_SPECIFIC</v>
      </c>
      <c r="C1135" s="10" t="b">
        <f aca="false">consensus_calculation!F1135</f>
        <v>0</v>
      </c>
    </row>
    <row r="1136" customFormat="false" ht="15.75" hidden="false" customHeight="false" outlineLevel="0" collapsed="false">
      <c r="A1136" s="15" t="str">
        <f aca="false">consensus_calculation!$A1136</f>
        <v>2197f150-4aec-43c4-80a0-a1eeb72be92c</v>
      </c>
      <c r="B1136" s="15" t="str">
        <f aca="false">consensus_calculation!$I1136</f>
        <v>EARLY</v>
      </c>
      <c r="C1136" s="10" t="b">
        <f aca="false">consensus_calculation!F1136</f>
        <v>0</v>
      </c>
    </row>
    <row r="1137" customFormat="false" ht="15.75" hidden="false" customHeight="false" outlineLevel="0" collapsed="false">
      <c r="A1137" s="15" t="str">
        <f aca="false">consensus_calculation!$A1137</f>
        <v>21b8bf05-6fcb-4b32-818f-6ac00a3e6710</v>
      </c>
      <c r="B1137" s="15" t="str">
        <f aca="false">consensus_calculation!$I1137</f>
        <v>NORMAL</v>
      </c>
      <c r="C1137" s="10" t="b">
        <f aca="false">consensus_calculation!F1137</f>
        <v>0</v>
      </c>
    </row>
    <row r="1138" customFormat="false" ht="15.75" hidden="false" customHeight="false" outlineLevel="0" collapsed="false">
      <c r="A1138" s="15" t="str">
        <f aca="false">consensus_calculation!$A1138</f>
        <v>222bed17-2782-4a80-bc82-d3ece7194400</v>
      </c>
      <c r="B1138" s="15" t="str">
        <f aca="false">consensus_calculation!$I1138</f>
        <v/>
      </c>
      <c r="C1138" s="10" t="b">
        <f aca="false">consensus_calculation!F1138</f>
        <v>0</v>
      </c>
    </row>
    <row r="1139" customFormat="false" ht="15.75" hidden="false" customHeight="false" outlineLevel="0" collapsed="false">
      <c r="A1139" s="15" t="str">
        <f aca="false">consensus_calculation!$A1139</f>
        <v>222e567f-0f82-46e4-8ec3-9bad782de007</v>
      </c>
      <c r="B1139" s="15" t="str">
        <f aca="false">consensus_calculation!$I1139</f>
        <v>NON_SPECIFIC</v>
      </c>
      <c r="C1139" s="10" t="b">
        <f aca="false">consensus_calculation!F1139</f>
        <v>0</v>
      </c>
    </row>
    <row r="1140" customFormat="false" ht="15.75" hidden="false" customHeight="false" outlineLevel="0" collapsed="false">
      <c r="A1140" s="15" t="str">
        <f aca="false">consensus_calculation!$A1140</f>
        <v>224d5ee2-4772-42d8-a92c-c6e645c2c6c9</v>
      </c>
      <c r="B1140" s="15" t="str">
        <f aca="false">consensus_calculation!$I1140</f>
        <v>ACTIVE</v>
      </c>
      <c r="C1140" s="10" t="b">
        <f aca="false">consensus_calculation!F1140</f>
        <v>0</v>
      </c>
    </row>
    <row r="1141" customFormat="false" ht="15.75" hidden="false" customHeight="false" outlineLevel="0" collapsed="false">
      <c r="A1141" s="15" t="str">
        <f aca="false">consensus_calculation!$A1141</f>
        <v>22cb9f17-7155-4f14-9368-8b31c3e45dbb</v>
      </c>
      <c r="B1141" s="15" t="str">
        <f aca="false">consensus_calculation!$I1141</f>
        <v>NORMAL</v>
      </c>
      <c r="C1141" s="10" t="b">
        <f aca="false">consensus_calculation!F1141</f>
        <v>0</v>
      </c>
    </row>
    <row r="1142" customFormat="false" ht="15.75" hidden="false" customHeight="false" outlineLevel="0" collapsed="false">
      <c r="A1142" s="15" t="str">
        <f aca="false">consensus_calculation!$A1142</f>
        <v>234535fb-4a3a-43e6-a66d-af7f8dc82c98</v>
      </c>
      <c r="B1142" s="15" t="str">
        <f aca="false">consensus_calculation!$I1142</f>
        <v>NON_SPECIFIC</v>
      </c>
      <c r="C1142" s="10" t="b">
        <f aca="false">consensus_calculation!F1142</f>
        <v>1</v>
      </c>
    </row>
    <row r="1143" customFormat="false" ht="15.75" hidden="false" customHeight="false" outlineLevel="0" collapsed="false">
      <c r="A1143" s="15" t="str">
        <f aca="false">consensus_calculation!$A1143</f>
        <v>234ced53-4e0b-48d9-a902-de16eef3fd18</v>
      </c>
      <c r="B1143" s="15" t="str">
        <f aca="false">consensus_calculation!$I1143</f>
        <v>EARLY</v>
      </c>
      <c r="C1143" s="10" t="b">
        <f aca="false">consensus_calculation!F1143</f>
        <v>0</v>
      </c>
    </row>
    <row r="1144" customFormat="false" ht="15.75" hidden="false" customHeight="false" outlineLevel="0" collapsed="false">
      <c r="A1144" s="15" t="str">
        <f aca="false">consensus_calculation!$A1144</f>
        <v>235d0670-0e29-4c84-8974-c8f8514af62e</v>
      </c>
      <c r="B1144" s="15" t="str">
        <f aca="false">consensus_calculation!$I1144</f>
        <v>ACTIVE</v>
      </c>
      <c r="C1144" s="10" t="b">
        <f aca="false">consensus_calculation!F1144</f>
        <v>0</v>
      </c>
    </row>
    <row r="1145" customFormat="false" ht="15.75" hidden="false" customHeight="false" outlineLevel="0" collapsed="false">
      <c r="A1145" s="15" t="str">
        <f aca="false">consensus_calculation!$A1145</f>
        <v>237e79e4-1f78-4aeb-b96c-46c31be36edc</v>
      </c>
      <c r="B1145" s="15" t="str">
        <f aca="false">consensus_calculation!$I1145</f>
        <v>NORMAL</v>
      </c>
      <c r="C1145" s="10" t="b">
        <f aca="false">consensus_calculation!F1145</f>
        <v>0</v>
      </c>
    </row>
    <row r="1146" customFormat="false" ht="15.75" hidden="false" customHeight="false" outlineLevel="0" collapsed="false">
      <c r="A1146" s="15" t="str">
        <f aca="false">consensus_calculation!$A1146</f>
        <v>23ab0a76-2294-4f0c-9b77-1f8dcc139d83</v>
      </c>
      <c r="B1146" s="15" t="str">
        <f aca="false">consensus_calculation!$I1146</f>
        <v>NORMAL</v>
      </c>
      <c r="C1146" s="10" t="b">
        <f aca="false">consensus_calculation!F1146</f>
        <v>0</v>
      </c>
    </row>
    <row r="1147" customFormat="false" ht="15.75" hidden="false" customHeight="false" outlineLevel="0" collapsed="false">
      <c r="A1147" s="15" t="str">
        <f aca="false">consensus_calculation!$A1147</f>
        <v>2448c7d7-31e5-480d-9f58-3695cb2c23b3</v>
      </c>
      <c r="B1147" s="15" t="str">
        <f aca="false">consensus_calculation!$I1147</f>
        <v>NORMAL</v>
      </c>
      <c r="C1147" s="10" t="b">
        <f aca="false">consensus_calculation!F1147</f>
        <v>0</v>
      </c>
    </row>
    <row r="1148" customFormat="false" ht="15.75" hidden="false" customHeight="false" outlineLevel="0" collapsed="false">
      <c r="A1148" s="15" t="str">
        <f aca="false">consensus_calculation!$A1148</f>
        <v>24a17927-dc68-4c09-a2f5-7037dc761021</v>
      </c>
      <c r="B1148" s="15" t="str">
        <f aca="false">consensus_calculation!$I1148</f>
        <v>EARLY</v>
      </c>
      <c r="C1148" s="10" t="b">
        <f aca="false">consensus_calculation!F1148</f>
        <v>0</v>
      </c>
    </row>
    <row r="1149" customFormat="false" ht="15.75" hidden="false" customHeight="false" outlineLevel="0" collapsed="false">
      <c r="A1149" s="15" t="str">
        <f aca="false">consensus_calculation!$A1149</f>
        <v>256fa43e-f10b-4dc0-9edb-3d65645d0c2a</v>
      </c>
      <c r="B1149" s="15" t="str">
        <f aca="false">consensus_calculation!$I1149</f>
        <v>NORMAL</v>
      </c>
      <c r="C1149" s="10" t="b">
        <f aca="false">consensus_calculation!F1149</f>
        <v>1</v>
      </c>
    </row>
    <row r="1150" customFormat="false" ht="15.75" hidden="false" customHeight="false" outlineLevel="0" collapsed="false">
      <c r="A1150" s="15" t="str">
        <f aca="false">consensus_calculation!$A1150</f>
        <v>25d41561-b4b3-4d04-9ada-4d7a15287e32</v>
      </c>
      <c r="B1150" s="15" t="str">
        <f aca="false">consensus_calculation!$I1150</f>
        <v>NORMAL</v>
      </c>
      <c r="C1150" s="10" t="b">
        <f aca="false">consensus_calculation!F1150</f>
        <v>0</v>
      </c>
    </row>
    <row r="1151" customFormat="false" ht="15.75" hidden="false" customHeight="false" outlineLevel="0" collapsed="false">
      <c r="A1151" s="15" t="str">
        <f aca="false">consensus_calculation!$A1151</f>
        <v>25f60863-0c1b-4bd2-b284-8a038831d264</v>
      </c>
      <c r="B1151" s="15" t="str">
        <f aca="false">consensus_calculation!$I1151</f>
        <v>EARLY</v>
      </c>
      <c r="C1151" s="10" t="b">
        <f aca="false">consensus_calculation!F1151</f>
        <v>0</v>
      </c>
    </row>
    <row r="1152" customFormat="false" ht="15.75" hidden="false" customHeight="false" outlineLevel="0" collapsed="false">
      <c r="A1152" s="15" t="str">
        <f aca="false">consensus_calculation!$A1152</f>
        <v>25f8d824-c3be-49bd-8bb9-6c0c3d8fe200</v>
      </c>
      <c r="B1152" s="15" t="str">
        <f aca="false">consensus_calculation!$I1152</f>
        <v/>
      </c>
      <c r="C1152" s="10" t="b">
        <f aca="false">consensus_calculation!F1152</f>
        <v>0</v>
      </c>
    </row>
    <row r="1153" customFormat="false" ht="15.75" hidden="false" customHeight="false" outlineLevel="0" collapsed="false">
      <c r="A1153" s="15" t="str">
        <f aca="false">consensus_calculation!$A1153</f>
        <v>271a8f71-924f-461d-9d75-7546c0d0daca</v>
      </c>
      <c r="B1153" s="15" t="str">
        <f aca="false">consensus_calculation!$I1153</f>
        <v>ACTIVE</v>
      </c>
      <c r="C1153" s="10" t="b">
        <f aca="false">consensus_calculation!F1153</f>
        <v>0</v>
      </c>
    </row>
    <row r="1154" customFormat="false" ht="15.75" hidden="false" customHeight="false" outlineLevel="0" collapsed="false">
      <c r="A1154" s="15" t="str">
        <f aca="false">consensus_calculation!$A1154</f>
        <v>27862c99-938b-4612-b326-caaa32cf1ee9</v>
      </c>
      <c r="B1154" s="15" t="str">
        <f aca="false">consensus_calculation!$I1154</f>
        <v/>
      </c>
      <c r="C1154" s="10" t="b">
        <f aca="false">consensus_calculation!F1154</f>
        <v>0</v>
      </c>
    </row>
    <row r="1155" customFormat="false" ht="15.75" hidden="false" customHeight="false" outlineLevel="0" collapsed="false">
      <c r="A1155" s="15" t="str">
        <f aca="false">consensus_calculation!$A1155</f>
        <v>27ade7b1-827a-4786-acc0-59e3ce13b165</v>
      </c>
      <c r="B1155" s="15" t="str">
        <f aca="false">consensus_calculation!$I1155</f>
        <v>NORMAL</v>
      </c>
      <c r="C1155" s="10" t="b">
        <f aca="false">consensus_calculation!F1155</f>
        <v>0</v>
      </c>
    </row>
    <row r="1156" customFormat="false" ht="15.75" hidden="false" customHeight="false" outlineLevel="0" collapsed="false">
      <c r="A1156" s="15" t="str">
        <f aca="false">consensus_calculation!$A1156</f>
        <v>28136539-f936-4556-847d-4d89b77c2be1</v>
      </c>
      <c r="B1156" s="15" t="str">
        <f aca="false">consensus_calculation!$I1156</f>
        <v>NON_SPECIFIC</v>
      </c>
      <c r="C1156" s="10" t="b">
        <f aca="false">consensus_calculation!F1156</f>
        <v>1</v>
      </c>
    </row>
    <row r="1157" customFormat="false" ht="15.75" hidden="false" customHeight="false" outlineLevel="0" collapsed="false">
      <c r="A1157" s="15" t="str">
        <f aca="false">consensus_calculation!$A1157</f>
        <v>283d886f-72d6-4d50-bf9e-466bb1d87815</v>
      </c>
      <c r="B1157" s="15" t="str">
        <f aca="false">consensus_calculation!$I1157</f>
        <v>NORMAL</v>
      </c>
      <c r="C1157" s="10" t="b">
        <f aca="false">consensus_calculation!F1157</f>
        <v>1</v>
      </c>
    </row>
    <row r="1158" customFormat="false" ht="15.75" hidden="false" customHeight="false" outlineLevel="0" collapsed="false">
      <c r="A1158" s="15" t="str">
        <f aca="false">consensus_calculation!$A1158</f>
        <v>287cc0a6-ed43-4c87-a1d0-f7d58a913c62</v>
      </c>
      <c r="B1158" s="15" t="str">
        <f aca="false">consensus_calculation!$I1158</f>
        <v>LATE</v>
      </c>
      <c r="C1158" s="10" t="b">
        <f aca="false">consensus_calculation!F1158</f>
        <v>1</v>
      </c>
    </row>
    <row r="1159" customFormat="false" ht="15.75" hidden="false" customHeight="false" outlineLevel="0" collapsed="false">
      <c r="A1159" s="15" t="str">
        <f aca="false">consensus_calculation!$A1159</f>
        <v>28a73c4b-300a-4f2f-a446-aa16bb4ae856</v>
      </c>
      <c r="B1159" s="15" t="str">
        <f aca="false">consensus_calculation!$I1159</f>
        <v>NORMAL</v>
      </c>
      <c r="C1159" s="10" t="b">
        <f aca="false">consensus_calculation!F1159</f>
        <v>0</v>
      </c>
    </row>
    <row r="1160" customFormat="false" ht="15.75" hidden="false" customHeight="false" outlineLevel="0" collapsed="false">
      <c r="A1160" s="15" t="str">
        <f aca="false">consensus_calculation!$A1160</f>
        <v>28c4562f-7eab-4585-85d1-edf7ebda3089</v>
      </c>
      <c r="B1160" s="15" t="str">
        <f aca="false">consensus_calculation!$I1160</f>
        <v>NORMAL</v>
      </c>
      <c r="C1160" s="10" t="b">
        <f aca="false">consensus_calculation!F1160</f>
        <v>0</v>
      </c>
    </row>
    <row r="1161" customFormat="false" ht="15.75" hidden="false" customHeight="false" outlineLevel="0" collapsed="false">
      <c r="A1161" s="15" t="str">
        <f aca="false">consensus_calculation!$A1161</f>
        <v>28fb6aa9-3609-496b-98c0-74c480a19502</v>
      </c>
      <c r="B1161" s="15" t="str">
        <f aca="false">consensus_calculation!$I1161</f>
        <v>NORMAL</v>
      </c>
      <c r="C1161" s="10" t="b">
        <f aca="false">consensus_calculation!F1161</f>
        <v>0</v>
      </c>
    </row>
    <row r="1162" customFormat="false" ht="15.75" hidden="false" customHeight="false" outlineLevel="0" collapsed="false">
      <c r="A1162" s="15" t="str">
        <f aca="false">consensus_calculation!$A1162</f>
        <v>290bf0c6-e187-4844-9807-4567dfa1db2d</v>
      </c>
      <c r="B1162" s="15" t="str">
        <f aca="false">consensus_calculation!$I1162</f>
        <v>EARLY</v>
      </c>
      <c r="C1162" s="10" t="b">
        <f aca="false">consensus_calculation!F1162</f>
        <v>1</v>
      </c>
    </row>
    <row r="1163" customFormat="false" ht="15.75" hidden="false" customHeight="false" outlineLevel="0" collapsed="false">
      <c r="A1163" s="15" t="str">
        <f aca="false">consensus_calculation!$A1163</f>
        <v>29e2cab0-0431-4684-b1a3-e68677bfd7fd</v>
      </c>
      <c r="B1163" s="15" t="str">
        <f aca="false">consensus_calculation!$I1163</f>
        <v>EARLY</v>
      </c>
      <c r="C1163" s="10" t="b">
        <f aca="false">consensus_calculation!F1163</f>
        <v>0</v>
      </c>
    </row>
    <row r="1164" customFormat="false" ht="15.75" hidden="false" customHeight="false" outlineLevel="0" collapsed="false">
      <c r="A1164" s="15" t="str">
        <f aca="false">consensus_calculation!$A1164</f>
        <v>2a6770ff-f72a-4465-85eb-6d45355d1e7e</v>
      </c>
      <c r="B1164" s="15" t="str">
        <f aca="false">consensus_calculation!$I1164</f>
        <v>NON_SPECIFIC</v>
      </c>
      <c r="C1164" s="10" t="b">
        <f aca="false">consensus_calculation!F1164</f>
        <v>0</v>
      </c>
    </row>
    <row r="1165" customFormat="false" ht="15.75" hidden="false" customHeight="false" outlineLevel="0" collapsed="false">
      <c r="A1165" s="15" t="str">
        <f aca="false">consensus_calculation!$A1165</f>
        <v>2a9c3683-c40d-4d14-8376-c469f3e12ffd</v>
      </c>
      <c r="B1165" s="15" t="str">
        <f aca="false">consensus_calculation!$I1165</f>
        <v>EARLY</v>
      </c>
      <c r="C1165" s="10" t="b">
        <f aca="false">consensus_calculation!F1165</f>
        <v>0</v>
      </c>
    </row>
    <row r="1166" customFormat="false" ht="15.75" hidden="false" customHeight="false" outlineLevel="0" collapsed="false">
      <c r="A1166" s="15" t="str">
        <f aca="false">consensus_calculation!$A1166</f>
        <v>2ac54646-a38e-47d1-8890-5aaf4f3704ac</v>
      </c>
      <c r="B1166" s="15" t="str">
        <f aca="false">consensus_calculation!$I1166</f>
        <v>NON_SPECIFIC</v>
      </c>
      <c r="C1166" s="10" t="b">
        <f aca="false">consensus_calculation!F1166</f>
        <v>1</v>
      </c>
    </row>
    <row r="1167" customFormat="false" ht="15.75" hidden="false" customHeight="false" outlineLevel="0" collapsed="false">
      <c r="A1167" s="15" t="str">
        <f aca="false">consensus_calculation!$A1167</f>
        <v>2b1674a9-48fd-4fed-8675-68a0d91a39c1</v>
      </c>
      <c r="B1167" s="15" t="str">
        <f aca="false">consensus_calculation!$I1167</f>
        <v>NON_SPECIFIC</v>
      </c>
      <c r="C1167" s="10" t="b">
        <f aca="false">consensus_calculation!F1167</f>
        <v>0</v>
      </c>
    </row>
    <row r="1168" customFormat="false" ht="15.75" hidden="false" customHeight="false" outlineLevel="0" collapsed="false">
      <c r="A1168" s="15" t="str">
        <f aca="false">consensus_calculation!$A1168</f>
        <v>2b38c0bd-3c2b-4438-93f5-ea96e3f382e0</v>
      </c>
      <c r="B1168" s="15" t="str">
        <f aca="false">consensus_calculation!$I1168</f>
        <v>NORMAL</v>
      </c>
      <c r="C1168" s="10" t="b">
        <f aca="false">consensus_calculation!F1168</f>
        <v>0</v>
      </c>
    </row>
    <row r="1169" customFormat="false" ht="15.75" hidden="false" customHeight="false" outlineLevel="0" collapsed="false">
      <c r="A1169" s="15" t="str">
        <f aca="false">consensus_calculation!$A1169</f>
        <v>2bb0d0ca-062d-4887-bef1-9d9de86dd3c3</v>
      </c>
      <c r="B1169" s="15" t="str">
        <f aca="false">consensus_calculation!$I1169</f>
        <v>ACTIVE</v>
      </c>
      <c r="C1169" s="10" t="b">
        <f aca="false">consensus_calculation!F1169</f>
        <v>1</v>
      </c>
    </row>
    <row r="1170" customFormat="false" ht="15.75" hidden="false" customHeight="false" outlineLevel="0" collapsed="false">
      <c r="A1170" s="15" t="str">
        <f aca="false">consensus_calculation!$A1170</f>
        <v>2bcdd28b-fdf4-46ae-a729-8ee899e6544c</v>
      </c>
      <c r="B1170" s="15" t="str">
        <f aca="false">consensus_calculation!$I1170</f>
        <v>NON_SPECIFIC</v>
      </c>
      <c r="C1170" s="10" t="b">
        <f aca="false">consensus_calculation!F1170</f>
        <v>0</v>
      </c>
    </row>
    <row r="1171" customFormat="false" ht="15.75" hidden="false" customHeight="false" outlineLevel="0" collapsed="false">
      <c r="A1171" s="15" t="str">
        <f aca="false">consensus_calculation!$A1171</f>
        <v>2c150bed-8242-483c-9da6-a12ab17bcaef</v>
      </c>
      <c r="B1171" s="15" t="str">
        <f aca="false">consensus_calculation!$I1171</f>
        <v>NON_SPECIFIC</v>
      </c>
      <c r="C1171" s="10" t="b">
        <f aca="false">consensus_calculation!F1171</f>
        <v>0</v>
      </c>
    </row>
    <row r="1172" customFormat="false" ht="15.75" hidden="false" customHeight="false" outlineLevel="0" collapsed="false">
      <c r="A1172" s="15" t="str">
        <f aca="false">consensus_calculation!$A1172</f>
        <v>2c2c0297-84c4-4d20-aa0a-dbe028a20b6c</v>
      </c>
      <c r="B1172" s="15" t="str">
        <f aca="false">consensus_calculation!$I1172</f>
        <v>NORMAL</v>
      </c>
      <c r="C1172" s="10" t="b">
        <f aca="false">consensus_calculation!F1172</f>
        <v>1</v>
      </c>
    </row>
    <row r="1173" customFormat="false" ht="15.75" hidden="false" customHeight="false" outlineLevel="0" collapsed="false">
      <c r="A1173" s="15" t="str">
        <f aca="false">consensus_calculation!$A1173</f>
        <v>2d03ddd5-31ac-4339-abdf-a77f71ec2ae8</v>
      </c>
      <c r="B1173" s="15" t="str">
        <f aca="false">consensus_calculation!$I1173</f>
        <v>NON_SPECIFIC</v>
      </c>
      <c r="C1173" s="10" t="b">
        <f aca="false">consensus_calculation!F1173</f>
        <v>0</v>
      </c>
    </row>
    <row r="1174" customFormat="false" ht="15.75" hidden="false" customHeight="false" outlineLevel="0" collapsed="false">
      <c r="A1174" s="15" t="str">
        <f aca="false">consensus_calculation!$A1174</f>
        <v>2d3571ab-f8f6-4eaf-a1a6-00432a5faea1</v>
      </c>
      <c r="B1174" s="15" t="str">
        <f aca="false">consensus_calculation!$I1174</f>
        <v>EARLY</v>
      </c>
      <c r="C1174" s="10" t="b">
        <f aca="false">consensus_calculation!F1174</f>
        <v>0</v>
      </c>
    </row>
    <row r="1175" customFormat="false" ht="15.75" hidden="false" customHeight="false" outlineLevel="0" collapsed="false">
      <c r="A1175" s="15" t="str">
        <f aca="false">consensus_calculation!$A1175</f>
        <v>2dd3884e-e778-447e-bf38-78dd1c29c526</v>
      </c>
      <c r="B1175" s="15" t="str">
        <f aca="false">consensus_calculation!$I1175</f>
        <v>NON_SPECIFIC</v>
      </c>
      <c r="C1175" s="10" t="b">
        <f aca="false">consensus_calculation!F1175</f>
        <v>1</v>
      </c>
    </row>
    <row r="1176" customFormat="false" ht="15.75" hidden="false" customHeight="false" outlineLevel="0" collapsed="false">
      <c r="A1176" s="15" t="str">
        <f aca="false">consensus_calculation!$A1176</f>
        <v>2dd72afc-55ac-4e6e-b443-533a6efc3ab7</v>
      </c>
      <c r="B1176" s="15" t="str">
        <f aca="false">consensus_calculation!$I1176</f>
        <v>NON_SPECIFIC</v>
      </c>
      <c r="C1176" s="10" t="b">
        <f aca="false">consensus_calculation!F1176</f>
        <v>0</v>
      </c>
    </row>
    <row r="1177" customFormat="false" ht="15.75" hidden="false" customHeight="false" outlineLevel="0" collapsed="false">
      <c r="A1177" s="15" t="str">
        <f aca="false">consensus_calculation!$A1177</f>
        <v>2de6a282-e370-4839-b52d-a806a54bfd9d</v>
      </c>
      <c r="B1177" s="15" t="str">
        <f aca="false">consensus_calculation!$I1177</f>
        <v>NON_SPECIFIC</v>
      </c>
      <c r="C1177" s="10" t="b">
        <f aca="false">consensus_calculation!F1177</f>
        <v>0</v>
      </c>
    </row>
    <row r="1178" customFormat="false" ht="15.75" hidden="false" customHeight="false" outlineLevel="0" collapsed="false">
      <c r="A1178" s="15" t="str">
        <f aca="false">consensus_calculation!$A1178</f>
        <v>2e000af6-b2b2-4af5-b69b-e83300e2b563</v>
      </c>
      <c r="B1178" s="15" t="str">
        <f aca="false">consensus_calculation!$I1178</f>
        <v>NORMAL</v>
      </c>
      <c r="C1178" s="10" t="b">
        <f aca="false">consensus_calculation!F1178</f>
        <v>0</v>
      </c>
    </row>
    <row r="1179" customFormat="false" ht="15.75" hidden="false" customHeight="false" outlineLevel="0" collapsed="false">
      <c r="A1179" s="15" t="str">
        <f aca="false">consensus_calculation!$A1179</f>
        <v>2e7ae9d6-a9bc-4286-829a-86a5fe9362ff</v>
      </c>
      <c r="B1179" s="15" t="str">
        <f aca="false">consensus_calculation!$I1179</f>
        <v>NON_SPECIFIC</v>
      </c>
      <c r="C1179" s="10" t="b">
        <f aca="false">consensus_calculation!F1179</f>
        <v>0</v>
      </c>
    </row>
    <row r="1180" customFormat="false" ht="15.75" hidden="false" customHeight="false" outlineLevel="0" collapsed="false">
      <c r="A1180" s="15" t="str">
        <f aca="false">consensus_calculation!$A1180</f>
        <v>2e849b16-b41c-4f38-aebc-c997d4e57c44</v>
      </c>
      <c r="B1180" s="15" t="str">
        <f aca="false">consensus_calculation!$I1180</f>
        <v>NON_SPECIFIC</v>
      </c>
      <c r="C1180" s="10" t="b">
        <f aca="false">consensus_calculation!F1180</f>
        <v>1</v>
      </c>
    </row>
    <row r="1181" customFormat="false" ht="15.75" hidden="false" customHeight="false" outlineLevel="0" collapsed="false">
      <c r="A1181" s="15" t="str">
        <f aca="false">consensus_calculation!$A1181</f>
        <v>2ea62eba-f0e6-4252-a352-babb4b814502</v>
      </c>
      <c r="B1181" s="15" t="str">
        <f aca="false">consensus_calculation!$I1181</f>
        <v>NON_SPECIFIC</v>
      </c>
      <c r="C1181" s="10" t="b">
        <f aca="false">consensus_calculation!F1181</f>
        <v>1</v>
      </c>
    </row>
    <row r="1182" customFormat="false" ht="15.75" hidden="false" customHeight="false" outlineLevel="0" collapsed="false">
      <c r="A1182" s="15" t="str">
        <f aca="false">consensus_calculation!$A1182</f>
        <v>2ef0e98f-4366-4bca-8139-c8f67b0a0d80</v>
      </c>
      <c r="B1182" s="15" t="str">
        <f aca="false">consensus_calculation!$I1182</f>
        <v>NON_SPECIFIC</v>
      </c>
      <c r="C1182" s="10" t="b">
        <f aca="false">consensus_calculation!F1182</f>
        <v>0</v>
      </c>
    </row>
    <row r="1183" customFormat="false" ht="15.75" hidden="false" customHeight="false" outlineLevel="0" collapsed="false">
      <c r="A1183" s="15" t="str">
        <f aca="false">consensus_calculation!$A1183</f>
        <v>2f53962a-c920-4197-affc-8158b39d1755</v>
      </c>
      <c r="B1183" s="15" t="str">
        <f aca="false">consensus_calculation!$I1183</f>
        <v>NON_SPECIFIC</v>
      </c>
      <c r="C1183" s="10" t="b">
        <f aca="false">consensus_calculation!F1183</f>
        <v>0</v>
      </c>
    </row>
    <row r="1184" customFormat="false" ht="15.75" hidden="false" customHeight="false" outlineLevel="0" collapsed="false">
      <c r="A1184" s="15" t="str">
        <f aca="false">consensus_calculation!$A1184</f>
        <v>2fb2bebe-804b-41ca-a300-742f898db1d4</v>
      </c>
      <c r="B1184" s="15" t="str">
        <f aca="false">consensus_calculation!$I1184</f>
        <v>NON_SPECIFIC</v>
      </c>
      <c r="C1184" s="10" t="b">
        <f aca="false">consensus_calculation!F1184</f>
        <v>0</v>
      </c>
    </row>
    <row r="1185" customFormat="false" ht="15.75" hidden="false" customHeight="false" outlineLevel="0" collapsed="false">
      <c r="A1185" s="15" t="str">
        <f aca="false">consensus_calculation!$A1185</f>
        <v>309e3d28-ad6d-4bb5-a3b0-3d4dbcb5cb7c</v>
      </c>
      <c r="B1185" s="15" t="str">
        <f aca="false">consensus_calculation!$I1185</f>
        <v/>
      </c>
      <c r="C1185" s="10" t="b">
        <f aca="false">consensus_calculation!F1185</f>
        <v>0</v>
      </c>
    </row>
    <row r="1186" customFormat="false" ht="15.75" hidden="false" customHeight="false" outlineLevel="0" collapsed="false">
      <c r="A1186" s="15" t="str">
        <f aca="false">consensus_calculation!$A1186</f>
        <v>30a7b029-8d11-4063-9950-2a3ea94b5b7b</v>
      </c>
      <c r="B1186" s="15" t="str">
        <f aca="false">consensus_calculation!$I1186</f>
        <v>NORMAL</v>
      </c>
      <c r="C1186" s="10" t="b">
        <f aca="false">consensus_calculation!F1186</f>
        <v>1</v>
      </c>
    </row>
    <row r="1187" customFormat="false" ht="15.75" hidden="false" customHeight="false" outlineLevel="0" collapsed="false">
      <c r="A1187" s="15" t="str">
        <f aca="false">consensus_calculation!$A1187</f>
        <v>316da244-b3eb-4df7-8df4-ce6a61ebe982</v>
      </c>
      <c r="B1187" s="15" t="str">
        <f aca="false">consensus_calculation!$I1187</f>
        <v/>
      </c>
      <c r="C1187" s="10" t="b">
        <f aca="false">consensus_calculation!F1187</f>
        <v>0</v>
      </c>
    </row>
    <row r="1188" customFormat="false" ht="15.75" hidden="false" customHeight="false" outlineLevel="0" collapsed="false">
      <c r="A1188" s="15" t="str">
        <f aca="false">consensus_calculation!$A1188</f>
        <v>31c46cd6-cf43-4c80-b0d1-68b8dd9ca95c</v>
      </c>
      <c r="B1188" s="15" t="str">
        <f aca="false">consensus_calculation!$I1188</f>
        <v>NORMAL</v>
      </c>
      <c r="C1188" s="10" t="b">
        <f aca="false">consensus_calculation!F1188</f>
        <v>0</v>
      </c>
    </row>
    <row r="1189" customFormat="false" ht="15.75" hidden="false" customHeight="false" outlineLevel="0" collapsed="false">
      <c r="A1189" s="15" t="str">
        <f aca="false">consensus_calculation!$A1189</f>
        <v>32d54bad-81a0-424b-9f0c-de6359c577a1</v>
      </c>
      <c r="B1189" s="15" t="str">
        <f aca="false">consensus_calculation!$I1189</f>
        <v>NON_SPECIFIC</v>
      </c>
      <c r="C1189" s="10" t="b">
        <f aca="false">consensus_calculation!F1189</f>
        <v>1</v>
      </c>
    </row>
    <row r="1190" customFormat="false" ht="15.75" hidden="false" customHeight="false" outlineLevel="0" collapsed="false">
      <c r="A1190" s="15" t="str">
        <f aca="false">consensus_calculation!$A1190</f>
        <v>32e87949-9026-4dde-b468-d36f916a5152</v>
      </c>
      <c r="B1190" s="15" t="str">
        <f aca="false">consensus_calculation!$I1190</f>
        <v>NORMAL</v>
      </c>
      <c r="C1190" s="10" t="b">
        <f aca="false">consensus_calculation!F1190</f>
        <v>1</v>
      </c>
    </row>
    <row r="1191" customFormat="false" ht="15.75" hidden="false" customHeight="false" outlineLevel="0" collapsed="false">
      <c r="A1191" s="15" t="str">
        <f aca="false">consensus_calculation!$A1191</f>
        <v>32ec6748-f42c-4bfc-b0cf-8b5ede1cb86b</v>
      </c>
      <c r="B1191" s="15" t="str">
        <f aca="false">consensus_calculation!$I1191</f>
        <v/>
      </c>
      <c r="C1191" s="10" t="b">
        <f aca="false">consensus_calculation!F1191</f>
        <v>0</v>
      </c>
    </row>
    <row r="1192" customFormat="false" ht="15.75" hidden="false" customHeight="false" outlineLevel="0" collapsed="false">
      <c r="A1192" s="15" t="str">
        <f aca="false">consensus_calculation!$A1192</f>
        <v>330bd927-8b9c-46ce-a17e-8ecf6bfe4ea9</v>
      </c>
      <c r="B1192" s="15" t="str">
        <f aca="false">consensus_calculation!$I1192</f>
        <v/>
      </c>
      <c r="C1192" s="10" t="b">
        <f aca="false">consensus_calculation!F1192</f>
        <v>1</v>
      </c>
    </row>
    <row r="1193" customFormat="false" ht="15.75" hidden="false" customHeight="false" outlineLevel="0" collapsed="false">
      <c r="A1193" s="15" t="str">
        <f aca="false">consensus_calculation!$A1193</f>
        <v>330dc05b-0e91-4089-82a4-6688f5f10c05</v>
      </c>
      <c r="B1193" s="15" t="str">
        <f aca="false">consensus_calculation!$I1193</f>
        <v>NORMAL</v>
      </c>
      <c r="C1193" s="10" t="b">
        <f aca="false">consensus_calculation!F1193</f>
        <v>1</v>
      </c>
    </row>
    <row r="1194" customFormat="false" ht="15.75" hidden="false" customHeight="false" outlineLevel="0" collapsed="false">
      <c r="A1194" s="15" t="str">
        <f aca="false">consensus_calculation!$A1194</f>
        <v>33fb9a11-85f7-4313-b202-a64448cfdca9</v>
      </c>
      <c r="B1194" s="15" t="str">
        <f aca="false">consensus_calculation!$I1194</f>
        <v>NORMAL</v>
      </c>
      <c r="C1194" s="10" t="b">
        <f aca="false">consensus_calculation!F1194</f>
        <v>0</v>
      </c>
    </row>
    <row r="1195" customFormat="false" ht="15.75" hidden="false" customHeight="false" outlineLevel="0" collapsed="false">
      <c r="A1195" s="15" t="str">
        <f aca="false">consensus_calculation!$A1195</f>
        <v>343ab8ad-3516-4b9d-97d2-fb584ebc5fff</v>
      </c>
      <c r="B1195" s="15" t="str">
        <f aca="false">consensus_calculation!$I1195</f>
        <v>NORMAL</v>
      </c>
      <c r="C1195" s="10" t="b">
        <f aca="false">consensus_calculation!F1195</f>
        <v>0</v>
      </c>
    </row>
    <row r="1196" customFormat="false" ht="15.75" hidden="false" customHeight="false" outlineLevel="0" collapsed="false">
      <c r="A1196" s="15" t="str">
        <f aca="false">consensus_calculation!$A1196</f>
        <v>345b135a-6275-4726-b86d-18dc39b8ab2e</v>
      </c>
      <c r="B1196" s="15" t="str">
        <f aca="false">consensus_calculation!$I1196</f>
        <v>NORMAL</v>
      </c>
      <c r="C1196" s="10" t="b">
        <f aca="false">consensus_calculation!F1196</f>
        <v>0</v>
      </c>
    </row>
    <row r="1197" customFormat="false" ht="15.75" hidden="false" customHeight="false" outlineLevel="0" collapsed="false">
      <c r="A1197" s="15" t="str">
        <f aca="false">consensus_calculation!$A1197</f>
        <v>350a8e81-cbd0-405f-a994-ef392ffd87c3</v>
      </c>
      <c r="B1197" s="15" t="str">
        <f aca="false">consensus_calculation!$I1197</f>
        <v>NORMAL</v>
      </c>
      <c r="C1197" s="10" t="b">
        <f aca="false">consensus_calculation!F1197</f>
        <v>0</v>
      </c>
    </row>
    <row r="1198" customFormat="false" ht="15.75" hidden="false" customHeight="false" outlineLevel="0" collapsed="false">
      <c r="A1198" s="15" t="str">
        <f aca="false">consensus_calculation!$A1198</f>
        <v>3528dd46-100c-495c-bf59-6894b4c32633</v>
      </c>
      <c r="B1198" s="15" t="str">
        <f aca="false">consensus_calculation!$I1198</f>
        <v>EARLY</v>
      </c>
      <c r="C1198" s="10" t="b">
        <f aca="false">consensus_calculation!F1198</f>
        <v>1</v>
      </c>
    </row>
    <row r="1199" customFormat="false" ht="15.75" hidden="false" customHeight="false" outlineLevel="0" collapsed="false">
      <c r="A1199" s="15" t="str">
        <f aca="false">consensus_calculation!$A1199</f>
        <v>36dbe48b-8e1c-49df-920f-af2ee7f4487f</v>
      </c>
      <c r="B1199" s="15" t="str">
        <f aca="false">consensus_calculation!$I1199</f>
        <v>NON_SPECIFIC</v>
      </c>
      <c r="C1199" s="10" t="b">
        <f aca="false">consensus_calculation!F1199</f>
        <v>0</v>
      </c>
    </row>
    <row r="1200" customFormat="false" ht="15.75" hidden="false" customHeight="false" outlineLevel="0" collapsed="false">
      <c r="A1200" s="15" t="str">
        <f aca="false">consensus_calculation!$A1200</f>
        <v>37000e6d-f1cf-4186-a6c1-f74ee4a31212</v>
      </c>
      <c r="B1200" s="15" t="str">
        <f aca="false">consensus_calculation!$I1200</f>
        <v>NON_SPECIFIC</v>
      </c>
      <c r="C1200" s="10" t="b">
        <f aca="false">consensus_calculation!F1200</f>
        <v>0</v>
      </c>
    </row>
    <row r="1201" customFormat="false" ht="15.75" hidden="false" customHeight="false" outlineLevel="0" collapsed="false">
      <c r="A1201" s="15" t="str">
        <f aca="false">consensus_calculation!$A1201</f>
        <v>373aeb69-3cd7-4d0e-9240-1a975fc8e6e6</v>
      </c>
      <c r="B1201" s="15" t="str">
        <f aca="false">consensus_calculation!$I1201</f>
        <v/>
      </c>
      <c r="C1201" s="10" t="b">
        <f aca="false">consensus_calculation!F1201</f>
        <v>0</v>
      </c>
    </row>
    <row r="1202" customFormat="false" ht="15.75" hidden="false" customHeight="false" outlineLevel="0" collapsed="false">
      <c r="A1202" s="15" t="str">
        <f aca="false">consensus_calculation!$A1202</f>
        <v>3792c9bf-d56e-4160-83e5-9a61ac39e066</v>
      </c>
      <c r="B1202" s="15" t="str">
        <f aca="false">consensus_calculation!$I1202</f>
        <v>NORMAL</v>
      </c>
      <c r="C1202" s="10" t="b">
        <f aca="false">consensus_calculation!F1202</f>
        <v>1</v>
      </c>
    </row>
    <row r="1203" customFormat="false" ht="15.75" hidden="false" customHeight="false" outlineLevel="0" collapsed="false">
      <c r="A1203" s="15" t="str">
        <f aca="false">consensus_calculation!$A1203</f>
        <v>38552c43-2e6c-4086-947b-4e8355b72d2d</v>
      </c>
      <c r="B1203" s="15" t="str">
        <f aca="false">consensus_calculation!$I1203</f>
        <v>EARLY</v>
      </c>
      <c r="C1203" s="10" t="b">
        <f aca="false">consensus_calculation!F1203</f>
        <v>0</v>
      </c>
    </row>
    <row r="1204" customFormat="false" ht="15.75" hidden="false" customHeight="false" outlineLevel="0" collapsed="false">
      <c r="A1204" s="15" t="str">
        <f aca="false">consensus_calculation!$A1204</f>
        <v>38575234-44a5-4d9f-8d56-3c1c73f14669</v>
      </c>
      <c r="B1204" s="15" t="str">
        <f aca="false">consensus_calculation!$I1204</f>
        <v>EARLY</v>
      </c>
      <c r="C1204" s="10" t="b">
        <f aca="false">consensus_calculation!F1204</f>
        <v>0</v>
      </c>
    </row>
    <row r="1205" customFormat="false" ht="15.75" hidden="false" customHeight="false" outlineLevel="0" collapsed="false">
      <c r="A1205" s="15" t="str">
        <f aca="false">consensus_calculation!$A1205</f>
        <v>38aa1d8d-16f2-486c-ab61-bc7e3ffa6e71</v>
      </c>
      <c r="B1205" s="15" t="str">
        <f aca="false">consensus_calculation!$I1205</f>
        <v>NORMAL</v>
      </c>
      <c r="C1205" s="10" t="b">
        <f aca="false">consensus_calculation!F1205</f>
        <v>0</v>
      </c>
    </row>
    <row r="1206" customFormat="false" ht="15.75" hidden="false" customHeight="false" outlineLevel="0" collapsed="false">
      <c r="A1206" s="15" t="str">
        <f aca="false">consensus_calculation!$A1206</f>
        <v>39b464d5-3dbd-4b77-9b5c-ac3cfbea9e8d</v>
      </c>
      <c r="B1206" s="15" t="str">
        <f aca="false">consensus_calculation!$I1206</f>
        <v>NORMAL</v>
      </c>
      <c r="C1206" s="10" t="b">
        <f aca="false">consensus_calculation!F1206</f>
        <v>0</v>
      </c>
    </row>
    <row r="1207" customFormat="false" ht="15.75" hidden="false" customHeight="false" outlineLevel="0" collapsed="false">
      <c r="A1207" s="15" t="str">
        <f aca="false">consensus_calculation!$A1207</f>
        <v>3a161f28-9b04-469a-b5b3-2995cebc2798</v>
      </c>
      <c r="B1207" s="15" t="str">
        <f aca="false">consensus_calculation!$I1207</f>
        <v>NON_SPECIFIC</v>
      </c>
      <c r="C1207" s="10" t="b">
        <f aca="false">consensus_calculation!F1207</f>
        <v>0</v>
      </c>
    </row>
    <row r="1208" customFormat="false" ht="15.75" hidden="false" customHeight="false" outlineLevel="0" collapsed="false">
      <c r="A1208" s="15" t="str">
        <f aca="false">consensus_calculation!$A1208</f>
        <v>3a75bbcc-a8fa-4ab6-bfb3-90cd25657991</v>
      </c>
      <c r="B1208" s="15" t="str">
        <f aca="false">consensus_calculation!$I1208</f>
        <v>NORMAL</v>
      </c>
      <c r="C1208" s="10" t="b">
        <f aca="false">consensus_calculation!F1208</f>
        <v>0</v>
      </c>
    </row>
    <row r="1209" customFormat="false" ht="15.75" hidden="false" customHeight="false" outlineLevel="0" collapsed="false">
      <c r="A1209" s="15" t="str">
        <f aca="false">consensus_calculation!$A1209</f>
        <v>3a795e7f-22df-4780-9b69-d8046d5831c3</v>
      </c>
      <c r="B1209" s="15" t="str">
        <f aca="false">consensus_calculation!$I1209</f>
        <v>NORMAL</v>
      </c>
      <c r="C1209" s="10" t="b">
        <f aca="false">consensus_calculation!F1209</f>
        <v>0</v>
      </c>
    </row>
    <row r="1210" customFormat="false" ht="15.75" hidden="false" customHeight="false" outlineLevel="0" collapsed="false">
      <c r="A1210" s="15" t="str">
        <f aca="false">consensus_calculation!$A1210</f>
        <v>3a7cfb95-c322-4fe5-afaf-352c664549e9</v>
      </c>
      <c r="B1210" s="15" t="str">
        <f aca="false">consensus_calculation!$I1210</f>
        <v>NORMAL</v>
      </c>
      <c r="C1210" s="10" t="b">
        <f aca="false">consensus_calculation!F1210</f>
        <v>0</v>
      </c>
    </row>
    <row r="1211" customFormat="false" ht="15.75" hidden="false" customHeight="false" outlineLevel="0" collapsed="false">
      <c r="A1211" s="15" t="str">
        <f aca="false">consensus_calculation!$A1211</f>
        <v>3ab12965-8b17-4c07-9ddf-ad27bc3a4733</v>
      </c>
      <c r="B1211" s="15" t="str">
        <f aca="false">consensus_calculation!$I1211</f>
        <v>NON_SPECIFIC</v>
      </c>
      <c r="C1211" s="10" t="b">
        <f aca="false">consensus_calculation!F1211</f>
        <v>0</v>
      </c>
    </row>
    <row r="1212" customFormat="false" ht="15.75" hidden="false" customHeight="false" outlineLevel="0" collapsed="false">
      <c r="A1212" s="15" t="str">
        <f aca="false">consensus_calculation!$A1212</f>
        <v>3adcb703-39d9-4c48-9677-bbdeb9667f7f</v>
      </c>
      <c r="B1212" s="15" t="str">
        <f aca="false">consensus_calculation!$I1212</f>
        <v>ACTIVE</v>
      </c>
      <c r="C1212" s="10" t="b">
        <f aca="false">consensus_calculation!F1212</f>
        <v>0</v>
      </c>
    </row>
    <row r="1213" customFormat="false" ht="15.75" hidden="false" customHeight="false" outlineLevel="0" collapsed="false">
      <c r="A1213" s="15" t="str">
        <f aca="false">consensus_calculation!$A1213</f>
        <v>3b4e7208-f246-4a89-863e-f750cab8666a</v>
      </c>
      <c r="B1213" s="15" t="str">
        <f aca="false">consensus_calculation!$I1213</f>
        <v>EARLY</v>
      </c>
      <c r="C1213" s="10" t="b">
        <f aca="false">consensus_calculation!F1213</f>
        <v>1</v>
      </c>
    </row>
    <row r="1214" customFormat="false" ht="15.75" hidden="false" customHeight="false" outlineLevel="0" collapsed="false">
      <c r="A1214" s="15" t="str">
        <f aca="false">consensus_calculation!$A1214</f>
        <v>3b90c7d0-9a75-472a-91a1-c7c7e1b18b5b</v>
      </c>
      <c r="B1214" s="15" t="str">
        <f aca="false">consensus_calculation!$I1214</f>
        <v>NORMAL</v>
      </c>
      <c r="C1214" s="10" t="b">
        <f aca="false">consensus_calculation!F1214</f>
        <v>0</v>
      </c>
    </row>
    <row r="1215" customFormat="false" ht="15.75" hidden="false" customHeight="false" outlineLevel="0" collapsed="false">
      <c r="A1215" s="15" t="str">
        <f aca="false">consensus_calculation!$A1215</f>
        <v>3bb95740-bde6-458e-8683-41489dadddab</v>
      </c>
      <c r="B1215" s="15" t="str">
        <f aca="false">consensus_calculation!$I1215</f>
        <v>NON_SPECIFIC</v>
      </c>
      <c r="C1215" s="10" t="b">
        <f aca="false">consensus_calculation!F1215</f>
        <v>1</v>
      </c>
    </row>
    <row r="1216" customFormat="false" ht="15.75" hidden="false" customHeight="false" outlineLevel="0" collapsed="false">
      <c r="A1216" s="15" t="str">
        <f aca="false">consensus_calculation!$A1216</f>
        <v>3bdb4ec8-6241-4dbd-a062-7c3e01bd8e5e</v>
      </c>
      <c r="B1216" s="15" t="str">
        <f aca="false">consensus_calculation!$I1216</f>
        <v>ACTIVE</v>
      </c>
      <c r="C1216" s="10" t="b">
        <f aca="false">consensus_calculation!F1216</f>
        <v>0</v>
      </c>
    </row>
    <row r="1217" customFormat="false" ht="15.75" hidden="false" customHeight="false" outlineLevel="0" collapsed="false">
      <c r="A1217" s="15" t="str">
        <f aca="false">consensus_calculation!$A1217</f>
        <v>3c360540-9f20-4bc6-a9c0-9ca98b279418</v>
      </c>
      <c r="B1217" s="15" t="str">
        <f aca="false">consensus_calculation!$I1217</f>
        <v>NON_SPECIFIC</v>
      </c>
      <c r="C1217" s="10" t="b">
        <f aca="false">consensus_calculation!F1217</f>
        <v>0</v>
      </c>
    </row>
    <row r="1218" customFormat="false" ht="15.75" hidden="false" customHeight="false" outlineLevel="0" collapsed="false">
      <c r="A1218" s="15" t="str">
        <f aca="false">consensus_calculation!$A1218</f>
        <v>3c8260f3-6bf4-47c7-8188-8c79823545eb</v>
      </c>
      <c r="B1218" s="15" t="str">
        <f aca="false">consensus_calculation!$I1218</f>
        <v>NORMAL</v>
      </c>
      <c r="C1218" s="10" t="b">
        <f aca="false">consensus_calculation!F1218</f>
        <v>0</v>
      </c>
    </row>
    <row r="1219" customFormat="false" ht="15.75" hidden="false" customHeight="false" outlineLevel="0" collapsed="false">
      <c r="A1219" s="15" t="str">
        <f aca="false">consensus_calculation!$A1219</f>
        <v>3c87ae73-a694-49a3-ab43-617b29649c2d</v>
      </c>
      <c r="B1219" s="15" t="str">
        <f aca="false">consensus_calculation!$I1219</f>
        <v/>
      </c>
      <c r="C1219" s="10" t="b">
        <f aca="false">consensus_calculation!F1219</f>
        <v>0</v>
      </c>
    </row>
    <row r="1220" customFormat="false" ht="15.75" hidden="false" customHeight="false" outlineLevel="0" collapsed="false">
      <c r="A1220" s="15" t="str">
        <f aca="false">consensus_calculation!$A1220</f>
        <v>3c97546d-ae66-4182-bb04-a62ff4fe926a</v>
      </c>
      <c r="B1220" s="15" t="str">
        <f aca="false">consensus_calculation!$I1220</f>
        <v/>
      </c>
      <c r="C1220" s="10" t="b">
        <f aca="false">consensus_calculation!F1220</f>
        <v>1</v>
      </c>
    </row>
    <row r="1221" customFormat="false" ht="15.75" hidden="false" customHeight="false" outlineLevel="0" collapsed="false">
      <c r="A1221" s="15" t="str">
        <f aca="false">consensus_calculation!$A1221</f>
        <v>3d1b4449-7e14-44d6-a48a-50eac0663a5d</v>
      </c>
      <c r="B1221" s="15" t="str">
        <f aca="false">consensus_calculation!$I1221</f>
        <v>NON_SPECIFIC</v>
      </c>
      <c r="C1221" s="10" t="b">
        <f aca="false">consensus_calculation!F1221</f>
        <v>0</v>
      </c>
    </row>
    <row r="1222" customFormat="false" ht="15.75" hidden="false" customHeight="false" outlineLevel="0" collapsed="false">
      <c r="A1222" s="15" t="str">
        <f aca="false">consensus_calculation!$A1222</f>
        <v>3d9ceca8-c08a-44f5-8ba7-8ce623349243</v>
      </c>
      <c r="B1222" s="15" t="str">
        <f aca="false">consensus_calculation!$I1222</f>
        <v>NON_SPECIFIC</v>
      </c>
      <c r="C1222" s="10" t="b">
        <f aca="false">consensus_calculation!F1222</f>
        <v>1</v>
      </c>
    </row>
    <row r="1223" customFormat="false" ht="15.75" hidden="false" customHeight="false" outlineLevel="0" collapsed="false">
      <c r="A1223" s="15" t="str">
        <f aca="false">consensus_calculation!$A1223</f>
        <v>3dfc8e8b-d9e5-442d-9798-8afcbe0b251e</v>
      </c>
      <c r="B1223" s="15" t="str">
        <f aca="false">consensus_calculation!$I1223</f>
        <v>NORMAL</v>
      </c>
      <c r="C1223" s="10" t="b">
        <f aca="false">consensus_calculation!F1223</f>
        <v>0</v>
      </c>
    </row>
    <row r="1224" customFormat="false" ht="15.75" hidden="false" customHeight="false" outlineLevel="0" collapsed="false">
      <c r="A1224" s="15" t="str">
        <f aca="false">consensus_calculation!$A1224</f>
        <v>3ebb4dbf-7620-4c19-8454-b01c28ffa5fe</v>
      </c>
      <c r="B1224" s="15" t="str">
        <f aca="false">consensus_calculation!$I1224</f>
        <v>NORMAL</v>
      </c>
      <c r="C1224" s="10" t="b">
        <f aca="false">consensus_calculation!F1224</f>
        <v>0</v>
      </c>
    </row>
    <row r="1225" customFormat="false" ht="15.75" hidden="false" customHeight="false" outlineLevel="0" collapsed="false">
      <c r="A1225" s="15" t="str">
        <f aca="false">consensus_calculation!$A1225</f>
        <v>3fd9c66c-fcae-48dd-be6a-f8a3638e47c2</v>
      </c>
      <c r="B1225" s="15" t="str">
        <f aca="false">consensus_calculation!$I1225</f>
        <v>NORMAL</v>
      </c>
      <c r="C1225" s="10" t="b">
        <f aca="false">consensus_calculation!F1225</f>
        <v>0</v>
      </c>
    </row>
    <row r="1226" customFormat="false" ht="15.75" hidden="false" customHeight="false" outlineLevel="0" collapsed="false">
      <c r="A1226" s="15" t="str">
        <f aca="false">consensus_calculation!$A1226</f>
        <v>40567c09-2eef-4d5c-b11d-9f9f3361e6c0</v>
      </c>
      <c r="B1226" s="15" t="str">
        <f aca="false">consensus_calculation!$I1226</f>
        <v>NON_SPECIFIC</v>
      </c>
      <c r="C1226" s="10" t="b">
        <f aca="false">consensus_calculation!F1226</f>
        <v>0</v>
      </c>
    </row>
    <row r="1227" customFormat="false" ht="15.75" hidden="false" customHeight="false" outlineLevel="0" collapsed="false">
      <c r="A1227" s="15" t="str">
        <f aca="false">consensus_calculation!$A1227</f>
        <v>408e4147-8357-4aca-9496-5e77e9e79723</v>
      </c>
      <c r="B1227" s="15" t="str">
        <f aca="false">consensus_calculation!$I1227</f>
        <v/>
      </c>
      <c r="C1227" s="10" t="b">
        <f aca="false">consensus_calculation!F1227</f>
        <v>0</v>
      </c>
    </row>
    <row r="1228" customFormat="false" ht="15.75" hidden="false" customHeight="false" outlineLevel="0" collapsed="false">
      <c r="A1228" s="15" t="str">
        <f aca="false">consensus_calculation!$A1228</f>
        <v>40a62d30-b6ed-40c6-8c04-babd6bc727d5</v>
      </c>
      <c r="B1228" s="15" t="str">
        <f aca="false">consensus_calculation!$I1228</f>
        <v>NON_SPECIFIC</v>
      </c>
      <c r="C1228" s="10" t="b">
        <f aca="false">consensus_calculation!F1228</f>
        <v>0</v>
      </c>
    </row>
    <row r="1229" customFormat="false" ht="15.75" hidden="false" customHeight="false" outlineLevel="0" collapsed="false">
      <c r="A1229" s="15" t="str">
        <f aca="false">consensus_calculation!$A1229</f>
        <v>40f07bce-6d44-40bf-8bdd-3af3f14ab1cd</v>
      </c>
      <c r="B1229" s="15" t="str">
        <f aca="false">consensus_calculation!$I1229</f>
        <v/>
      </c>
      <c r="C1229" s="10" t="b">
        <f aca="false">consensus_calculation!F1229</f>
        <v>0</v>
      </c>
    </row>
    <row r="1230" customFormat="false" ht="15.75" hidden="false" customHeight="false" outlineLevel="0" collapsed="false">
      <c r="A1230" s="15" t="str">
        <f aca="false">consensus_calculation!$A1230</f>
        <v>411645e2-4031-4e03-915b-681a8b975e11</v>
      </c>
      <c r="B1230" s="15" t="str">
        <f aca="false">consensus_calculation!$I1230</f>
        <v>NORMAL</v>
      </c>
      <c r="C1230" s="10" t="b">
        <f aca="false">consensus_calculation!F1230</f>
        <v>1</v>
      </c>
    </row>
    <row r="1231" customFormat="false" ht="15.75" hidden="false" customHeight="false" outlineLevel="0" collapsed="false">
      <c r="A1231" s="15" t="str">
        <f aca="false">consensus_calculation!$A1231</f>
        <v>41bdb876-e54c-44ec-a7d4-cfbb49135d36</v>
      </c>
      <c r="B1231" s="15" t="str">
        <f aca="false">consensus_calculation!$I1231</f>
        <v>NON_SPECIFIC</v>
      </c>
      <c r="C1231" s="10" t="b">
        <f aca="false">consensus_calculation!F1231</f>
        <v>1</v>
      </c>
    </row>
    <row r="1232" customFormat="false" ht="15.75" hidden="false" customHeight="false" outlineLevel="0" collapsed="false">
      <c r="A1232" s="15" t="str">
        <f aca="false">consensus_calculation!$A1232</f>
        <v>41e5cf7b-df5f-4f1b-af3d-aed542008398</v>
      </c>
      <c r="B1232" s="15" t="str">
        <f aca="false">consensus_calculation!$I1232</f>
        <v>EARLY</v>
      </c>
      <c r="C1232" s="10" t="b">
        <f aca="false">consensus_calculation!F1232</f>
        <v>1</v>
      </c>
    </row>
    <row r="1233" customFormat="false" ht="15.75" hidden="false" customHeight="false" outlineLevel="0" collapsed="false">
      <c r="A1233" s="15" t="str">
        <f aca="false">consensus_calculation!$A1233</f>
        <v>41e71c6e-acdc-4ff2-ac6d-be9b144f126c</v>
      </c>
      <c r="B1233" s="15" t="str">
        <f aca="false">consensus_calculation!$I1233</f>
        <v>NORMAL</v>
      </c>
      <c r="C1233" s="10" t="b">
        <f aca="false">consensus_calculation!F1233</f>
        <v>0</v>
      </c>
    </row>
    <row r="1234" customFormat="false" ht="15.75" hidden="false" customHeight="false" outlineLevel="0" collapsed="false">
      <c r="A1234" s="15" t="str">
        <f aca="false">consensus_calculation!$A1234</f>
        <v>4228b5ee-6d5d-4108-9073-080a869bc273</v>
      </c>
      <c r="B1234" s="15" t="str">
        <f aca="false">consensus_calculation!$I1234</f>
        <v/>
      </c>
      <c r="C1234" s="10" t="b">
        <f aca="false">consensus_calculation!F1234</f>
        <v>0</v>
      </c>
    </row>
    <row r="1235" customFormat="false" ht="15.75" hidden="false" customHeight="false" outlineLevel="0" collapsed="false">
      <c r="A1235" s="15" t="str">
        <f aca="false">consensus_calculation!$A1235</f>
        <v>426155a9-585d-4da2-abc9-2c35750408e7</v>
      </c>
      <c r="B1235" s="15" t="str">
        <f aca="false">consensus_calculation!$I1235</f>
        <v>NORMAL</v>
      </c>
      <c r="C1235" s="10" t="b">
        <f aca="false">consensus_calculation!F1235</f>
        <v>0</v>
      </c>
    </row>
    <row r="1236" customFormat="false" ht="15.75" hidden="false" customHeight="false" outlineLevel="0" collapsed="false">
      <c r="A1236" s="15" t="str">
        <f aca="false">consensus_calculation!$A1236</f>
        <v>428a08de-9d2a-4596-af9d-df19e474a598</v>
      </c>
      <c r="B1236" s="15" t="str">
        <f aca="false">consensus_calculation!$I1236</f>
        <v>NORMAL</v>
      </c>
      <c r="C1236" s="10" t="b">
        <f aca="false">consensus_calculation!F1236</f>
        <v>0</v>
      </c>
    </row>
    <row r="1237" customFormat="false" ht="15.75" hidden="false" customHeight="false" outlineLevel="0" collapsed="false">
      <c r="A1237" s="15" t="str">
        <f aca="false">consensus_calculation!$A1237</f>
        <v>42c5d089-a3cd-44e8-8e8d-8f9e74fbc901</v>
      </c>
      <c r="B1237" s="15" t="str">
        <f aca="false">consensus_calculation!$I1237</f>
        <v>NON_SPECIFIC</v>
      </c>
      <c r="C1237" s="10" t="b">
        <f aca="false">consensus_calculation!F1237</f>
        <v>0</v>
      </c>
    </row>
    <row r="1238" customFormat="false" ht="15.75" hidden="false" customHeight="false" outlineLevel="0" collapsed="false">
      <c r="A1238" s="15" t="str">
        <f aca="false">consensus_calculation!$A1238</f>
        <v>42faf363-7487-4d23-8984-23fbecd19c28</v>
      </c>
      <c r="B1238" s="15" t="str">
        <f aca="false">consensus_calculation!$I1238</f>
        <v>NORMAL</v>
      </c>
      <c r="C1238" s="10" t="b">
        <f aca="false">consensus_calculation!F1238</f>
        <v>1</v>
      </c>
    </row>
    <row r="1239" customFormat="false" ht="15.75" hidden="false" customHeight="false" outlineLevel="0" collapsed="false">
      <c r="A1239" s="15" t="str">
        <f aca="false">consensus_calculation!$A1239</f>
        <v>4342232d-4562-4b73-9dbc-29808c1add94</v>
      </c>
      <c r="B1239" s="15" t="str">
        <f aca="false">consensus_calculation!$I1239</f>
        <v>ACTIVE</v>
      </c>
      <c r="C1239" s="10" t="b">
        <f aca="false">consensus_calculation!F1239</f>
        <v>0</v>
      </c>
    </row>
    <row r="1240" customFormat="false" ht="15.75" hidden="false" customHeight="false" outlineLevel="0" collapsed="false">
      <c r="A1240" s="15" t="str">
        <f aca="false">consensus_calculation!$A1240</f>
        <v>434558cb-b55d-48a5-b273-8b1a62568e11</v>
      </c>
      <c r="B1240" s="15" t="str">
        <f aca="false">consensus_calculation!$I1240</f>
        <v>ACTIVE</v>
      </c>
      <c r="C1240" s="10" t="b">
        <f aca="false">consensus_calculation!F1240</f>
        <v>1</v>
      </c>
    </row>
    <row r="1241" customFormat="false" ht="15.75" hidden="false" customHeight="false" outlineLevel="0" collapsed="false">
      <c r="A1241" s="15" t="str">
        <f aca="false">consensus_calculation!$A1241</f>
        <v>469a7df1-a168-4b40-af79-1f5e6ded9c13</v>
      </c>
      <c r="B1241" s="15" t="str">
        <f aca="false">consensus_calculation!$I1241</f>
        <v>EARLY</v>
      </c>
      <c r="C1241" s="10" t="b">
        <f aca="false">consensus_calculation!F1241</f>
        <v>0</v>
      </c>
    </row>
    <row r="1242" customFormat="false" ht="15.75" hidden="false" customHeight="false" outlineLevel="0" collapsed="false">
      <c r="A1242" s="15" t="str">
        <f aca="false">consensus_calculation!$A1242</f>
        <v>4746fa3b-550a-44b9-a83c-bac2a3e23954</v>
      </c>
      <c r="B1242" s="15" t="str">
        <f aca="false">consensus_calculation!$I1242</f>
        <v>NON_SPECIFIC</v>
      </c>
      <c r="C1242" s="10" t="b">
        <f aca="false">consensus_calculation!F1242</f>
        <v>0</v>
      </c>
    </row>
    <row r="1243" customFormat="false" ht="15.75" hidden="false" customHeight="false" outlineLevel="0" collapsed="false">
      <c r="A1243" s="15" t="str">
        <f aca="false">consensus_calculation!$A1243</f>
        <v>476da94a-a430-4337-84da-39ce0ea27d21</v>
      </c>
      <c r="B1243" s="15" t="str">
        <f aca="false">consensus_calculation!$I1243</f>
        <v>NORMAL</v>
      </c>
      <c r="C1243" s="10" t="b">
        <f aca="false">consensus_calculation!F1243</f>
        <v>0</v>
      </c>
    </row>
    <row r="1244" customFormat="false" ht="15.75" hidden="false" customHeight="false" outlineLevel="0" collapsed="false">
      <c r="A1244" s="15" t="str">
        <f aca="false">consensus_calculation!$A1244</f>
        <v>4771d893-2262-4839-9558-ddd673d038b6</v>
      </c>
      <c r="B1244" s="15" t="str">
        <f aca="false">consensus_calculation!$I1244</f>
        <v>NORMAL</v>
      </c>
      <c r="C1244" s="10" t="b">
        <f aca="false">consensus_calculation!F1244</f>
        <v>0</v>
      </c>
    </row>
    <row r="1245" customFormat="false" ht="15.75" hidden="false" customHeight="false" outlineLevel="0" collapsed="false">
      <c r="A1245" s="15" t="str">
        <f aca="false">consensus_calculation!$A1245</f>
        <v>488c3dda-0f7f-42ab-93c1-dfa15bfad03d</v>
      </c>
      <c r="B1245" s="15" t="str">
        <f aca="false">consensus_calculation!$I1245</f>
        <v>NORMAL</v>
      </c>
      <c r="C1245" s="10" t="b">
        <f aca="false">consensus_calculation!F1245</f>
        <v>0</v>
      </c>
    </row>
    <row r="1246" customFormat="false" ht="15.75" hidden="false" customHeight="false" outlineLevel="0" collapsed="false">
      <c r="A1246" s="15" t="str">
        <f aca="false">consensus_calculation!$A1246</f>
        <v>4b6ba3cd-e3a3-42ca-8840-fdf0df77365f</v>
      </c>
      <c r="B1246" s="15" t="str">
        <f aca="false">consensus_calculation!$I1246</f>
        <v>NORMAL</v>
      </c>
      <c r="C1246" s="10" t="b">
        <f aca="false">consensus_calculation!F1246</f>
        <v>1</v>
      </c>
    </row>
    <row r="1247" customFormat="false" ht="15.75" hidden="false" customHeight="false" outlineLevel="0" collapsed="false">
      <c r="A1247" s="15" t="str">
        <f aca="false">consensus_calculation!$A1247</f>
        <v>4c7c951e-7a05-4d78-90a4-06ed764fc52e</v>
      </c>
      <c r="B1247" s="15" t="str">
        <f aca="false">consensus_calculation!$I1247</f>
        <v>NORMAL</v>
      </c>
      <c r="C1247" s="10" t="b">
        <f aca="false">consensus_calculation!F1247</f>
        <v>1</v>
      </c>
    </row>
    <row r="1248" customFormat="false" ht="15.75" hidden="false" customHeight="false" outlineLevel="0" collapsed="false">
      <c r="A1248" s="15" t="str">
        <f aca="false">consensus_calculation!$A1248</f>
        <v>4ccc5843-80eb-4210-95da-75ed88945fb2</v>
      </c>
      <c r="B1248" s="15" t="str">
        <f aca="false">consensus_calculation!$I1248</f>
        <v>NORMAL</v>
      </c>
      <c r="C1248" s="10" t="b">
        <f aca="false">consensus_calculation!F1248</f>
        <v>1</v>
      </c>
    </row>
    <row r="1249" customFormat="false" ht="15.75" hidden="false" customHeight="false" outlineLevel="0" collapsed="false">
      <c r="A1249" s="15" t="str">
        <f aca="false">consensus_calculation!$A1249</f>
        <v>4cd478ac-06e0-416b-b741-167f544b6f2e</v>
      </c>
      <c r="B1249" s="15" t="str">
        <f aca="false">consensus_calculation!$I1249</f>
        <v>LATE</v>
      </c>
      <c r="C1249" s="10" t="b">
        <f aca="false">consensus_calculation!F1249</f>
        <v>0</v>
      </c>
    </row>
    <row r="1250" customFormat="false" ht="15.75" hidden="false" customHeight="false" outlineLevel="0" collapsed="false">
      <c r="A1250" s="15" t="str">
        <f aca="false">consensus_calculation!$A1250</f>
        <v>4d1a07b6-a5af-4034-a197-b38a27e244c9</v>
      </c>
      <c r="B1250" s="15" t="str">
        <f aca="false">consensus_calculation!$I1250</f>
        <v>EARLY</v>
      </c>
      <c r="C1250" s="10" t="b">
        <f aca="false">consensus_calculation!F1250</f>
        <v>0</v>
      </c>
    </row>
    <row r="1251" customFormat="false" ht="15.75" hidden="false" customHeight="false" outlineLevel="0" collapsed="false">
      <c r="A1251" s="15" t="str">
        <f aca="false">consensus_calculation!$A1251</f>
        <v>4d1e09d8-c808-42cc-bdb9-b89cf8c8a571</v>
      </c>
      <c r="B1251" s="15" t="str">
        <f aca="false">consensus_calculation!$I1251</f>
        <v/>
      </c>
      <c r="C1251" s="10" t="b">
        <f aca="false">consensus_calculation!F1251</f>
        <v>1</v>
      </c>
    </row>
    <row r="1252" customFormat="false" ht="15.75" hidden="false" customHeight="false" outlineLevel="0" collapsed="false">
      <c r="A1252" s="15" t="str">
        <f aca="false">consensus_calculation!$A1252</f>
        <v>4d36e333-dc80-424d-997b-d612ebe7aae3</v>
      </c>
      <c r="B1252" s="15" t="str">
        <f aca="false">consensus_calculation!$I1252</f>
        <v>EARLY</v>
      </c>
      <c r="C1252" s="10" t="b">
        <f aca="false">consensus_calculation!F1252</f>
        <v>1</v>
      </c>
    </row>
    <row r="1253" customFormat="false" ht="15.75" hidden="false" customHeight="false" outlineLevel="0" collapsed="false">
      <c r="A1253" s="15" t="str">
        <f aca="false">consensus_calculation!$A1253</f>
        <v>4d97696d-d620-4764-908b-3113e4258d39</v>
      </c>
      <c r="B1253" s="15" t="str">
        <f aca="false">consensus_calculation!$I1253</f>
        <v>NON_SPECIFIC</v>
      </c>
      <c r="C1253" s="10" t="b">
        <f aca="false">consensus_calculation!F1253</f>
        <v>1</v>
      </c>
    </row>
    <row r="1254" customFormat="false" ht="15.75" hidden="false" customHeight="false" outlineLevel="0" collapsed="false">
      <c r="A1254" s="15" t="str">
        <f aca="false">consensus_calculation!$A1254</f>
        <v>4dbcf565-5d79-4350-a997-0d5fb5e30304</v>
      </c>
      <c r="B1254" s="15" t="str">
        <f aca="false">consensus_calculation!$I1254</f>
        <v>NORMAL</v>
      </c>
      <c r="C1254" s="10" t="b">
        <f aca="false">consensus_calculation!F1254</f>
        <v>1</v>
      </c>
    </row>
    <row r="1255" customFormat="false" ht="15.75" hidden="false" customHeight="false" outlineLevel="0" collapsed="false">
      <c r="A1255" s="15" t="str">
        <f aca="false">consensus_calculation!$A1255</f>
        <v>4dc8d134-33a4-4f19-99a5-83876be5c943</v>
      </c>
      <c r="B1255" s="15" t="str">
        <f aca="false">consensus_calculation!$I1255</f>
        <v>NORMAL</v>
      </c>
      <c r="C1255" s="10" t="b">
        <f aca="false">consensus_calculation!F1255</f>
        <v>1</v>
      </c>
    </row>
    <row r="1256" customFormat="false" ht="15.75" hidden="false" customHeight="false" outlineLevel="0" collapsed="false">
      <c r="A1256" s="15" t="str">
        <f aca="false">consensus_calculation!$A1256</f>
        <v>4e11fead-63b6-4248-9ed1-aed65d76679e</v>
      </c>
      <c r="B1256" s="15" t="str">
        <f aca="false">consensus_calculation!$I1256</f>
        <v>NORMAL</v>
      </c>
      <c r="C1256" s="10" t="b">
        <f aca="false">consensus_calculation!F1256</f>
        <v>0</v>
      </c>
    </row>
    <row r="1257" customFormat="false" ht="15.75" hidden="false" customHeight="false" outlineLevel="0" collapsed="false">
      <c r="A1257" s="15" t="str">
        <f aca="false">consensus_calculation!$A1257</f>
        <v>4f0f4322-5824-45ab-93af-a7f1edabd00a</v>
      </c>
      <c r="B1257" s="15" t="str">
        <f aca="false">consensus_calculation!$I1257</f>
        <v>EARLY</v>
      </c>
      <c r="C1257" s="10" t="b">
        <f aca="false">consensus_calculation!F1257</f>
        <v>0</v>
      </c>
    </row>
    <row r="1258" customFormat="false" ht="15.75" hidden="false" customHeight="false" outlineLevel="0" collapsed="false">
      <c r="A1258" s="15" t="str">
        <f aca="false">consensus_calculation!$A1258</f>
        <v>4f919f08-4d61-48fd-85b1-689fb16a40b9</v>
      </c>
      <c r="B1258" s="15" t="str">
        <f aca="false">consensus_calculation!$I1258</f>
        <v>ACTIVE</v>
      </c>
      <c r="C1258" s="10" t="b">
        <f aca="false">consensus_calculation!F1258</f>
        <v>0</v>
      </c>
    </row>
    <row r="1259" customFormat="false" ht="15.75" hidden="false" customHeight="false" outlineLevel="0" collapsed="false">
      <c r="A1259" s="15" t="str">
        <f aca="false">consensus_calculation!$A1259</f>
        <v>5023352b-7802-4f0a-afb3-e506e0662669</v>
      </c>
      <c r="B1259" s="15" t="str">
        <f aca="false">consensus_calculation!$I1259</f>
        <v>LATE</v>
      </c>
      <c r="C1259" s="10" t="b">
        <f aca="false">consensus_calculation!F1259</f>
        <v>1</v>
      </c>
    </row>
    <row r="1260" customFormat="false" ht="15.75" hidden="false" customHeight="false" outlineLevel="0" collapsed="false">
      <c r="A1260" s="15" t="str">
        <f aca="false">consensus_calculation!$A1260</f>
        <v>50398841-c0f9-4a49-83ae-72bfb6201ca6</v>
      </c>
      <c r="B1260" s="15" t="str">
        <f aca="false">consensus_calculation!$I1260</f>
        <v>LATE</v>
      </c>
      <c r="C1260" s="10" t="b">
        <f aca="false">consensus_calculation!F1260</f>
        <v>1</v>
      </c>
    </row>
    <row r="1261" customFormat="false" ht="15.75" hidden="false" customHeight="false" outlineLevel="0" collapsed="false">
      <c r="A1261" s="15" t="str">
        <f aca="false">consensus_calculation!$A1261</f>
        <v>5105fc95-1fff-4921-83ec-3f916a894ed3</v>
      </c>
      <c r="B1261" s="15" t="str">
        <f aca="false">consensus_calculation!$I1261</f>
        <v>NORMAL</v>
      </c>
      <c r="C1261" s="10" t="b">
        <f aca="false">consensus_calculation!F1261</f>
        <v>1</v>
      </c>
    </row>
    <row r="1262" customFormat="false" ht="15.75" hidden="false" customHeight="false" outlineLevel="0" collapsed="false">
      <c r="A1262" s="15" t="str">
        <f aca="false">consensus_calculation!$A1262</f>
        <v>5130f666-7451-46cb-8a63-034034922d7b</v>
      </c>
      <c r="B1262" s="15" t="str">
        <f aca="false">consensus_calculation!$I1262</f>
        <v>NON_SPECIFIC</v>
      </c>
      <c r="C1262" s="10" t="b">
        <f aca="false">consensus_calculation!F1262</f>
        <v>0</v>
      </c>
    </row>
    <row r="1263" customFormat="false" ht="15.75" hidden="false" customHeight="false" outlineLevel="0" collapsed="false">
      <c r="A1263" s="15" t="str">
        <f aca="false">consensus_calculation!$A1263</f>
        <v>51397871-948c-4ab9-91d3-0c7c94bcdb39</v>
      </c>
      <c r="B1263" s="15" t="str">
        <f aca="false">consensus_calculation!$I1263</f>
        <v>NORMAL</v>
      </c>
      <c r="C1263" s="10" t="b">
        <f aca="false">consensus_calculation!F1263</f>
        <v>0</v>
      </c>
    </row>
    <row r="1264" customFormat="false" ht="15.75" hidden="false" customHeight="false" outlineLevel="0" collapsed="false">
      <c r="A1264" s="15" t="str">
        <f aca="false">consensus_calculation!$A1264</f>
        <v>5151be1f-2a00-4db4-a3d4-d343ab7e2c74</v>
      </c>
      <c r="B1264" s="15" t="str">
        <f aca="false">consensus_calculation!$I1264</f>
        <v>NON_SPECIFIC</v>
      </c>
      <c r="C1264" s="10" t="b">
        <f aca="false">consensus_calculation!F1264</f>
        <v>1</v>
      </c>
    </row>
    <row r="1265" customFormat="false" ht="15.75" hidden="false" customHeight="false" outlineLevel="0" collapsed="false">
      <c r="A1265" s="15" t="str">
        <f aca="false">consensus_calculation!$A1265</f>
        <v>5190c940-bf83-40a3-9af5-07a5e3c9aca9</v>
      </c>
      <c r="B1265" s="15" t="str">
        <f aca="false">consensus_calculation!$I1265</f>
        <v>NORMAL</v>
      </c>
      <c r="C1265" s="10" t="b">
        <f aca="false">consensus_calculation!F1265</f>
        <v>0</v>
      </c>
    </row>
    <row r="1266" customFormat="false" ht="15.75" hidden="false" customHeight="false" outlineLevel="0" collapsed="false">
      <c r="A1266" s="15" t="str">
        <f aca="false">consensus_calculation!$A1266</f>
        <v>51ddc5a9-aac0-4e29-a347-27867fbd6dda</v>
      </c>
      <c r="B1266" s="15" t="str">
        <f aca="false">consensus_calculation!$I1266</f>
        <v>NON_SPECIFIC</v>
      </c>
      <c r="C1266" s="10" t="b">
        <f aca="false">consensus_calculation!F1266</f>
        <v>1</v>
      </c>
    </row>
    <row r="1267" customFormat="false" ht="15.75" hidden="false" customHeight="false" outlineLevel="0" collapsed="false">
      <c r="A1267" s="15" t="str">
        <f aca="false">consensus_calculation!$A1267</f>
        <v>523ca420-dc57-4cfa-b878-9026b482a01b</v>
      </c>
      <c r="B1267" s="15" t="str">
        <f aca="false">consensus_calculation!$I1267</f>
        <v>NON_SPECIFIC</v>
      </c>
      <c r="C1267" s="10" t="b">
        <f aca="false">consensus_calculation!F1267</f>
        <v>1</v>
      </c>
    </row>
    <row r="1268" customFormat="false" ht="15.75" hidden="false" customHeight="false" outlineLevel="0" collapsed="false">
      <c r="A1268" s="15" t="str">
        <f aca="false">consensus_calculation!$A1268</f>
        <v>525f7fe5-df86-4734-a1ae-e1b37dc080b3</v>
      </c>
      <c r="B1268" s="15" t="str">
        <f aca="false">consensus_calculation!$I1268</f>
        <v>NON_SPECIFIC</v>
      </c>
      <c r="C1268" s="10" t="b">
        <f aca="false">consensus_calculation!F1268</f>
        <v>0</v>
      </c>
    </row>
    <row r="1269" customFormat="false" ht="15.75" hidden="false" customHeight="false" outlineLevel="0" collapsed="false">
      <c r="A1269" s="15" t="str">
        <f aca="false">consensus_calculation!$A1269</f>
        <v>529908eb-f45b-432a-84d4-b7a132a6b69e</v>
      </c>
      <c r="B1269" s="15" t="str">
        <f aca="false">consensus_calculation!$I1269</f>
        <v>NORMAL</v>
      </c>
      <c r="C1269" s="10" t="b">
        <f aca="false">consensus_calculation!F1269</f>
        <v>0</v>
      </c>
    </row>
    <row r="1270" customFormat="false" ht="15.75" hidden="false" customHeight="false" outlineLevel="0" collapsed="false">
      <c r="A1270" s="15" t="str">
        <f aca="false">consensus_calculation!$A1270</f>
        <v>5320ad93-5abe-41ea-9d99-1d2e76de061a</v>
      </c>
      <c r="B1270" s="15" t="str">
        <f aca="false">consensus_calculation!$I1270</f>
        <v>ACTIVE</v>
      </c>
      <c r="C1270" s="10" t="b">
        <f aca="false">consensus_calculation!F1270</f>
        <v>1</v>
      </c>
    </row>
    <row r="1271" customFormat="false" ht="15.75" hidden="false" customHeight="false" outlineLevel="0" collapsed="false">
      <c r="A1271" s="15" t="str">
        <f aca="false">consensus_calculation!$A1271</f>
        <v>5339d5c3-df2d-4489-8d7e-3c5d5bfc0e15</v>
      </c>
      <c r="B1271" s="15" t="str">
        <f aca="false">consensus_calculation!$I1271</f>
        <v>NON_SPECIFIC</v>
      </c>
      <c r="C1271" s="10" t="b">
        <f aca="false">consensus_calculation!F1271</f>
        <v>0</v>
      </c>
    </row>
    <row r="1272" customFormat="false" ht="15.75" hidden="false" customHeight="false" outlineLevel="0" collapsed="false">
      <c r="A1272" s="15" t="str">
        <f aca="false">consensus_calculation!$A1272</f>
        <v>5347a7f9-4526-4cd0-aabc-566e6655cea3</v>
      </c>
      <c r="B1272" s="15" t="str">
        <f aca="false">consensus_calculation!$I1272</f>
        <v>NON_SPECIFIC</v>
      </c>
      <c r="C1272" s="10" t="b">
        <f aca="false">consensus_calculation!F1272</f>
        <v>0</v>
      </c>
    </row>
    <row r="1273" customFormat="false" ht="15.75" hidden="false" customHeight="false" outlineLevel="0" collapsed="false">
      <c r="A1273" s="15" t="str">
        <f aca="false">consensus_calculation!$A1273</f>
        <v>5391010d-5b55-48cf-82c6-e23624898abf</v>
      </c>
      <c r="B1273" s="15" t="str">
        <f aca="false">consensus_calculation!$I1273</f>
        <v>ACTIVE</v>
      </c>
      <c r="C1273" s="10" t="b">
        <f aca="false">consensus_calculation!F1273</f>
        <v>0</v>
      </c>
    </row>
    <row r="1274" customFormat="false" ht="15.75" hidden="false" customHeight="false" outlineLevel="0" collapsed="false">
      <c r="A1274" s="15" t="str">
        <f aca="false">consensus_calculation!$A1274</f>
        <v>53b3288e-6d8e-4f6a-a5e0-5e6b0171036c</v>
      </c>
      <c r="B1274" s="15" t="str">
        <f aca="false">consensus_calculation!$I1274</f>
        <v>ACTIVE</v>
      </c>
      <c r="C1274" s="10" t="b">
        <f aca="false">consensus_calculation!F1274</f>
        <v>0</v>
      </c>
    </row>
    <row r="1275" customFormat="false" ht="15.75" hidden="false" customHeight="false" outlineLevel="0" collapsed="false">
      <c r="A1275" s="15" t="str">
        <f aca="false">consensus_calculation!$A1275</f>
        <v>540f8da5-50c2-41d3-baf7-0d5abf987a88</v>
      </c>
      <c r="B1275" s="15" t="str">
        <f aca="false">consensus_calculation!$I1275</f>
        <v>NON_SPECIFIC</v>
      </c>
      <c r="C1275" s="10" t="b">
        <f aca="false">consensus_calculation!F1275</f>
        <v>0</v>
      </c>
    </row>
    <row r="1276" customFormat="false" ht="15.75" hidden="false" customHeight="false" outlineLevel="0" collapsed="false">
      <c r="A1276" s="15" t="str">
        <f aca="false">consensus_calculation!$A1276</f>
        <v>542d68a1-2100-4918-a425-c4a8fc4c23db</v>
      </c>
      <c r="B1276" s="15" t="str">
        <f aca="false">consensus_calculation!$I1276</f>
        <v>NON_SPECIFIC</v>
      </c>
      <c r="C1276" s="10" t="b">
        <f aca="false">consensus_calculation!F1276</f>
        <v>0</v>
      </c>
    </row>
    <row r="1277" customFormat="false" ht="15.75" hidden="false" customHeight="false" outlineLevel="0" collapsed="false">
      <c r="A1277" s="15" t="str">
        <f aca="false">consensus_calculation!$A1277</f>
        <v>54309e0e-7bb0-4228-a1ab-a9d97f5d9be3</v>
      </c>
      <c r="B1277" s="15" t="str">
        <f aca="false">consensus_calculation!$I1277</f>
        <v>NON_SPECIFIC</v>
      </c>
      <c r="C1277" s="10" t="b">
        <f aca="false">consensus_calculation!F1277</f>
        <v>1</v>
      </c>
    </row>
    <row r="1278" customFormat="false" ht="15.75" hidden="false" customHeight="false" outlineLevel="0" collapsed="false">
      <c r="A1278" s="15" t="str">
        <f aca="false">consensus_calculation!$A1278</f>
        <v>55e2b574-2441-43ce-86e6-5426f04f59d0</v>
      </c>
      <c r="B1278" s="15" t="str">
        <f aca="false">consensus_calculation!$I1278</f>
        <v>NON_SPECIFIC</v>
      </c>
      <c r="C1278" s="10" t="b">
        <f aca="false">consensus_calculation!F1278</f>
        <v>0</v>
      </c>
    </row>
    <row r="1279" customFormat="false" ht="15.75" hidden="false" customHeight="false" outlineLevel="0" collapsed="false">
      <c r="A1279" s="15" t="str">
        <f aca="false">consensus_calculation!$A1279</f>
        <v>5873a28d-f99d-4e10-81a5-a1fb4286acc2</v>
      </c>
      <c r="B1279" s="15" t="str">
        <f aca="false">consensus_calculation!$I1279</f>
        <v/>
      </c>
      <c r="C1279" s="10" t="b">
        <f aca="false">consensus_calculation!F1279</f>
        <v>0</v>
      </c>
    </row>
    <row r="1280" customFormat="false" ht="15.75" hidden="false" customHeight="false" outlineLevel="0" collapsed="false">
      <c r="A1280" s="15" t="str">
        <f aca="false">consensus_calculation!$A1280</f>
        <v>58fec09f-1254-4121-95b4-cdc645f01f5e</v>
      </c>
      <c r="B1280" s="15" t="str">
        <f aca="false">consensus_calculation!$I1280</f>
        <v>NON_SPECIFIC</v>
      </c>
      <c r="C1280" s="10" t="b">
        <f aca="false">consensus_calculation!F1280</f>
        <v>1</v>
      </c>
    </row>
    <row r="1281" customFormat="false" ht="15.75" hidden="false" customHeight="false" outlineLevel="0" collapsed="false">
      <c r="A1281" s="15" t="str">
        <f aca="false">consensus_calculation!$A1281</f>
        <v>5913b448-c098-4137-8181-4c6d93cdfcb3</v>
      </c>
      <c r="B1281" s="15" t="str">
        <f aca="false">consensus_calculation!$I1281</f>
        <v>NON_SPECIFIC</v>
      </c>
      <c r="C1281" s="10" t="b">
        <f aca="false">consensus_calculation!F1281</f>
        <v>0</v>
      </c>
    </row>
    <row r="1282" customFormat="false" ht="15.75" hidden="false" customHeight="false" outlineLevel="0" collapsed="false">
      <c r="A1282" s="15" t="str">
        <f aca="false">consensus_calculation!$A1282</f>
        <v>59263fb9-930c-4e16-8824-b26adfb3ce7e</v>
      </c>
      <c r="B1282" s="15" t="str">
        <f aca="false">consensus_calculation!$I1282</f>
        <v>NON_SPECIFIC</v>
      </c>
      <c r="C1282" s="10" t="b">
        <f aca="false">consensus_calculation!F1282</f>
        <v>1</v>
      </c>
    </row>
    <row r="1283" customFormat="false" ht="15.75" hidden="false" customHeight="false" outlineLevel="0" collapsed="false">
      <c r="A1283" s="15" t="str">
        <f aca="false">consensus_calculation!$A1283</f>
        <v>594dec25-740a-4b9d-9fac-05445259baed</v>
      </c>
      <c r="B1283" s="15" t="str">
        <f aca="false">consensus_calculation!$I1283</f>
        <v>NORMAL</v>
      </c>
      <c r="C1283" s="10" t="b">
        <f aca="false">consensus_calculation!F1283</f>
        <v>1</v>
      </c>
    </row>
    <row r="1284" customFormat="false" ht="15.75" hidden="false" customHeight="false" outlineLevel="0" collapsed="false">
      <c r="A1284" s="15" t="str">
        <f aca="false">consensus_calculation!$A1284</f>
        <v>596026ee-b065-4549-ac02-857432b868b5</v>
      </c>
      <c r="B1284" s="15" t="str">
        <f aca="false">consensus_calculation!$I1284</f>
        <v>EARLY</v>
      </c>
      <c r="C1284" s="10" t="b">
        <f aca="false">consensus_calculation!F1284</f>
        <v>0</v>
      </c>
    </row>
    <row r="1285" customFormat="false" ht="15.75" hidden="false" customHeight="false" outlineLevel="0" collapsed="false">
      <c r="A1285" s="15" t="str">
        <f aca="false">consensus_calculation!$A1285</f>
        <v>59f0dc68-5d06-4ed5-8389-6763340ddcac</v>
      </c>
      <c r="B1285" s="15" t="str">
        <f aca="false">consensus_calculation!$I1285</f>
        <v/>
      </c>
      <c r="C1285" s="10" t="b">
        <f aca="false">consensus_calculation!F1285</f>
        <v>0</v>
      </c>
    </row>
    <row r="1286" customFormat="false" ht="15.75" hidden="false" customHeight="false" outlineLevel="0" collapsed="false">
      <c r="A1286" s="15" t="str">
        <f aca="false">consensus_calculation!$A1286</f>
        <v>5a03d09f-94fe-45f8-83b1-69d40367813a</v>
      </c>
      <c r="B1286" s="15" t="str">
        <f aca="false">consensus_calculation!$I1286</f>
        <v>NON_SPECIFIC</v>
      </c>
      <c r="C1286" s="10" t="b">
        <f aca="false">consensus_calculation!F1286</f>
        <v>1</v>
      </c>
    </row>
    <row r="1287" customFormat="false" ht="15.75" hidden="false" customHeight="false" outlineLevel="0" collapsed="false">
      <c r="A1287" s="15" t="str">
        <f aca="false">consensus_calculation!$A1287</f>
        <v>5a5f8346-a92d-4fb7-a0d0-08f14a99b685</v>
      </c>
      <c r="B1287" s="15" t="str">
        <f aca="false">consensus_calculation!$I1287</f>
        <v>NON_SPECIFIC</v>
      </c>
      <c r="C1287" s="10" t="b">
        <f aca="false">consensus_calculation!F1287</f>
        <v>0</v>
      </c>
    </row>
    <row r="1288" customFormat="false" ht="15.75" hidden="false" customHeight="false" outlineLevel="0" collapsed="false">
      <c r="A1288" s="15" t="str">
        <f aca="false">consensus_calculation!$A1288</f>
        <v>5a82e13c-00cf-4d71-b5bd-3236def75ede</v>
      </c>
      <c r="B1288" s="15" t="str">
        <f aca="false">consensus_calculation!$I1288</f>
        <v>EARLY</v>
      </c>
      <c r="C1288" s="10" t="b">
        <f aca="false">consensus_calculation!F1288</f>
        <v>1</v>
      </c>
    </row>
    <row r="1289" customFormat="false" ht="15.75" hidden="false" customHeight="false" outlineLevel="0" collapsed="false">
      <c r="A1289" s="15" t="str">
        <f aca="false">consensus_calculation!$A1289</f>
        <v>5acbf7cf-3c3d-4e5c-82eb-34d64a857f21</v>
      </c>
      <c r="B1289" s="15" t="str">
        <f aca="false">consensus_calculation!$I1289</f>
        <v>NON_SPECIFIC</v>
      </c>
      <c r="C1289" s="10" t="b">
        <f aca="false">consensus_calculation!F1289</f>
        <v>0</v>
      </c>
    </row>
    <row r="1290" customFormat="false" ht="15.75" hidden="false" customHeight="false" outlineLevel="0" collapsed="false">
      <c r="A1290" s="15" t="str">
        <f aca="false">consensus_calculation!$A1290</f>
        <v>5ad37526-7448-4597-9de7-3a088e2160e9</v>
      </c>
      <c r="B1290" s="15" t="str">
        <f aca="false">consensus_calculation!$I1290</f>
        <v>NORMAL</v>
      </c>
      <c r="C1290" s="10" t="b">
        <f aca="false">consensus_calculation!F1290</f>
        <v>0</v>
      </c>
    </row>
    <row r="1291" customFormat="false" ht="15.75" hidden="false" customHeight="false" outlineLevel="0" collapsed="false">
      <c r="A1291" s="15" t="str">
        <f aca="false">consensus_calculation!$A1291</f>
        <v>5b4df71c-ab70-4b47-a399-78a6e7a81a45</v>
      </c>
      <c r="B1291" s="15" t="str">
        <f aca="false">consensus_calculation!$I1291</f>
        <v>NORMAL</v>
      </c>
      <c r="C1291" s="10" t="b">
        <f aca="false">consensus_calculation!F1291</f>
        <v>1</v>
      </c>
    </row>
    <row r="1292" customFormat="false" ht="15.75" hidden="false" customHeight="false" outlineLevel="0" collapsed="false">
      <c r="A1292" s="15" t="str">
        <f aca="false">consensus_calculation!$A1292</f>
        <v>5b6ee44c-d430-4ca0-b7b3-38b0c7d9d6f5</v>
      </c>
      <c r="B1292" s="15" t="str">
        <f aca="false">consensus_calculation!$I1292</f>
        <v>NORMAL</v>
      </c>
      <c r="C1292" s="10" t="b">
        <f aca="false">consensus_calculation!F1292</f>
        <v>1</v>
      </c>
    </row>
    <row r="1293" customFormat="false" ht="15.75" hidden="false" customHeight="false" outlineLevel="0" collapsed="false">
      <c r="A1293" s="15" t="str">
        <f aca="false">consensus_calculation!$A1293</f>
        <v>5b729171-637a-4b23-9cb6-0a8a749bfde1</v>
      </c>
      <c r="B1293" s="15" t="str">
        <f aca="false">consensus_calculation!$I1293</f>
        <v>NORMAL</v>
      </c>
      <c r="C1293" s="10" t="b">
        <f aca="false">consensus_calculation!F1293</f>
        <v>0</v>
      </c>
    </row>
    <row r="1294" customFormat="false" ht="15.75" hidden="false" customHeight="false" outlineLevel="0" collapsed="false">
      <c r="A1294" s="15" t="str">
        <f aca="false">consensus_calculation!$A1294</f>
        <v>5bb08ab8-c279-48e0-9e0e-e20362ad0a92</v>
      </c>
      <c r="B1294" s="15" t="str">
        <f aca="false">consensus_calculation!$I1294</f>
        <v>NORMAL</v>
      </c>
      <c r="C1294" s="10" t="b">
        <f aca="false">consensus_calculation!F1294</f>
        <v>0</v>
      </c>
    </row>
    <row r="1295" customFormat="false" ht="15.75" hidden="false" customHeight="false" outlineLevel="0" collapsed="false">
      <c r="A1295" s="15" t="str">
        <f aca="false">consensus_calculation!$A1295</f>
        <v>5c176709-8ecf-4941-b5ff-cafa4ace753c</v>
      </c>
      <c r="B1295" s="15" t="str">
        <f aca="false">consensus_calculation!$I1295</f>
        <v>NON_SPECIFIC</v>
      </c>
      <c r="C1295" s="10" t="b">
        <f aca="false">consensus_calculation!F1295</f>
        <v>0</v>
      </c>
    </row>
    <row r="1296" customFormat="false" ht="15.75" hidden="false" customHeight="false" outlineLevel="0" collapsed="false">
      <c r="A1296" s="15" t="str">
        <f aca="false">consensus_calculation!$A1296</f>
        <v>5c5ccc1b-a9d7-4a9d-a600-b20b3545b29d</v>
      </c>
      <c r="B1296" s="15" t="str">
        <f aca="false">consensus_calculation!$I1296</f>
        <v>NON_SPECIFIC</v>
      </c>
      <c r="C1296" s="10" t="b">
        <f aca="false">consensus_calculation!F1296</f>
        <v>1</v>
      </c>
    </row>
    <row r="1297" customFormat="false" ht="15.75" hidden="false" customHeight="false" outlineLevel="0" collapsed="false">
      <c r="A1297" s="15" t="str">
        <f aca="false">consensus_calculation!$A1297</f>
        <v>5d3fc0e4-6d1f-439d-bd1e-93290ffaf0f9</v>
      </c>
      <c r="B1297" s="15" t="str">
        <f aca="false">consensus_calculation!$I1297</f>
        <v>LATE</v>
      </c>
      <c r="C1297" s="10" t="b">
        <f aca="false">consensus_calculation!F1297</f>
        <v>0</v>
      </c>
    </row>
    <row r="1298" customFormat="false" ht="15.75" hidden="false" customHeight="false" outlineLevel="0" collapsed="false">
      <c r="A1298" s="15" t="str">
        <f aca="false">consensus_calculation!$A1298</f>
        <v>5d47974c-ea82-4df7-9809-0af0684eb6ce</v>
      </c>
      <c r="B1298" s="15" t="str">
        <f aca="false">consensus_calculation!$I1298</f>
        <v>NON_SPECIFIC</v>
      </c>
      <c r="C1298" s="10" t="b">
        <f aca="false">consensus_calculation!F1298</f>
        <v>0</v>
      </c>
    </row>
    <row r="1299" customFormat="false" ht="15.75" hidden="false" customHeight="false" outlineLevel="0" collapsed="false">
      <c r="A1299" s="15" t="str">
        <f aca="false">consensus_calculation!$A1299</f>
        <v>5e02b9d3-2e38-447c-9b43-82da2f0f0727</v>
      </c>
      <c r="B1299" s="15" t="str">
        <f aca="false">consensus_calculation!$I1299</f>
        <v>NORMAL</v>
      </c>
      <c r="C1299" s="10" t="b">
        <f aca="false">consensus_calculation!F1299</f>
        <v>0</v>
      </c>
    </row>
    <row r="1300" customFormat="false" ht="15.75" hidden="false" customHeight="false" outlineLevel="0" collapsed="false">
      <c r="A1300" s="15" t="str">
        <f aca="false">consensus_calculation!$A1300</f>
        <v>5e50d186-d84d-407b-9edc-7d345d04705e</v>
      </c>
      <c r="B1300" s="15" t="str">
        <f aca="false">consensus_calculation!$I1300</f>
        <v>NORMAL</v>
      </c>
      <c r="C1300" s="10" t="b">
        <f aca="false">consensus_calculation!F1300</f>
        <v>0</v>
      </c>
    </row>
    <row r="1301" customFormat="false" ht="15.75" hidden="false" customHeight="false" outlineLevel="0" collapsed="false">
      <c r="A1301" s="15" t="str">
        <f aca="false">consensus_calculation!$A1301</f>
        <v>5e9aa51d-281e-4dc8-8022-2bb027dbda1c</v>
      </c>
      <c r="B1301" s="15" t="str">
        <f aca="false">consensus_calculation!$I1301</f>
        <v>ACTIVE</v>
      </c>
      <c r="C1301" s="10" t="b">
        <f aca="false">consensus_calculation!F1301</f>
        <v>0</v>
      </c>
    </row>
    <row r="1302" customFormat="false" ht="15.75" hidden="false" customHeight="false" outlineLevel="0" collapsed="false">
      <c r="A1302" s="15" t="str">
        <f aca="false">consensus_calculation!$A1302</f>
        <v>5f5bbfb9-3ac6-4301-8333-ccaaf4391f13</v>
      </c>
      <c r="B1302" s="15" t="str">
        <f aca="false">consensus_calculation!$I1302</f>
        <v>ACTIVE</v>
      </c>
      <c r="C1302" s="10" t="b">
        <f aca="false">consensus_calculation!F1302</f>
        <v>0</v>
      </c>
    </row>
    <row r="1303" customFormat="false" ht="15.75" hidden="false" customHeight="false" outlineLevel="0" collapsed="false">
      <c r="A1303" s="15" t="str">
        <f aca="false">consensus_calculation!$A1303</f>
        <v>5f882278-599d-440e-a2ea-2125ac6f1730</v>
      </c>
      <c r="B1303" s="15" t="str">
        <f aca="false">consensus_calculation!$I1303</f>
        <v>NON_SPECIFIC</v>
      </c>
      <c r="C1303" s="10" t="b">
        <f aca="false">consensus_calculation!F1303</f>
        <v>0</v>
      </c>
    </row>
    <row r="1304" customFormat="false" ht="15.75" hidden="false" customHeight="false" outlineLevel="0" collapsed="false">
      <c r="A1304" s="15" t="str">
        <f aca="false">consensus_calculation!$A1304</f>
        <v>5fa3076c-05c8-4c88-9432-b0916d7cb610</v>
      </c>
      <c r="B1304" s="15" t="str">
        <f aca="false">consensus_calculation!$I1304</f>
        <v>NON_SPECIFIC</v>
      </c>
      <c r="C1304" s="10" t="b">
        <f aca="false">consensus_calculation!F1304</f>
        <v>0</v>
      </c>
    </row>
    <row r="1305" customFormat="false" ht="15.75" hidden="false" customHeight="false" outlineLevel="0" collapsed="false">
      <c r="A1305" s="15" t="str">
        <f aca="false">consensus_calculation!$A1305</f>
        <v>5fd01b80-c1aa-43b7-88f6-5e43383a16f0</v>
      </c>
      <c r="B1305" s="15" t="str">
        <f aca="false">consensus_calculation!$I1305</f>
        <v>NORMAL</v>
      </c>
      <c r="C1305" s="10" t="b">
        <f aca="false">consensus_calculation!F1305</f>
        <v>0</v>
      </c>
    </row>
    <row r="1306" customFormat="false" ht="15.75" hidden="false" customHeight="false" outlineLevel="0" collapsed="false">
      <c r="A1306" s="15" t="str">
        <f aca="false">consensus_calculation!$A1306</f>
        <v>60588c1a-6cd2-4677-a12a-b723abc6b25d</v>
      </c>
      <c r="B1306" s="15" t="str">
        <f aca="false">consensus_calculation!$I1306</f>
        <v>ACTIVE</v>
      </c>
      <c r="C1306" s="10" t="b">
        <f aca="false">consensus_calculation!F1306</f>
        <v>0</v>
      </c>
    </row>
    <row r="1307" customFormat="false" ht="15.75" hidden="false" customHeight="false" outlineLevel="0" collapsed="false">
      <c r="A1307" s="15" t="str">
        <f aca="false">consensus_calculation!$A1307</f>
        <v>6059590e-1472-4283-87ea-8d5f197a078d</v>
      </c>
      <c r="B1307" s="15" t="str">
        <f aca="false">consensus_calculation!$I1307</f>
        <v>ACTIVE</v>
      </c>
      <c r="C1307" s="10" t="b">
        <f aca="false">consensus_calculation!F1307</f>
        <v>0</v>
      </c>
    </row>
    <row r="1308" customFormat="false" ht="15.75" hidden="false" customHeight="false" outlineLevel="0" collapsed="false">
      <c r="A1308" s="15" t="str">
        <f aca="false">consensus_calculation!$A1308</f>
        <v>608e3844-c445-4bb3-ace7-54283476e4b8</v>
      </c>
      <c r="B1308" s="15" t="str">
        <f aca="false">consensus_calculation!$I1308</f>
        <v>NORMAL</v>
      </c>
      <c r="C1308" s="10" t="b">
        <f aca="false">consensus_calculation!F1308</f>
        <v>1</v>
      </c>
    </row>
    <row r="1309" customFormat="false" ht="15.75" hidden="false" customHeight="false" outlineLevel="0" collapsed="false">
      <c r="A1309" s="15" t="str">
        <f aca="false">consensus_calculation!$A1309</f>
        <v>60dee727-fab1-4fa1-b273-521657b4546f</v>
      </c>
      <c r="B1309" s="15" t="str">
        <f aca="false">consensus_calculation!$I1309</f>
        <v>NORMAL</v>
      </c>
      <c r="C1309" s="10" t="b">
        <f aca="false">consensus_calculation!F1309</f>
        <v>0</v>
      </c>
    </row>
    <row r="1310" customFormat="false" ht="15.75" hidden="false" customHeight="false" outlineLevel="0" collapsed="false">
      <c r="A1310" s="15" t="str">
        <f aca="false">consensus_calculation!$A1310</f>
        <v>61490f6b-aa52-4619-a15e-9431a4a8d091</v>
      </c>
      <c r="B1310" s="15" t="str">
        <f aca="false">consensus_calculation!$I1310</f>
        <v>EARLY</v>
      </c>
      <c r="C1310" s="10" t="b">
        <f aca="false">consensus_calculation!F1310</f>
        <v>0</v>
      </c>
    </row>
    <row r="1311" customFormat="false" ht="15.75" hidden="false" customHeight="false" outlineLevel="0" collapsed="false">
      <c r="A1311" s="15" t="str">
        <f aca="false">consensus_calculation!$A1311</f>
        <v>61a67408-37cb-42d4-ac70-afa9759eda4e</v>
      </c>
      <c r="B1311" s="15" t="str">
        <f aca="false">consensus_calculation!$I1311</f>
        <v>NON_SPECIFIC</v>
      </c>
      <c r="C1311" s="10" t="b">
        <f aca="false">consensus_calculation!F1311</f>
        <v>0</v>
      </c>
    </row>
    <row r="1312" customFormat="false" ht="15.75" hidden="false" customHeight="false" outlineLevel="0" collapsed="false">
      <c r="A1312" s="15" t="str">
        <f aca="false">consensus_calculation!$A1312</f>
        <v>62737dc7-fce2-4e66-85d8-63ad7a2c0651</v>
      </c>
      <c r="B1312" s="15" t="str">
        <f aca="false">consensus_calculation!$I1312</f>
        <v>NON_SPECIFIC</v>
      </c>
      <c r="C1312" s="10" t="b">
        <f aca="false">consensus_calculation!F1312</f>
        <v>1</v>
      </c>
    </row>
    <row r="1313" customFormat="false" ht="15.75" hidden="false" customHeight="false" outlineLevel="0" collapsed="false">
      <c r="A1313" s="15" t="str">
        <f aca="false">consensus_calculation!$A1313</f>
        <v>62d2e561-8a43-41f0-87b0-ebc32385f6ef</v>
      </c>
      <c r="B1313" s="15" t="str">
        <f aca="false">consensus_calculation!$I1313</f>
        <v>NORMAL</v>
      </c>
      <c r="C1313" s="10" t="b">
        <f aca="false">consensus_calculation!F1313</f>
        <v>0</v>
      </c>
    </row>
    <row r="1314" customFormat="false" ht="15.75" hidden="false" customHeight="false" outlineLevel="0" collapsed="false">
      <c r="A1314" s="15" t="str">
        <f aca="false">consensus_calculation!$A1314</f>
        <v>62e50651-44e0-4473-9853-3e27edcbfe1b</v>
      </c>
      <c r="B1314" s="15" t="str">
        <f aca="false">consensus_calculation!$I1314</f>
        <v>NON_SPECIFIC</v>
      </c>
      <c r="C1314" s="10" t="b">
        <f aca="false">consensus_calculation!F1314</f>
        <v>0</v>
      </c>
    </row>
    <row r="1315" customFormat="false" ht="15.75" hidden="false" customHeight="false" outlineLevel="0" collapsed="false">
      <c r="A1315" s="15" t="str">
        <f aca="false">consensus_calculation!$A1315</f>
        <v>630f343d-85c6-46a6-87e9-4a0ffed89e16</v>
      </c>
      <c r="B1315" s="15" t="str">
        <f aca="false">consensus_calculation!$I1315</f>
        <v>EARLY</v>
      </c>
      <c r="C1315" s="10" t="b">
        <f aca="false">consensus_calculation!F1315</f>
        <v>0</v>
      </c>
    </row>
    <row r="1316" customFormat="false" ht="15.75" hidden="false" customHeight="false" outlineLevel="0" collapsed="false">
      <c r="A1316" s="15" t="str">
        <f aca="false">consensus_calculation!$A1316</f>
        <v>6375666a-9c82-4616-ba7b-db932cfdacca</v>
      </c>
      <c r="B1316" s="15" t="str">
        <f aca="false">consensus_calculation!$I1316</f>
        <v>NON_SPECIFIC</v>
      </c>
      <c r="C1316" s="10" t="b">
        <f aca="false">consensus_calculation!F1316</f>
        <v>0</v>
      </c>
    </row>
    <row r="1317" customFormat="false" ht="15.75" hidden="false" customHeight="false" outlineLevel="0" collapsed="false">
      <c r="A1317" s="15" t="str">
        <f aca="false">consensus_calculation!$A1317</f>
        <v>63a6b9e8-51d8-4e6e-a996-aa4119539443</v>
      </c>
      <c r="B1317" s="15" t="str">
        <f aca="false">consensus_calculation!$I1317</f>
        <v>ACTIVE</v>
      </c>
      <c r="C1317" s="10" t="b">
        <f aca="false">consensus_calculation!F1317</f>
        <v>1</v>
      </c>
    </row>
    <row r="1318" customFormat="false" ht="15.75" hidden="false" customHeight="false" outlineLevel="0" collapsed="false">
      <c r="A1318" s="15" t="str">
        <f aca="false">consensus_calculation!$A1318</f>
        <v>6447a12b-caaa-4e73-b70e-e0b493f31b88</v>
      </c>
      <c r="B1318" s="15" t="str">
        <f aca="false">consensus_calculation!$I1318</f>
        <v>NON_SPECIFIC</v>
      </c>
      <c r="C1318" s="10" t="b">
        <f aca="false">consensus_calculation!F1318</f>
        <v>0</v>
      </c>
    </row>
    <row r="1319" customFormat="false" ht="15.75" hidden="false" customHeight="false" outlineLevel="0" collapsed="false">
      <c r="A1319" s="15" t="str">
        <f aca="false">consensus_calculation!$A1319</f>
        <v>644a7fa5-cc5f-4171-9c1e-8a7fc83df106</v>
      </c>
      <c r="B1319" s="15" t="str">
        <f aca="false">consensus_calculation!$I1319</f>
        <v>LATE</v>
      </c>
      <c r="C1319" s="10" t="b">
        <f aca="false">consensus_calculation!F1319</f>
        <v>0</v>
      </c>
    </row>
    <row r="1320" customFormat="false" ht="15.75" hidden="false" customHeight="false" outlineLevel="0" collapsed="false">
      <c r="A1320" s="15" t="str">
        <f aca="false">consensus_calculation!$A1320</f>
        <v>64d59e80-a105-4286-9a39-f77edb1e5104</v>
      </c>
      <c r="B1320" s="15" t="str">
        <f aca="false">consensus_calculation!$I1320</f>
        <v>LATE</v>
      </c>
      <c r="C1320" s="10" t="b">
        <f aca="false">consensus_calculation!F1320</f>
        <v>1</v>
      </c>
    </row>
    <row r="1321" customFormat="false" ht="15.75" hidden="false" customHeight="false" outlineLevel="0" collapsed="false">
      <c r="A1321" s="15" t="str">
        <f aca="false">consensus_calculation!$A1321</f>
        <v>655d679f-16b8-4bb3-9a34-8025275e647a</v>
      </c>
      <c r="B1321" s="15" t="str">
        <f aca="false">consensus_calculation!$I1321</f>
        <v>ACTIVE</v>
      </c>
      <c r="C1321" s="10" t="b">
        <f aca="false">consensus_calculation!F1321</f>
        <v>0</v>
      </c>
    </row>
    <row r="1322" customFormat="false" ht="15.75" hidden="false" customHeight="false" outlineLevel="0" collapsed="false">
      <c r="A1322" s="15" t="str">
        <f aca="false">consensus_calculation!$A1322</f>
        <v>659da4e7-b636-4699-aa24-f82810019fd5</v>
      </c>
      <c r="B1322" s="15" t="str">
        <f aca="false">consensus_calculation!$I1322</f>
        <v>NORMAL</v>
      </c>
      <c r="C1322" s="10" t="b">
        <f aca="false">consensus_calculation!F1322</f>
        <v>0</v>
      </c>
    </row>
    <row r="1323" customFormat="false" ht="15.75" hidden="false" customHeight="false" outlineLevel="0" collapsed="false">
      <c r="A1323" s="15" t="str">
        <f aca="false">consensus_calculation!$A1323</f>
        <v>659fc046-acc4-46b9-aa35-bea28531746a</v>
      </c>
      <c r="B1323" s="15" t="str">
        <f aca="false">consensus_calculation!$I1323</f>
        <v>NON_SPECIFIC</v>
      </c>
      <c r="C1323" s="10" t="b">
        <f aca="false">consensus_calculation!F1323</f>
        <v>0</v>
      </c>
    </row>
    <row r="1324" customFormat="false" ht="15.75" hidden="false" customHeight="false" outlineLevel="0" collapsed="false">
      <c r="A1324" s="15" t="str">
        <f aca="false">consensus_calculation!$A1324</f>
        <v>662e7d52-69d2-4a2f-bb7c-58dc84edc0c3</v>
      </c>
      <c r="B1324" s="15" t="str">
        <f aca="false">consensus_calculation!$I1324</f>
        <v>NON_SPECIFIC</v>
      </c>
      <c r="C1324" s="10" t="b">
        <f aca="false">consensus_calculation!F1324</f>
        <v>0</v>
      </c>
    </row>
    <row r="1325" customFormat="false" ht="15.75" hidden="false" customHeight="false" outlineLevel="0" collapsed="false">
      <c r="A1325" s="15" t="str">
        <f aca="false">consensus_calculation!$A1325</f>
        <v>670ba969-3971-40bc-ac86-9786c76c2be7</v>
      </c>
      <c r="B1325" s="15" t="str">
        <f aca="false">consensus_calculation!$I1325</f>
        <v>NORMAL</v>
      </c>
      <c r="C1325" s="10" t="b">
        <f aca="false">consensus_calculation!F1325</f>
        <v>1</v>
      </c>
    </row>
    <row r="1326" customFormat="false" ht="15.75" hidden="false" customHeight="false" outlineLevel="0" collapsed="false">
      <c r="A1326" s="15" t="str">
        <f aca="false">consensus_calculation!$A1326</f>
        <v>6743ce47-0e4d-47ce-81fa-30c922bb82f3</v>
      </c>
      <c r="B1326" s="15" t="str">
        <f aca="false">consensus_calculation!$I1326</f>
        <v/>
      </c>
      <c r="C1326" s="10" t="b">
        <f aca="false">consensus_calculation!F1326</f>
        <v>0</v>
      </c>
    </row>
    <row r="1327" customFormat="false" ht="15.75" hidden="false" customHeight="false" outlineLevel="0" collapsed="false">
      <c r="A1327" s="15" t="str">
        <f aca="false">consensus_calculation!$A1327</f>
        <v>67a76909-d8bb-401c-adbf-e2f6bdca1f46</v>
      </c>
      <c r="B1327" s="15" t="str">
        <f aca="false">consensus_calculation!$I1327</f>
        <v>NORMAL</v>
      </c>
      <c r="C1327" s="10" t="b">
        <f aca="false">consensus_calculation!F1327</f>
        <v>0</v>
      </c>
    </row>
    <row r="1328" customFormat="false" ht="15.75" hidden="false" customHeight="false" outlineLevel="0" collapsed="false">
      <c r="A1328" s="15" t="str">
        <f aca="false">consensus_calculation!$A1328</f>
        <v>67a79729-f3ad-414e-a783-0e2b021fd78e</v>
      </c>
      <c r="B1328" s="15" t="str">
        <f aca="false">consensus_calculation!$I1328</f>
        <v>NORMAL</v>
      </c>
      <c r="C1328" s="10" t="b">
        <f aca="false">consensus_calculation!F1328</f>
        <v>0</v>
      </c>
    </row>
    <row r="1329" customFormat="false" ht="15.75" hidden="false" customHeight="false" outlineLevel="0" collapsed="false">
      <c r="A1329" s="15" t="str">
        <f aca="false">consensus_calculation!$A1329</f>
        <v>67cc04b8-b217-432f-8cc8-d7bdb828ebf1</v>
      </c>
      <c r="B1329" s="15" t="str">
        <f aca="false">consensus_calculation!$I1329</f>
        <v>NON_SPECIFIC</v>
      </c>
      <c r="C1329" s="10" t="b">
        <f aca="false">consensus_calculation!F1329</f>
        <v>0</v>
      </c>
    </row>
    <row r="1330" customFormat="false" ht="15.75" hidden="false" customHeight="false" outlineLevel="0" collapsed="false">
      <c r="A1330" s="15" t="str">
        <f aca="false">consensus_calculation!$A1330</f>
        <v>68c85dd5-8ed6-456a-a5fe-3f459b7d1559</v>
      </c>
      <c r="B1330" s="15" t="str">
        <f aca="false">consensus_calculation!$I1330</f>
        <v>LATE</v>
      </c>
      <c r="C1330" s="10" t="b">
        <f aca="false">consensus_calculation!F1330</f>
        <v>0</v>
      </c>
    </row>
    <row r="1331" customFormat="false" ht="15.75" hidden="false" customHeight="false" outlineLevel="0" collapsed="false">
      <c r="A1331" s="15" t="str">
        <f aca="false">consensus_calculation!$A1331</f>
        <v>697b3bde-2374-47e4-9c32-6cb9d5c6bdc7</v>
      </c>
      <c r="B1331" s="15" t="str">
        <f aca="false">consensus_calculation!$I1331</f>
        <v>NON_SPECIFIC</v>
      </c>
      <c r="C1331" s="10" t="b">
        <f aca="false">consensus_calculation!F1331</f>
        <v>1</v>
      </c>
    </row>
    <row r="1332" customFormat="false" ht="15.75" hidden="false" customHeight="false" outlineLevel="0" collapsed="false">
      <c r="A1332" s="15" t="str">
        <f aca="false">consensus_calculation!$A1332</f>
        <v>69aa91c8-f017-4fd6-89f4-7716f654ff92</v>
      </c>
      <c r="B1332" s="15" t="str">
        <f aca="false">consensus_calculation!$I1332</f>
        <v>NORMAL</v>
      </c>
      <c r="C1332" s="10" t="b">
        <f aca="false">consensus_calculation!F1332</f>
        <v>0</v>
      </c>
    </row>
    <row r="1333" customFormat="false" ht="15.75" hidden="false" customHeight="false" outlineLevel="0" collapsed="false">
      <c r="A1333" s="15" t="str">
        <f aca="false">consensus_calculation!$A1333</f>
        <v>69c382e2-925b-4ce5-96a1-b55a7090fd2f</v>
      </c>
      <c r="B1333" s="15" t="str">
        <f aca="false">consensus_calculation!$I1333</f>
        <v>EARLY</v>
      </c>
      <c r="C1333" s="10" t="b">
        <f aca="false">consensus_calculation!F1333</f>
        <v>0</v>
      </c>
    </row>
    <row r="1334" customFormat="false" ht="15.75" hidden="false" customHeight="false" outlineLevel="0" collapsed="false">
      <c r="A1334" s="15" t="str">
        <f aca="false">consensus_calculation!$A1334</f>
        <v>6a3c52a2-ee82-4ee0-b982-c6814d9b9946</v>
      </c>
      <c r="B1334" s="15" t="str">
        <f aca="false">consensus_calculation!$I1334</f>
        <v>NON_SPECIFIC</v>
      </c>
      <c r="C1334" s="10" t="b">
        <f aca="false">consensus_calculation!F1334</f>
        <v>1</v>
      </c>
    </row>
    <row r="1335" customFormat="false" ht="15.75" hidden="false" customHeight="false" outlineLevel="0" collapsed="false">
      <c r="A1335" s="15" t="str">
        <f aca="false">consensus_calculation!$A1335</f>
        <v>6a5228ec-0ac5-4b4a-bf19-f7c677c3ff7f</v>
      </c>
      <c r="B1335" s="15" t="str">
        <f aca="false">consensus_calculation!$I1335</f>
        <v>EARLY</v>
      </c>
      <c r="C1335" s="10" t="b">
        <f aca="false">consensus_calculation!F1335</f>
        <v>0</v>
      </c>
    </row>
    <row r="1336" customFormat="false" ht="15.75" hidden="false" customHeight="false" outlineLevel="0" collapsed="false">
      <c r="A1336" s="15" t="str">
        <f aca="false">consensus_calculation!$A1336</f>
        <v>6ab45802-4312-4bbc-9fc6-677b355d3893</v>
      </c>
      <c r="B1336" s="15" t="str">
        <f aca="false">consensus_calculation!$I1336</f>
        <v>NON_SPECIFIC</v>
      </c>
      <c r="C1336" s="10" t="b">
        <f aca="false">consensus_calculation!F1336</f>
        <v>0</v>
      </c>
    </row>
    <row r="1337" customFormat="false" ht="15.75" hidden="false" customHeight="false" outlineLevel="0" collapsed="false">
      <c r="A1337" s="15" t="str">
        <f aca="false">consensus_calculation!$A1337</f>
        <v>6ac3b42e-b24a-435b-84f3-bac67a68af80</v>
      </c>
      <c r="B1337" s="15" t="str">
        <f aca="false">consensus_calculation!$I1337</f>
        <v>NORMAL</v>
      </c>
      <c r="C1337" s="10" t="b">
        <f aca="false">consensus_calculation!F1337</f>
        <v>0</v>
      </c>
    </row>
    <row r="1338" customFormat="false" ht="15.75" hidden="false" customHeight="false" outlineLevel="0" collapsed="false">
      <c r="A1338" s="15" t="str">
        <f aca="false">consensus_calculation!$A1338</f>
        <v>6b132d58-5a4a-4889-9711-19f7189ac277</v>
      </c>
      <c r="B1338" s="15" t="str">
        <f aca="false">consensus_calculation!$I1338</f>
        <v>NORMAL</v>
      </c>
      <c r="C1338" s="10" t="b">
        <f aca="false">consensus_calculation!F1338</f>
        <v>0</v>
      </c>
    </row>
    <row r="1339" customFormat="false" ht="15.75" hidden="false" customHeight="false" outlineLevel="0" collapsed="false">
      <c r="A1339" s="15" t="str">
        <f aca="false">consensus_calculation!$A1339</f>
        <v>6b3154cc-b4bc-476e-b82e-518bff5e42ca</v>
      </c>
      <c r="B1339" s="15" t="str">
        <f aca="false">consensus_calculation!$I1339</f>
        <v>NORMAL</v>
      </c>
      <c r="C1339" s="10" t="b">
        <f aca="false">consensus_calculation!F1339</f>
        <v>0</v>
      </c>
    </row>
    <row r="1340" customFormat="false" ht="15.75" hidden="false" customHeight="false" outlineLevel="0" collapsed="false">
      <c r="A1340" s="15" t="str">
        <f aca="false">consensus_calculation!$A1340</f>
        <v>6bb83b7c-5011-44d9-8a55-ea0b1599b5f3</v>
      </c>
      <c r="B1340" s="15" t="str">
        <f aca="false">consensus_calculation!$I1340</f>
        <v/>
      </c>
      <c r="C1340" s="10" t="b">
        <f aca="false">consensus_calculation!F1340</f>
        <v>0</v>
      </c>
    </row>
    <row r="1341" customFormat="false" ht="15.75" hidden="false" customHeight="false" outlineLevel="0" collapsed="false">
      <c r="A1341" s="15" t="str">
        <f aca="false">consensus_calculation!$A1341</f>
        <v>6bd1c364-4615-494e-aefd-f9682a7514e1</v>
      </c>
      <c r="B1341" s="15" t="str">
        <f aca="false">consensus_calculation!$I1341</f>
        <v/>
      </c>
      <c r="C1341" s="10" t="b">
        <f aca="false">consensus_calculation!F1341</f>
        <v>0</v>
      </c>
    </row>
    <row r="1342" customFormat="false" ht="15.75" hidden="false" customHeight="false" outlineLevel="0" collapsed="false">
      <c r="A1342" s="15" t="str">
        <f aca="false">consensus_calculation!$A1342</f>
        <v>6bdf0e62-d88e-4181-be51-5843d1e3900f</v>
      </c>
      <c r="B1342" s="15" t="str">
        <f aca="false">consensus_calculation!$I1342</f>
        <v>NORMAL</v>
      </c>
      <c r="C1342" s="10" t="b">
        <f aca="false">consensus_calculation!F1342</f>
        <v>0</v>
      </c>
    </row>
    <row r="1343" customFormat="false" ht="15.75" hidden="false" customHeight="false" outlineLevel="0" collapsed="false">
      <c r="A1343" s="15" t="str">
        <f aca="false">consensus_calculation!$A1343</f>
        <v>6c492a83-319a-4884-980f-984f7e9ce386</v>
      </c>
      <c r="B1343" s="15" t="str">
        <f aca="false">consensus_calculation!$I1343</f>
        <v>NON_SPECIFIC</v>
      </c>
      <c r="C1343" s="10" t="b">
        <f aca="false">consensus_calculation!F1343</f>
        <v>0</v>
      </c>
    </row>
    <row r="1344" customFormat="false" ht="15.75" hidden="false" customHeight="false" outlineLevel="0" collapsed="false">
      <c r="A1344" s="15" t="str">
        <f aca="false">consensus_calculation!$A1344</f>
        <v>6c88495d-d7a4-489d-9ecc-5c3ee42d6738</v>
      </c>
      <c r="B1344" s="15" t="str">
        <f aca="false">consensus_calculation!$I1344</f>
        <v>NORMAL</v>
      </c>
      <c r="C1344" s="10" t="b">
        <f aca="false">consensus_calculation!F1344</f>
        <v>0</v>
      </c>
    </row>
    <row r="1345" customFormat="false" ht="15.75" hidden="false" customHeight="false" outlineLevel="0" collapsed="false">
      <c r="A1345" s="15" t="str">
        <f aca="false">consensus_calculation!$A1345</f>
        <v>6cd8fa51-4c3b-406f-ae35-5903c69039bc</v>
      </c>
      <c r="B1345" s="15" t="str">
        <f aca="false">consensus_calculation!$I1345</f>
        <v>NON_SPECIFIC</v>
      </c>
      <c r="C1345" s="10" t="b">
        <f aca="false">consensus_calculation!F1345</f>
        <v>0</v>
      </c>
    </row>
    <row r="1346" customFormat="false" ht="15.75" hidden="false" customHeight="false" outlineLevel="0" collapsed="false">
      <c r="A1346" s="15" t="str">
        <f aca="false">consensus_calculation!$A1346</f>
        <v>6cda08f4-6ec0-4d5b-ac34-f7b3af73771e</v>
      </c>
      <c r="B1346" s="15" t="str">
        <f aca="false">consensus_calculation!$I1346</f>
        <v>LATE</v>
      </c>
      <c r="C1346" s="10" t="b">
        <f aca="false">consensus_calculation!F1346</f>
        <v>1</v>
      </c>
    </row>
    <row r="1347" customFormat="false" ht="15.75" hidden="false" customHeight="false" outlineLevel="0" collapsed="false">
      <c r="A1347" s="15" t="str">
        <f aca="false">consensus_calculation!$A1347</f>
        <v>6cf0c81f-747d-4236-959d-a72cb9c9decd</v>
      </c>
      <c r="B1347" s="15" t="str">
        <f aca="false">consensus_calculation!$I1347</f>
        <v>LATE</v>
      </c>
      <c r="C1347" s="10" t="b">
        <f aca="false">consensus_calculation!F1347</f>
        <v>1</v>
      </c>
    </row>
    <row r="1348" customFormat="false" ht="15.75" hidden="false" customHeight="false" outlineLevel="0" collapsed="false">
      <c r="A1348" s="15" t="str">
        <f aca="false">consensus_calculation!$A1348</f>
        <v>6db4b2ae-42c4-4753-9e35-c305856b85c5</v>
      </c>
      <c r="B1348" s="15" t="str">
        <f aca="false">consensus_calculation!$I1348</f>
        <v>EARLY</v>
      </c>
      <c r="C1348" s="10" t="b">
        <f aca="false">consensus_calculation!F1348</f>
        <v>0</v>
      </c>
    </row>
    <row r="1349" customFormat="false" ht="15.75" hidden="false" customHeight="false" outlineLevel="0" collapsed="false">
      <c r="A1349" s="15" t="str">
        <f aca="false">consensus_calculation!$A1349</f>
        <v>6e28d00f-42b8-449f-b218-d2ac3641fd05</v>
      </c>
      <c r="B1349" s="15" t="str">
        <f aca="false">consensus_calculation!$I1349</f>
        <v>NORMAL</v>
      </c>
      <c r="C1349" s="10" t="b">
        <f aca="false">consensus_calculation!F1349</f>
        <v>1</v>
      </c>
    </row>
    <row r="1350" customFormat="false" ht="15.75" hidden="false" customHeight="false" outlineLevel="0" collapsed="false">
      <c r="A1350" s="15" t="str">
        <f aca="false">consensus_calculation!$A1350</f>
        <v>6e68eabe-b18e-4646-a6e9-7bf7a275ce07</v>
      </c>
      <c r="B1350" s="15" t="str">
        <f aca="false">consensus_calculation!$I1350</f>
        <v>NON_SPECIFIC</v>
      </c>
      <c r="C1350" s="10" t="b">
        <f aca="false">consensus_calculation!F1350</f>
        <v>1</v>
      </c>
    </row>
    <row r="1351" customFormat="false" ht="15.75" hidden="false" customHeight="false" outlineLevel="0" collapsed="false">
      <c r="A1351" s="15" t="str">
        <f aca="false">consensus_calculation!$A1351</f>
        <v>6e7d0416-7348-4c6a-9602-dbface7f3b92</v>
      </c>
      <c r="B1351" s="15" t="str">
        <f aca="false">consensus_calculation!$I1351</f>
        <v>ACTIVE</v>
      </c>
      <c r="C1351" s="10" t="b">
        <f aca="false">consensus_calculation!F1351</f>
        <v>1</v>
      </c>
    </row>
    <row r="1352" customFormat="false" ht="15.75" hidden="false" customHeight="false" outlineLevel="0" collapsed="false">
      <c r="A1352" s="15" t="str">
        <f aca="false">consensus_calculation!$A1352</f>
        <v>6f00d2ca-99d3-4bc5-a4db-41b6ed54c477</v>
      </c>
      <c r="B1352" s="15" t="str">
        <f aca="false">consensus_calculation!$I1352</f>
        <v>NON_SPECIFIC</v>
      </c>
      <c r="C1352" s="10" t="b">
        <f aca="false">consensus_calculation!F1352</f>
        <v>0</v>
      </c>
    </row>
    <row r="1353" customFormat="false" ht="15.75" hidden="false" customHeight="false" outlineLevel="0" collapsed="false">
      <c r="A1353" s="15" t="str">
        <f aca="false">consensus_calculation!$A1353</f>
        <v>6f0ca4b5-7cc1-44e2-bce7-8aa1a1595fb8</v>
      </c>
      <c r="B1353" s="15" t="str">
        <f aca="false">consensus_calculation!$I1353</f>
        <v>EARLY</v>
      </c>
      <c r="C1353" s="10" t="b">
        <f aca="false">consensus_calculation!F1353</f>
        <v>0</v>
      </c>
    </row>
    <row r="1354" customFormat="false" ht="15.75" hidden="false" customHeight="false" outlineLevel="0" collapsed="false">
      <c r="A1354" s="15" t="str">
        <f aca="false">consensus_calculation!$A1354</f>
        <v>6fe82094-21e0-4ec0-ac4e-35c81afdd509</v>
      </c>
      <c r="B1354" s="15" t="str">
        <f aca="false">consensus_calculation!$I1354</f>
        <v>NORMAL</v>
      </c>
      <c r="C1354" s="10" t="b">
        <f aca="false">consensus_calculation!F1354</f>
        <v>0</v>
      </c>
    </row>
    <row r="1355" customFormat="false" ht="15.75" hidden="false" customHeight="false" outlineLevel="0" collapsed="false">
      <c r="A1355" s="15" t="str">
        <f aca="false">consensus_calculation!$A1355</f>
        <v>6ff5a100-22ea-4bf7-920b-99d4d32bdbfc</v>
      </c>
      <c r="B1355" s="15" t="str">
        <f aca="false">consensus_calculation!$I1355</f>
        <v>NORMAL</v>
      </c>
      <c r="C1355" s="10" t="b">
        <f aca="false">consensus_calculation!F1355</f>
        <v>0</v>
      </c>
    </row>
    <row r="1356" customFormat="false" ht="15.75" hidden="false" customHeight="false" outlineLevel="0" collapsed="false">
      <c r="A1356" s="15" t="str">
        <f aca="false">consensus_calculation!$A1356</f>
        <v>700bf8a6-99e0-4dbf-9e27-32523dee19b6</v>
      </c>
      <c r="B1356" s="15" t="str">
        <f aca="false">consensus_calculation!$I1356</f>
        <v>NORMAL</v>
      </c>
      <c r="C1356" s="10" t="b">
        <f aca="false">consensus_calculation!F1356</f>
        <v>0</v>
      </c>
    </row>
    <row r="1357" customFormat="false" ht="15.75" hidden="false" customHeight="false" outlineLevel="0" collapsed="false">
      <c r="A1357" s="15" t="str">
        <f aca="false">consensus_calculation!$A1357</f>
        <v>704e102f-8072-4669-818b-975cd08d6169</v>
      </c>
      <c r="B1357" s="15" t="str">
        <f aca="false">consensus_calculation!$I1357</f>
        <v>NON_SPECIFIC</v>
      </c>
      <c r="C1357" s="10" t="b">
        <f aca="false">consensus_calculation!F1357</f>
        <v>0</v>
      </c>
    </row>
    <row r="1358" customFormat="false" ht="15.75" hidden="false" customHeight="false" outlineLevel="0" collapsed="false">
      <c r="A1358" s="15" t="str">
        <f aca="false">consensus_calculation!$A1358</f>
        <v>708d43bf-42a7-49cf-b675-6fb68cc197d6</v>
      </c>
      <c r="B1358" s="15" t="str">
        <f aca="false">consensus_calculation!$I1358</f>
        <v>NON_SPECIFIC</v>
      </c>
      <c r="C1358" s="10" t="b">
        <f aca="false">consensus_calculation!F1358</f>
        <v>0</v>
      </c>
    </row>
    <row r="1359" customFormat="false" ht="15.75" hidden="false" customHeight="false" outlineLevel="0" collapsed="false">
      <c r="A1359" s="15" t="str">
        <f aca="false">consensus_calculation!$A1359</f>
        <v>713bdfeb-944e-4072-aa3b-2836933fce2f</v>
      </c>
      <c r="B1359" s="15" t="str">
        <f aca="false">consensus_calculation!$I1359</f>
        <v>EARLY</v>
      </c>
      <c r="C1359" s="10" t="b">
        <f aca="false">consensus_calculation!F1359</f>
        <v>0</v>
      </c>
    </row>
    <row r="1360" customFormat="false" ht="15.75" hidden="false" customHeight="false" outlineLevel="0" collapsed="false">
      <c r="A1360" s="15" t="str">
        <f aca="false">consensus_calculation!$A1360</f>
        <v>71d30508-462f-47eb-ab90-70248d53b33a</v>
      </c>
      <c r="B1360" s="15" t="str">
        <f aca="false">consensus_calculation!$I1360</f>
        <v>EARLY</v>
      </c>
      <c r="C1360" s="10" t="b">
        <f aca="false">consensus_calculation!F1360</f>
        <v>0</v>
      </c>
    </row>
    <row r="1361" customFormat="false" ht="15.75" hidden="false" customHeight="false" outlineLevel="0" collapsed="false">
      <c r="A1361" s="15" t="str">
        <f aca="false">consensus_calculation!$A1361</f>
        <v>71fb7f70-524f-4fdf-bdd9-36389396d5c0</v>
      </c>
      <c r="B1361" s="15" t="str">
        <f aca="false">consensus_calculation!$I1361</f>
        <v>NON_SPECIFIC</v>
      </c>
      <c r="C1361" s="10" t="b">
        <f aca="false">consensus_calculation!F1361</f>
        <v>0</v>
      </c>
    </row>
    <row r="1362" customFormat="false" ht="15.75" hidden="false" customHeight="false" outlineLevel="0" collapsed="false">
      <c r="A1362" s="15" t="str">
        <f aca="false">consensus_calculation!$A1362</f>
        <v>727a4488-c70b-49e7-ba98-3ad5b5cfea49</v>
      </c>
      <c r="B1362" s="15" t="str">
        <f aca="false">consensus_calculation!$I1362</f>
        <v>NON_SPECIFIC</v>
      </c>
      <c r="C1362" s="10" t="b">
        <f aca="false">consensus_calculation!F1362</f>
        <v>0</v>
      </c>
    </row>
    <row r="1363" customFormat="false" ht="15.75" hidden="false" customHeight="false" outlineLevel="0" collapsed="false">
      <c r="A1363" s="15" t="str">
        <f aca="false">consensus_calculation!$A1363</f>
        <v>728329ab-5e19-4abd-8db0-f5b542d33401</v>
      </c>
      <c r="B1363" s="15" t="str">
        <f aca="false">consensus_calculation!$I1363</f>
        <v/>
      </c>
      <c r="C1363" s="10" t="b">
        <f aca="false">consensus_calculation!F1363</f>
        <v>0</v>
      </c>
    </row>
    <row r="1364" customFormat="false" ht="15.75" hidden="false" customHeight="false" outlineLevel="0" collapsed="false">
      <c r="A1364" s="15" t="str">
        <f aca="false">consensus_calculation!$A1364</f>
        <v>72e45aa3-876b-4387-ac67-f5a531c7649e</v>
      </c>
      <c r="B1364" s="15" t="str">
        <f aca="false">consensus_calculation!$I1364</f>
        <v>EARLY</v>
      </c>
      <c r="C1364" s="10" t="b">
        <f aca="false">consensus_calculation!F1364</f>
        <v>0</v>
      </c>
    </row>
    <row r="1365" customFormat="false" ht="15.75" hidden="false" customHeight="false" outlineLevel="0" collapsed="false">
      <c r="A1365" s="15" t="str">
        <f aca="false">consensus_calculation!$A1365</f>
        <v>732b722d-8fa2-41e4-a126-40709b5e4931</v>
      </c>
      <c r="B1365" s="15" t="str">
        <f aca="false">consensus_calculation!$I1365</f>
        <v>NORMAL</v>
      </c>
      <c r="C1365" s="10" t="b">
        <f aca="false">consensus_calculation!F1365</f>
        <v>0</v>
      </c>
    </row>
    <row r="1366" customFormat="false" ht="15.75" hidden="false" customHeight="false" outlineLevel="0" collapsed="false">
      <c r="A1366" s="15" t="str">
        <f aca="false">consensus_calculation!$A1366</f>
        <v>7381a703-0955-4bf7-bdd0-a67a2f0926bc</v>
      </c>
      <c r="B1366" s="15" t="str">
        <f aca="false">consensus_calculation!$I1366</f>
        <v>NON_SPECIFIC</v>
      </c>
      <c r="C1366" s="10" t="b">
        <f aca="false">consensus_calculation!F1366</f>
        <v>0</v>
      </c>
    </row>
    <row r="1367" customFormat="false" ht="15.75" hidden="false" customHeight="false" outlineLevel="0" collapsed="false">
      <c r="A1367" s="15" t="str">
        <f aca="false">consensus_calculation!$A1367</f>
        <v>7385aa05-cc8f-4ac2-ac0e-15d4a7bc6e1c</v>
      </c>
      <c r="B1367" s="15" t="str">
        <f aca="false">consensus_calculation!$I1367</f>
        <v>NON_SPECIFIC</v>
      </c>
      <c r="C1367" s="10" t="b">
        <f aca="false">consensus_calculation!F1367</f>
        <v>0</v>
      </c>
    </row>
    <row r="1368" customFormat="false" ht="15.75" hidden="false" customHeight="false" outlineLevel="0" collapsed="false">
      <c r="A1368" s="15" t="str">
        <f aca="false">consensus_calculation!$A1368</f>
        <v>73df6836-4c4a-447c-966e-83a91fa4a437</v>
      </c>
      <c r="B1368" s="15" t="str">
        <f aca="false">consensus_calculation!$I1368</f>
        <v/>
      </c>
      <c r="C1368" s="10" t="b">
        <f aca="false">consensus_calculation!F1368</f>
        <v>0</v>
      </c>
    </row>
    <row r="1369" customFormat="false" ht="15.75" hidden="false" customHeight="false" outlineLevel="0" collapsed="false">
      <c r="A1369" s="15" t="str">
        <f aca="false">consensus_calculation!$A1369</f>
        <v>740c13ca-96d3-4c24-8318-a7644d61c184</v>
      </c>
      <c r="B1369" s="15" t="str">
        <f aca="false">consensus_calculation!$I1369</f>
        <v>EARLY</v>
      </c>
      <c r="C1369" s="10" t="b">
        <f aca="false">consensus_calculation!F1369</f>
        <v>0</v>
      </c>
    </row>
    <row r="1370" customFormat="false" ht="15.75" hidden="false" customHeight="false" outlineLevel="0" collapsed="false">
      <c r="A1370" s="15" t="str">
        <f aca="false">consensus_calculation!$A1370</f>
        <v>741a6468-1cb5-44bd-a5d9-78a9a581b7ae</v>
      </c>
      <c r="B1370" s="15" t="str">
        <f aca="false">consensus_calculation!$I1370</f>
        <v>NON_SPECIFIC</v>
      </c>
      <c r="C1370" s="10" t="b">
        <f aca="false">consensus_calculation!F1370</f>
        <v>1</v>
      </c>
    </row>
    <row r="1371" customFormat="false" ht="15.75" hidden="false" customHeight="false" outlineLevel="0" collapsed="false">
      <c r="A1371" s="15" t="str">
        <f aca="false">consensus_calculation!$A1371</f>
        <v>7435631f-744b-4313-8bb7-a2314763ebbf</v>
      </c>
      <c r="B1371" s="15" t="str">
        <f aca="false">consensus_calculation!$I1371</f>
        <v/>
      </c>
      <c r="C1371" s="10" t="b">
        <f aca="false">consensus_calculation!F1371</f>
        <v>1</v>
      </c>
    </row>
    <row r="1372" customFormat="false" ht="15.75" hidden="false" customHeight="false" outlineLevel="0" collapsed="false">
      <c r="A1372" s="15" t="str">
        <f aca="false">consensus_calculation!$A1372</f>
        <v>74f33c00-1962-4a84-9d1b-6a279e8089db</v>
      </c>
      <c r="B1372" s="15" t="str">
        <f aca="false">consensus_calculation!$I1372</f>
        <v>NORMAL</v>
      </c>
      <c r="C1372" s="10" t="b">
        <f aca="false">consensus_calculation!F1372</f>
        <v>1</v>
      </c>
    </row>
    <row r="1373" customFormat="false" ht="15.75" hidden="false" customHeight="false" outlineLevel="0" collapsed="false">
      <c r="A1373" s="15" t="str">
        <f aca="false">consensus_calculation!$A1373</f>
        <v>75be9e98-c070-4ab9-a4b5-31b62d5206b2</v>
      </c>
      <c r="B1373" s="15" t="str">
        <f aca="false">consensus_calculation!$I1373</f>
        <v>NORMAL</v>
      </c>
      <c r="C1373" s="10" t="b">
        <f aca="false">consensus_calculation!F1373</f>
        <v>0</v>
      </c>
    </row>
    <row r="1374" customFormat="false" ht="15.75" hidden="false" customHeight="false" outlineLevel="0" collapsed="false">
      <c r="A1374" s="15" t="str">
        <f aca="false">consensus_calculation!$A1374</f>
        <v>7628ebac-1e10-4e4d-89a8-73282d257538</v>
      </c>
      <c r="B1374" s="15" t="str">
        <f aca="false">consensus_calculation!$I1374</f>
        <v>NON_SPECIFIC</v>
      </c>
      <c r="C1374" s="10" t="b">
        <f aca="false">consensus_calculation!F1374</f>
        <v>0</v>
      </c>
    </row>
    <row r="1375" customFormat="false" ht="15.75" hidden="false" customHeight="false" outlineLevel="0" collapsed="false">
      <c r="A1375" s="15" t="str">
        <f aca="false">consensus_calculation!$A1375</f>
        <v>765c06e6-ac33-4055-9cd8-e7b92656db14</v>
      </c>
      <c r="B1375" s="15" t="str">
        <f aca="false">consensus_calculation!$I1375</f>
        <v/>
      </c>
      <c r="C1375" s="10" t="b">
        <f aca="false">consensus_calculation!F1375</f>
        <v>0</v>
      </c>
    </row>
    <row r="1376" customFormat="false" ht="15.75" hidden="false" customHeight="false" outlineLevel="0" collapsed="false">
      <c r="A1376" s="15" t="str">
        <f aca="false">consensus_calculation!$A1376</f>
        <v>7691d8d1-c6eb-43f9-b474-d97fc1f25416</v>
      </c>
      <c r="B1376" s="15" t="str">
        <f aca="false">consensus_calculation!$I1376</f>
        <v/>
      </c>
      <c r="C1376" s="10" t="b">
        <f aca="false">consensus_calculation!F1376</f>
        <v>0</v>
      </c>
    </row>
    <row r="1377" customFormat="false" ht="15.75" hidden="false" customHeight="false" outlineLevel="0" collapsed="false">
      <c r="A1377" s="15" t="str">
        <f aca="false">consensus_calculation!$A1377</f>
        <v>77201023-1261-46cb-9d38-facf8ea643e2</v>
      </c>
      <c r="B1377" s="15" t="str">
        <f aca="false">consensus_calculation!$I1377</f>
        <v/>
      </c>
      <c r="C1377" s="10" t="b">
        <f aca="false">consensus_calculation!F1377</f>
        <v>0</v>
      </c>
    </row>
    <row r="1378" customFormat="false" ht="15.75" hidden="false" customHeight="false" outlineLevel="0" collapsed="false">
      <c r="A1378" s="15" t="str">
        <f aca="false">consensus_calculation!$A1378</f>
        <v>77374ef2-1033-45aa-a9f5-1c43759d9322</v>
      </c>
      <c r="B1378" s="15" t="str">
        <f aca="false">consensus_calculation!$I1378</f>
        <v>NON_SPECIFIC</v>
      </c>
      <c r="C1378" s="10" t="b">
        <f aca="false">consensus_calculation!F1378</f>
        <v>0</v>
      </c>
    </row>
    <row r="1379" customFormat="false" ht="15.75" hidden="false" customHeight="false" outlineLevel="0" collapsed="false">
      <c r="A1379" s="15" t="str">
        <f aca="false">consensus_calculation!$A1379</f>
        <v>774e74f3-5ea2-44c5-875f-a81b5d7d37d8</v>
      </c>
      <c r="B1379" s="15" t="str">
        <f aca="false">consensus_calculation!$I1379</f>
        <v>NORMAL</v>
      </c>
      <c r="C1379" s="10" t="b">
        <f aca="false">consensus_calculation!F1379</f>
        <v>0</v>
      </c>
    </row>
    <row r="1380" customFormat="false" ht="15.75" hidden="false" customHeight="false" outlineLevel="0" collapsed="false">
      <c r="A1380" s="15" t="str">
        <f aca="false">consensus_calculation!$A1380</f>
        <v>7926d100-f963-4258-9a69-ed367b3c7aa7</v>
      </c>
      <c r="B1380" s="15" t="str">
        <f aca="false">consensus_calculation!$I1380</f>
        <v>NORMAL</v>
      </c>
      <c r="C1380" s="10" t="b">
        <f aca="false">consensus_calculation!F1380</f>
        <v>0</v>
      </c>
    </row>
    <row r="1381" customFormat="false" ht="15.75" hidden="false" customHeight="false" outlineLevel="0" collapsed="false">
      <c r="A1381" s="15" t="str">
        <f aca="false">consensus_calculation!$A1381</f>
        <v>79da4cf3-a992-4292-ae93-386f0bc41392</v>
      </c>
      <c r="B1381" s="15" t="str">
        <f aca="false">consensus_calculation!$I1381</f>
        <v>LATE</v>
      </c>
      <c r="C1381" s="10" t="b">
        <f aca="false">consensus_calculation!F1381</f>
        <v>1</v>
      </c>
    </row>
    <row r="1382" customFormat="false" ht="15.75" hidden="false" customHeight="false" outlineLevel="0" collapsed="false">
      <c r="A1382" s="15" t="str">
        <f aca="false">consensus_calculation!$A1382</f>
        <v>7a075888-b1b6-4adb-abad-f0458815ca3a</v>
      </c>
      <c r="B1382" s="15" t="str">
        <f aca="false">consensus_calculation!$I1382</f>
        <v>EARLY</v>
      </c>
      <c r="C1382" s="10" t="b">
        <f aca="false">consensus_calculation!F1382</f>
        <v>0</v>
      </c>
    </row>
    <row r="1383" customFormat="false" ht="15.75" hidden="false" customHeight="false" outlineLevel="0" collapsed="false">
      <c r="A1383" s="15" t="str">
        <f aca="false">consensus_calculation!$A1383</f>
        <v>7af52988-3445-40a3-ab58-7603d83b05c4</v>
      </c>
      <c r="B1383" s="15" t="str">
        <f aca="false">consensus_calculation!$I1383</f>
        <v>NON_SPECIFIC</v>
      </c>
      <c r="C1383" s="10" t="b">
        <f aca="false">consensus_calculation!F1383</f>
        <v>0</v>
      </c>
    </row>
    <row r="1384" customFormat="false" ht="15.75" hidden="false" customHeight="false" outlineLevel="0" collapsed="false">
      <c r="A1384" s="15" t="str">
        <f aca="false">consensus_calculation!$A1384</f>
        <v>7b0a996e-b8f8-4aaf-b1cf-6afe4944c4be</v>
      </c>
      <c r="B1384" s="15" t="str">
        <f aca="false">consensus_calculation!$I1384</f>
        <v>EARLY</v>
      </c>
      <c r="C1384" s="10" t="b">
        <f aca="false">consensus_calculation!F1384</f>
        <v>0</v>
      </c>
    </row>
    <row r="1385" customFormat="false" ht="15.75" hidden="false" customHeight="false" outlineLevel="0" collapsed="false">
      <c r="A1385" s="15" t="str">
        <f aca="false">consensus_calculation!$A1385</f>
        <v>7b147b5d-0c66-403e-a58c-9f0b2cf46f45</v>
      </c>
      <c r="B1385" s="15" t="str">
        <f aca="false">consensus_calculation!$I1385</f>
        <v/>
      </c>
      <c r="C1385" s="10" t="b">
        <f aca="false">consensus_calculation!F1385</f>
        <v>0</v>
      </c>
    </row>
    <row r="1386" customFormat="false" ht="15.75" hidden="false" customHeight="false" outlineLevel="0" collapsed="false">
      <c r="A1386" s="15" t="str">
        <f aca="false">consensus_calculation!$A1386</f>
        <v>7b328d54-f039-40cf-b3ca-1adf98ae0a7b</v>
      </c>
      <c r="B1386" s="15" t="str">
        <f aca="false">consensus_calculation!$I1386</f>
        <v>ACTIVE</v>
      </c>
      <c r="C1386" s="10" t="b">
        <f aca="false">consensus_calculation!F1386</f>
        <v>1</v>
      </c>
    </row>
    <row r="1387" customFormat="false" ht="15.75" hidden="false" customHeight="false" outlineLevel="0" collapsed="false">
      <c r="A1387" s="15" t="str">
        <f aca="false">consensus_calculation!$A1387</f>
        <v>7b3a6ad7-cfe6-44d3-8b5d-c6cd8946a890</v>
      </c>
      <c r="B1387" s="15" t="str">
        <f aca="false">consensus_calculation!$I1387</f>
        <v>NON_SPECIFIC</v>
      </c>
      <c r="C1387" s="10" t="b">
        <f aca="false">consensus_calculation!F1387</f>
        <v>0</v>
      </c>
    </row>
    <row r="1388" customFormat="false" ht="15.75" hidden="false" customHeight="false" outlineLevel="0" collapsed="false">
      <c r="A1388" s="15" t="str">
        <f aca="false">consensus_calculation!$A1388</f>
        <v>7b86c081-db4e-448c-85b9-9735cebc2bf0</v>
      </c>
      <c r="B1388" s="15" t="str">
        <f aca="false">consensus_calculation!$I1388</f>
        <v>NON_SPECIFIC</v>
      </c>
      <c r="C1388" s="10" t="b">
        <f aca="false">consensus_calculation!F1388</f>
        <v>0</v>
      </c>
    </row>
    <row r="1389" customFormat="false" ht="15.75" hidden="false" customHeight="false" outlineLevel="0" collapsed="false">
      <c r="A1389" s="15" t="str">
        <f aca="false">consensus_calculation!$A1389</f>
        <v>7b8ae819-f264-4fe1-a178-46799b846480</v>
      </c>
      <c r="B1389" s="15" t="str">
        <f aca="false">consensus_calculation!$I1389</f>
        <v>NORMAL</v>
      </c>
      <c r="C1389" s="10" t="b">
        <f aca="false">consensus_calculation!F1389</f>
        <v>1</v>
      </c>
    </row>
    <row r="1390" customFormat="false" ht="15.75" hidden="false" customHeight="false" outlineLevel="0" collapsed="false">
      <c r="A1390" s="15" t="str">
        <f aca="false">consensus_calculation!$A1390</f>
        <v>7b9331ff-fbb5-44a2-93d4-5d86d5fba2d2</v>
      </c>
      <c r="B1390" s="15" t="str">
        <f aca="false">consensus_calculation!$I1390</f>
        <v>NON_SPECIFIC</v>
      </c>
      <c r="C1390" s="10" t="b">
        <f aca="false">consensus_calculation!F1390</f>
        <v>0</v>
      </c>
    </row>
    <row r="1391" customFormat="false" ht="15.75" hidden="false" customHeight="false" outlineLevel="0" collapsed="false">
      <c r="A1391" s="15" t="str">
        <f aca="false">consensus_calculation!$A1391</f>
        <v>7bb353e3-9b2d-4bb0-90ad-69558f5e9f03</v>
      </c>
      <c r="B1391" s="15" t="str">
        <f aca="false">consensus_calculation!$I1391</f>
        <v>NORMAL</v>
      </c>
      <c r="C1391" s="10" t="b">
        <f aca="false">consensus_calculation!F1391</f>
        <v>0</v>
      </c>
    </row>
    <row r="1392" customFormat="false" ht="15.75" hidden="false" customHeight="false" outlineLevel="0" collapsed="false">
      <c r="A1392" s="15" t="str">
        <f aca="false">consensus_calculation!$A1392</f>
        <v>7c35800c-6e8a-44a7-8459-15ccdfb7c329</v>
      </c>
      <c r="B1392" s="15" t="str">
        <f aca="false">consensus_calculation!$I1392</f>
        <v>NORMAL</v>
      </c>
      <c r="C1392" s="10" t="b">
        <f aca="false">consensus_calculation!F1392</f>
        <v>1</v>
      </c>
    </row>
    <row r="1393" customFormat="false" ht="15.75" hidden="false" customHeight="false" outlineLevel="0" collapsed="false">
      <c r="A1393" s="15" t="str">
        <f aca="false">consensus_calculation!$A1393</f>
        <v>7c5f60a7-4417-4e42-96e7-11260d464e7d</v>
      </c>
      <c r="B1393" s="15" t="str">
        <f aca="false">consensus_calculation!$I1393</f>
        <v>LATE</v>
      </c>
      <c r="C1393" s="10" t="b">
        <f aca="false">consensus_calculation!F1393</f>
        <v>1</v>
      </c>
    </row>
    <row r="1394" customFormat="false" ht="15.75" hidden="false" customHeight="false" outlineLevel="0" collapsed="false">
      <c r="A1394" s="15" t="str">
        <f aca="false">consensus_calculation!$A1394</f>
        <v>7d63f1f5-59ae-4b52-8bf2-bc5bf5bd4352</v>
      </c>
      <c r="B1394" s="15" t="str">
        <f aca="false">consensus_calculation!$I1394</f>
        <v>LATE</v>
      </c>
      <c r="C1394" s="10" t="b">
        <f aca="false">consensus_calculation!F1394</f>
        <v>1</v>
      </c>
    </row>
    <row r="1395" customFormat="false" ht="15.75" hidden="false" customHeight="false" outlineLevel="0" collapsed="false">
      <c r="A1395" s="15" t="str">
        <f aca="false">consensus_calculation!$A1395</f>
        <v>7d8568ad-336d-43cd-a202-3a0dbc8e4d87</v>
      </c>
      <c r="B1395" s="15" t="str">
        <f aca="false">consensus_calculation!$I1395</f>
        <v>NON_SPECIFIC</v>
      </c>
      <c r="C1395" s="10" t="b">
        <f aca="false">consensus_calculation!F1395</f>
        <v>0</v>
      </c>
    </row>
    <row r="1396" customFormat="false" ht="15.75" hidden="false" customHeight="false" outlineLevel="0" collapsed="false">
      <c r="A1396" s="15" t="str">
        <f aca="false">consensus_calculation!$A1396</f>
        <v>7e4ef21b-0a92-4769-8638-8db3f927202d</v>
      </c>
      <c r="B1396" s="15" t="str">
        <f aca="false">consensus_calculation!$I1396</f>
        <v>EARLY</v>
      </c>
      <c r="C1396" s="10" t="b">
        <f aca="false">consensus_calculation!F1396</f>
        <v>0</v>
      </c>
    </row>
    <row r="1397" customFormat="false" ht="15.75" hidden="false" customHeight="false" outlineLevel="0" collapsed="false">
      <c r="A1397" s="15" t="str">
        <f aca="false">consensus_calculation!$A1397</f>
        <v>7e5c3ce2-ee23-4f64-b4cc-aa1144250edf</v>
      </c>
      <c r="B1397" s="15" t="str">
        <f aca="false">consensus_calculation!$I1397</f>
        <v>ACTIVE</v>
      </c>
      <c r="C1397" s="10" t="b">
        <f aca="false">consensus_calculation!F1397</f>
        <v>0</v>
      </c>
    </row>
    <row r="1398" customFormat="false" ht="15.75" hidden="false" customHeight="false" outlineLevel="0" collapsed="false">
      <c r="A1398" s="15" t="str">
        <f aca="false">consensus_calculation!$A1398</f>
        <v>7ebc71bd-697b-4a0a-aa10-c1a5fda62968</v>
      </c>
      <c r="B1398" s="15" t="str">
        <f aca="false">consensus_calculation!$I1398</f>
        <v>ACTIVE</v>
      </c>
      <c r="C1398" s="10" t="b">
        <f aca="false">consensus_calculation!F1398</f>
        <v>1</v>
      </c>
    </row>
    <row r="1399" customFormat="false" ht="15.75" hidden="false" customHeight="false" outlineLevel="0" collapsed="false">
      <c r="A1399" s="15" t="str">
        <f aca="false">consensus_calculation!$A1399</f>
        <v>7f101d65-d0fb-4341-8f11-0efe8f7dd7a4</v>
      </c>
      <c r="B1399" s="15" t="str">
        <f aca="false">consensus_calculation!$I1399</f>
        <v>NORMAL</v>
      </c>
      <c r="C1399" s="10" t="b">
        <f aca="false">consensus_calculation!F1399</f>
        <v>1</v>
      </c>
    </row>
    <row r="1400" customFormat="false" ht="15.75" hidden="false" customHeight="false" outlineLevel="0" collapsed="false">
      <c r="A1400" s="15" t="str">
        <f aca="false">consensus_calculation!$A1400</f>
        <v>7f11d691-1337-4734-9239-9b1a365f06e3</v>
      </c>
      <c r="B1400" s="15" t="str">
        <f aca="false">consensus_calculation!$I1400</f>
        <v>NON_SPECIFIC</v>
      </c>
      <c r="C1400" s="10" t="b">
        <f aca="false">consensus_calculation!F1400</f>
        <v>0</v>
      </c>
    </row>
    <row r="1401" customFormat="false" ht="15.75" hidden="false" customHeight="false" outlineLevel="0" collapsed="false">
      <c r="A1401" s="15" t="str">
        <f aca="false">consensus_calculation!$A1401</f>
        <v>7f3a5dd0-7781-4790-9870-421e0bad19a9</v>
      </c>
      <c r="B1401" s="15" t="str">
        <f aca="false">consensus_calculation!$I1401</f>
        <v>NON_SPECIFIC</v>
      </c>
      <c r="C1401" s="10" t="b">
        <f aca="false">consensus_calculation!F1401</f>
        <v>0</v>
      </c>
    </row>
    <row r="1402" customFormat="false" ht="15.75" hidden="false" customHeight="false" outlineLevel="0" collapsed="false">
      <c r="A1402" s="15" t="str">
        <f aca="false">consensus_calculation!$A1402</f>
        <v>7f5a5626-08e1-4235-bf24-4107fff8fbc5</v>
      </c>
      <c r="B1402" s="15" t="str">
        <f aca="false">consensus_calculation!$I1402</f>
        <v/>
      </c>
      <c r="C1402" s="10" t="b">
        <f aca="false">consensus_calculation!F1402</f>
        <v>0</v>
      </c>
    </row>
    <row r="1403" customFormat="false" ht="15.75" hidden="false" customHeight="false" outlineLevel="0" collapsed="false">
      <c r="A1403" s="15" t="str">
        <f aca="false">consensus_calculation!$A1403</f>
        <v>7fdc2601-4c31-45e3-911b-645a52d5d3a5</v>
      </c>
      <c r="B1403" s="15" t="str">
        <f aca="false">consensus_calculation!$I1403</f>
        <v/>
      </c>
      <c r="C1403" s="10" t="b">
        <f aca="false">consensus_calculation!F1403</f>
        <v>0</v>
      </c>
    </row>
    <row r="1404" customFormat="false" ht="15.75" hidden="false" customHeight="false" outlineLevel="0" collapsed="false">
      <c r="A1404" s="15" t="str">
        <f aca="false">consensus_calculation!$A1404</f>
        <v>8010d293-62e0-49fc-ac1e-2caddf1ec325</v>
      </c>
      <c r="B1404" s="15" t="str">
        <f aca="false">consensus_calculation!$I1404</f>
        <v>NORMAL</v>
      </c>
      <c r="C1404" s="10" t="b">
        <f aca="false">consensus_calculation!F1404</f>
        <v>0</v>
      </c>
    </row>
    <row r="1405" customFormat="false" ht="15.75" hidden="false" customHeight="false" outlineLevel="0" collapsed="false">
      <c r="A1405" s="15" t="str">
        <f aca="false">consensus_calculation!$A1405</f>
        <v>80bf7ab4-7b97-4c4d-8392-67a2f2a4d7cf</v>
      </c>
      <c r="B1405" s="15" t="str">
        <f aca="false">consensus_calculation!$I1405</f>
        <v>LATE</v>
      </c>
      <c r="C1405" s="10" t="b">
        <f aca="false">consensus_calculation!F1405</f>
        <v>0</v>
      </c>
    </row>
    <row r="1406" customFormat="false" ht="15.75" hidden="false" customHeight="false" outlineLevel="0" collapsed="false">
      <c r="A1406" s="15" t="str">
        <f aca="false">consensus_calculation!$A1406</f>
        <v>80d2f345-c271-43b7-9939-2b762606364c</v>
      </c>
      <c r="B1406" s="15" t="str">
        <f aca="false">consensus_calculation!$I1406</f>
        <v>EARLY</v>
      </c>
      <c r="C1406" s="10" t="b">
        <f aca="false">consensus_calculation!F1406</f>
        <v>1</v>
      </c>
    </row>
    <row r="1407" customFormat="false" ht="15.75" hidden="false" customHeight="false" outlineLevel="0" collapsed="false">
      <c r="A1407" s="15" t="str">
        <f aca="false">consensus_calculation!$A1407</f>
        <v>80f3706a-93c3-4f75-922e-d4aa7dab57b4</v>
      </c>
      <c r="B1407" s="15" t="str">
        <f aca="false">consensus_calculation!$I1407</f>
        <v>NORMAL</v>
      </c>
      <c r="C1407" s="10" t="b">
        <f aca="false">consensus_calculation!F1407</f>
        <v>0</v>
      </c>
    </row>
    <row r="1408" customFormat="false" ht="15.75" hidden="false" customHeight="false" outlineLevel="0" collapsed="false">
      <c r="A1408" s="15" t="str">
        <f aca="false">consensus_calculation!$A1408</f>
        <v>8149e1fc-b087-4b5c-859c-815ba0ddcec4</v>
      </c>
      <c r="B1408" s="15" t="str">
        <f aca="false">consensus_calculation!$I1408</f>
        <v>EARLY</v>
      </c>
      <c r="C1408" s="10" t="b">
        <f aca="false">consensus_calculation!F1408</f>
        <v>1</v>
      </c>
    </row>
    <row r="1409" customFormat="false" ht="15.75" hidden="false" customHeight="false" outlineLevel="0" collapsed="false">
      <c r="A1409" s="15" t="str">
        <f aca="false">consensus_calculation!$A1409</f>
        <v>81ccc53a-d48a-45ba-a3c1-6d210baf1ef4</v>
      </c>
      <c r="B1409" s="15" t="str">
        <f aca="false">consensus_calculation!$I1409</f>
        <v>NORMAL</v>
      </c>
      <c r="C1409" s="10" t="b">
        <f aca="false">consensus_calculation!F1409</f>
        <v>0</v>
      </c>
    </row>
    <row r="1410" customFormat="false" ht="15.75" hidden="false" customHeight="false" outlineLevel="0" collapsed="false">
      <c r="A1410" s="15" t="str">
        <f aca="false">consensus_calculation!$A1410</f>
        <v>8220bbb1-a452-46d4-8b41-232648981d13</v>
      </c>
      <c r="B1410" s="15" t="str">
        <f aca="false">consensus_calculation!$I1410</f>
        <v>NORMAL</v>
      </c>
      <c r="C1410" s="10" t="b">
        <f aca="false">consensus_calculation!F1410</f>
        <v>0</v>
      </c>
    </row>
    <row r="1411" customFormat="false" ht="15.75" hidden="false" customHeight="false" outlineLevel="0" collapsed="false">
      <c r="A1411" s="15" t="str">
        <f aca="false">consensus_calculation!$A1411</f>
        <v>82bcd848-641e-47f6-a450-381252afeae8</v>
      </c>
      <c r="B1411" s="15" t="str">
        <f aca="false">consensus_calculation!$I1411</f>
        <v>LATE</v>
      </c>
      <c r="C1411" s="10" t="b">
        <f aca="false">consensus_calculation!F1411</f>
        <v>0</v>
      </c>
    </row>
    <row r="1412" customFormat="false" ht="15.75" hidden="false" customHeight="false" outlineLevel="0" collapsed="false">
      <c r="A1412" s="15" t="str">
        <f aca="false">consensus_calculation!$A1412</f>
        <v>82ee5d38-b037-468c-8492-e4c6a88dcd52</v>
      </c>
      <c r="B1412" s="15" t="str">
        <f aca="false">consensus_calculation!$I1412</f>
        <v>NORMAL</v>
      </c>
      <c r="C1412" s="10" t="b">
        <f aca="false">consensus_calculation!F1412</f>
        <v>0</v>
      </c>
    </row>
    <row r="1413" customFormat="false" ht="15.75" hidden="false" customHeight="false" outlineLevel="0" collapsed="false">
      <c r="A1413" s="15" t="str">
        <f aca="false">consensus_calculation!$A1413</f>
        <v>832b0cd8-5b90-4903-8637-637888b8cdb7</v>
      </c>
      <c r="B1413" s="15" t="str">
        <f aca="false">consensus_calculation!$I1413</f>
        <v>NON_SPECIFIC</v>
      </c>
      <c r="C1413" s="10" t="b">
        <f aca="false">consensus_calculation!F1413</f>
        <v>1</v>
      </c>
    </row>
    <row r="1414" customFormat="false" ht="15.75" hidden="false" customHeight="false" outlineLevel="0" collapsed="false">
      <c r="A1414" s="15" t="str">
        <f aca="false">consensus_calculation!$A1414</f>
        <v>8375f51b-d32b-4e8f-b9d3-4804292fa20a</v>
      </c>
      <c r="B1414" s="15" t="str">
        <f aca="false">consensus_calculation!$I1414</f>
        <v>NORMAL</v>
      </c>
      <c r="C1414" s="10" t="b">
        <f aca="false">consensus_calculation!F1414</f>
        <v>1</v>
      </c>
    </row>
    <row r="1415" customFormat="false" ht="15.75" hidden="false" customHeight="false" outlineLevel="0" collapsed="false">
      <c r="A1415" s="15" t="str">
        <f aca="false">consensus_calculation!$A1415</f>
        <v>83bc8770-9fa6-47b5-9aae-59631345de1a</v>
      </c>
      <c r="B1415" s="15" t="str">
        <f aca="false">consensus_calculation!$I1415</f>
        <v/>
      </c>
      <c r="C1415" s="10" t="b">
        <f aca="false">consensus_calculation!F1415</f>
        <v>0</v>
      </c>
    </row>
    <row r="1416" customFormat="false" ht="15.75" hidden="false" customHeight="false" outlineLevel="0" collapsed="false">
      <c r="A1416" s="15" t="str">
        <f aca="false">consensus_calculation!$A1416</f>
        <v>83c624d3-5334-4bd5-9d1d-48097ccc0dd9</v>
      </c>
      <c r="B1416" s="15" t="str">
        <f aca="false">consensus_calculation!$I1416</f>
        <v/>
      </c>
      <c r="C1416" s="10" t="b">
        <f aca="false">consensus_calculation!F1416</f>
        <v>0</v>
      </c>
    </row>
    <row r="1417" customFormat="false" ht="15.75" hidden="false" customHeight="false" outlineLevel="0" collapsed="false">
      <c r="A1417" s="15" t="str">
        <f aca="false">consensus_calculation!$A1417</f>
        <v>8439d4bb-9d0f-4192-b112-db7c30489322</v>
      </c>
      <c r="B1417" s="15" t="str">
        <f aca="false">consensus_calculation!$I1417</f>
        <v>NORMAL</v>
      </c>
      <c r="C1417" s="10" t="b">
        <f aca="false">consensus_calculation!F1417</f>
        <v>0</v>
      </c>
    </row>
    <row r="1418" customFormat="false" ht="15.75" hidden="false" customHeight="false" outlineLevel="0" collapsed="false">
      <c r="A1418" s="15" t="str">
        <f aca="false">consensus_calculation!$A1418</f>
        <v>84b8a295-c218-4ee5-876e-f5acfd62047c</v>
      </c>
      <c r="B1418" s="15" t="str">
        <f aca="false">consensus_calculation!$I1418</f>
        <v>NON_SPECIFIC</v>
      </c>
      <c r="C1418" s="10" t="b">
        <f aca="false">consensus_calculation!F1418</f>
        <v>0</v>
      </c>
    </row>
    <row r="1419" customFormat="false" ht="15.75" hidden="false" customHeight="false" outlineLevel="0" collapsed="false">
      <c r="A1419" s="15" t="str">
        <f aca="false">consensus_calculation!$A1419</f>
        <v>84bdd6f4-22bc-4531-9b59-65eafb923b78</v>
      </c>
      <c r="B1419" s="15" t="str">
        <f aca="false">consensus_calculation!$I1419</f>
        <v>NON_SPECIFIC</v>
      </c>
      <c r="C1419" s="10" t="b">
        <f aca="false">consensus_calculation!F1419</f>
        <v>1</v>
      </c>
    </row>
    <row r="1420" customFormat="false" ht="15.75" hidden="false" customHeight="false" outlineLevel="0" collapsed="false">
      <c r="A1420" s="15" t="str">
        <f aca="false">consensus_calculation!$A1420</f>
        <v>854ad716-fa01-489e-b15a-a30faa04bd99</v>
      </c>
      <c r="B1420" s="15" t="str">
        <f aca="false">consensus_calculation!$I1420</f>
        <v>NON_SPECIFIC</v>
      </c>
      <c r="C1420" s="10" t="b">
        <f aca="false">consensus_calculation!F1420</f>
        <v>0</v>
      </c>
    </row>
    <row r="1421" customFormat="false" ht="15.75" hidden="false" customHeight="false" outlineLevel="0" collapsed="false">
      <c r="A1421" s="15" t="str">
        <f aca="false">consensus_calculation!$A1421</f>
        <v>85c0737d-f3a2-44e6-beb2-ef6314dea07a</v>
      </c>
      <c r="B1421" s="15" t="str">
        <f aca="false">consensus_calculation!$I1421</f>
        <v>NORMAL</v>
      </c>
      <c r="C1421" s="10" t="b">
        <f aca="false">consensus_calculation!F1421</f>
        <v>1</v>
      </c>
    </row>
    <row r="1422" customFormat="false" ht="15.75" hidden="false" customHeight="false" outlineLevel="0" collapsed="false">
      <c r="A1422" s="15" t="str">
        <f aca="false">consensus_calculation!$A1422</f>
        <v>86048b1f-d42a-4efd-af08-1270581746d1</v>
      </c>
      <c r="B1422" s="15" t="str">
        <f aca="false">consensus_calculation!$I1422</f>
        <v/>
      </c>
      <c r="C1422" s="10" t="b">
        <f aca="false">consensus_calculation!F1422</f>
        <v>0</v>
      </c>
    </row>
    <row r="1423" customFormat="false" ht="15.75" hidden="false" customHeight="false" outlineLevel="0" collapsed="false">
      <c r="A1423" s="15" t="str">
        <f aca="false">consensus_calculation!$A1423</f>
        <v>864bd19f-ff71-4732-a5e2-7742ae6a2735</v>
      </c>
      <c r="B1423" s="15" t="str">
        <f aca="false">consensus_calculation!$I1423</f>
        <v>NON_SPECIFIC</v>
      </c>
      <c r="C1423" s="10" t="b">
        <f aca="false">consensus_calculation!F1423</f>
        <v>0</v>
      </c>
    </row>
    <row r="1424" customFormat="false" ht="15.75" hidden="false" customHeight="false" outlineLevel="0" collapsed="false">
      <c r="A1424" s="15" t="str">
        <f aca="false">consensus_calculation!$A1424</f>
        <v>86520d87-39e0-4972-af57-ac376750e774</v>
      </c>
      <c r="B1424" s="15" t="str">
        <f aca="false">consensus_calculation!$I1424</f>
        <v>EARLY</v>
      </c>
      <c r="C1424" s="10" t="b">
        <f aca="false">consensus_calculation!F1424</f>
        <v>0</v>
      </c>
    </row>
    <row r="1425" customFormat="false" ht="15.75" hidden="false" customHeight="false" outlineLevel="0" collapsed="false">
      <c r="A1425" s="15" t="str">
        <f aca="false">consensus_calculation!$A1425</f>
        <v>8691f97f-cc4c-48c4-a12e-0b943d99f6e2</v>
      </c>
      <c r="B1425" s="15" t="str">
        <f aca="false">consensus_calculation!$I1425</f>
        <v>LATE</v>
      </c>
      <c r="C1425" s="10" t="b">
        <f aca="false">consensus_calculation!F1425</f>
        <v>0</v>
      </c>
    </row>
    <row r="1426" customFormat="false" ht="15.75" hidden="false" customHeight="false" outlineLevel="0" collapsed="false">
      <c r="A1426" s="15" t="str">
        <f aca="false">consensus_calculation!$A1426</f>
        <v>86b09b88-6215-4951-9edb-43b237040ed8</v>
      </c>
      <c r="B1426" s="15" t="str">
        <f aca="false">consensus_calculation!$I1426</f>
        <v/>
      </c>
      <c r="C1426" s="10" t="b">
        <f aca="false">consensus_calculation!F1426</f>
        <v>0</v>
      </c>
    </row>
    <row r="1427" customFormat="false" ht="15.75" hidden="false" customHeight="false" outlineLevel="0" collapsed="false">
      <c r="A1427" s="15" t="str">
        <f aca="false">consensus_calculation!$A1427</f>
        <v>876b1b29-1536-4b4a-8401-9d9d5752c199</v>
      </c>
      <c r="B1427" s="15" t="str">
        <f aca="false">consensus_calculation!$I1427</f>
        <v>NON_SPECIFIC</v>
      </c>
      <c r="C1427" s="10" t="b">
        <f aca="false">consensus_calculation!F1427</f>
        <v>0</v>
      </c>
    </row>
    <row r="1428" customFormat="false" ht="15.75" hidden="false" customHeight="false" outlineLevel="0" collapsed="false">
      <c r="A1428" s="15" t="str">
        <f aca="false">consensus_calculation!$A1428</f>
        <v>878e9edc-919d-4493-8206-fa36cd40de02</v>
      </c>
      <c r="B1428" s="15" t="str">
        <f aca="false">consensus_calculation!$I1428</f>
        <v>ACTIVE</v>
      </c>
      <c r="C1428" s="10" t="b">
        <f aca="false">consensus_calculation!F1428</f>
        <v>1</v>
      </c>
    </row>
    <row r="1429" customFormat="false" ht="15.75" hidden="false" customHeight="false" outlineLevel="0" collapsed="false">
      <c r="A1429" s="15" t="str">
        <f aca="false">consensus_calculation!$A1429</f>
        <v>882e9ab5-d5a1-407c-9375-35f0548f0bee</v>
      </c>
      <c r="B1429" s="15" t="str">
        <f aca="false">consensus_calculation!$I1429</f>
        <v>EARLY</v>
      </c>
      <c r="C1429" s="10" t="b">
        <f aca="false">consensus_calculation!F1429</f>
        <v>1</v>
      </c>
    </row>
    <row r="1430" customFormat="false" ht="15.75" hidden="false" customHeight="false" outlineLevel="0" collapsed="false">
      <c r="A1430" s="15" t="str">
        <f aca="false">consensus_calculation!$A1430</f>
        <v>8906c907-a874-4b30-be11-1b992a73c490</v>
      </c>
      <c r="B1430" s="15" t="str">
        <f aca="false">consensus_calculation!$I1430</f>
        <v/>
      </c>
      <c r="C1430" s="10" t="b">
        <f aca="false">consensus_calculation!F1430</f>
        <v>0</v>
      </c>
    </row>
    <row r="1431" customFormat="false" ht="15.75" hidden="false" customHeight="false" outlineLevel="0" collapsed="false">
      <c r="A1431" s="15" t="str">
        <f aca="false">consensus_calculation!$A1431</f>
        <v>895173e1-c771-4937-be97-1eaff0ac3754</v>
      </c>
      <c r="B1431" s="15" t="str">
        <f aca="false">consensus_calculation!$I1431</f>
        <v>EARLY</v>
      </c>
      <c r="C1431" s="10" t="b">
        <f aca="false">consensus_calculation!F1431</f>
        <v>0</v>
      </c>
    </row>
    <row r="1432" customFormat="false" ht="15.75" hidden="false" customHeight="false" outlineLevel="0" collapsed="false">
      <c r="A1432" s="15" t="str">
        <f aca="false">consensus_calculation!$A1432</f>
        <v>89722b21-0aa8-401d-9741-05352b625749</v>
      </c>
      <c r="B1432" s="15" t="str">
        <f aca="false">consensus_calculation!$I1432</f>
        <v>NON_SPECIFIC</v>
      </c>
      <c r="C1432" s="10" t="b">
        <f aca="false">consensus_calculation!F1432</f>
        <v>1</v>
      </c>
    </row>
    <row r="1433" customFormat="false" ht="15.75" hidden="false" customHeight="false" outlineLevel="0" collapsed="false">
      <c r="A1433" s="15" t="str">
        <f aca="false">consensus_calculation!$A1433</f>
        <v>89eeed2f-f971-4513-98de-1ef2ee5459f6</v>
      </c>
      <c r="B1433" s="15" t="str">
        <f aca="false">consensus_calculation!$I1433</f>
        <v>NON_SPECIFIC</v>
      </c>
      <c r="C1433" s="10" t="b">
        <f aca="false">consensus_calculation!F1433</f>
        <v>0</v>
      </c>
    </row>
    <row r="1434" customFormat="false" ht="15.75" hidden="false" customHeight="false" outlineLevel="0" collapsed="false">
      <c r="A1434" s="15" t="str">
        <f aca="false">consensus_calculation!$A1434</f>
        <v>8ae9fe73-7933-4f83-816e-4c561b196665</v>
      </c>
      <c r="B1434" s="15" t="str">
        <f aca="false">consensus_calculation!$I1434</f>
        <v>NORMAL</v>
      </c>
      <c r="C1434" s="10" t="b">
        <f aca="false">consensus_calculation!F1434</f>
        <v>0</v>
      </c>
    </row>
    <row r="1435" customFormat="false" ht="15.75" hidden="false" customHeight="false" outlineLevel="0" collapsed="false">
      <c r="A1435" s="15" t="str">
        <f aca="false">consensus_calculation!$A1435</f>
        <v>8b6d0792-41f9-47ae-8db2-a92ef6358ab0</v>
      </c>
      <c r="B1435" s="15" t="str">
        <f aca="false">consensus_calculation!$I1435</f>
        <v>NORMAL</v>
      </c>
      <c r="C1435" s="10" t="b">
        <f aca="false">consensus_calculation!F1435</f>
        <v>0</v>
      </c>
    </row>
    <row r="1436" customFormat="false" ht="15.75" hidden="false" customHeight="false" outlineLevel="0" collapsed="false">
      <c r="A1436" s="15" t="str">
        <f aca="false">consensus_calculation!$A1436</f>
        <v>8b96b2ef-72d1-431a-9093-c698d087ed11</v>
      </c>
      <c r="B1436" s="15" t="str">
        <f aca="false">consensus_calculation!$I1436</f>
        <v>NORMAL</v>
      </c>
      <c r="C1436" s="10" t="b">
        <f aca="false">consensus_calculation!F1436</f>
        <v>0</v>
      </c>
    </row>
    <row r="1437" customFormat="false" ht="15.75" hidden="false" customHeight="false" outlineLevel="0" collapsed="false">
      <c r="A1437" s="15" t="str">
        <f aca="false">consensus_calculation!$A1437</f>
        <v>8bb483bf-491a-409c-8078-f3c87a315652</v>
      </c>
      <c r="B1437" s="15" t="str">
        <f aca="false">consensus_calculation!$I1437</f>
        <v>NORMAL</v>
      </c>
      <c r="C1437" s="10" t="b">
        <f aca="false">consensus_calculation!F1437</f>
        <v>0</v>
      </c>
    </row>
    <row r="1438" customFormat="false" ht="15.75" hidden="false" customHeight="false" outlineLevel="0" collapsed="false">
      <c r="A1438" s="15" t="str">
        <f aca="false">consensus_calculation!$A1438</f>
        <v>8c141d19-1c84-44da-bb1c-bc86cf72503b</v>
      </c>
      <c r="B1438" s="15" t="str">
        <f aca="false">consensus_calculation!$I1438</f>
        <v>ACTIVE</v>
      </c>
      <c r="C1438" s="10" t="b">
        <f aca="false">consensus_calculation!F1438</f>
        <v>0</v>
      </c>
    </row>
    <row r="1439" customFormat="false" ht="15.75" hidden="false" customHeight="false" outlineLevel="0" collapsed="false">
      <c r="A1439" s="15" t="str">
        <f aca="false">consensus_calculation!$A1439</f>
        <v>8c20f73b-35ca-4db2-9b29-b9b5755daaf2</v>
      </c>
      <c r="B1439" s="15" t="str">
        <f aca="false">consensus_calculation!$I1439</f>
        <v/>
      </c>
      <c r="C1439" s="10" t="b">
        <f aca="false">consensus_calculation!F1439</f>
        <v>0</v>
      </c>
    </row>
    <row r="1440" customFormat="false" ht="15.75" hidden="false" customHeight="false" outlineLevel="0" collapsed="false">
      <c r="A1440" s="15" t="str">
        <f aca="false">consensus_calculation!$A1440</f>
        <v>8c3eb800-32b0-4618-a668-3d0958bda3aa</v>
      </c>
      <c r="B1440" s="15" t="str">
        <f aca="false">consensus_calculation!$I1440</f>
        <v>NON_SPECIFIC</v>
      </c>
      <c r="C1440" s="10" t="b">
        <f aca="false">consensus_calculation!F1440</f>
        <v>0</v>
      </c>
    </row>
    <row r="1441" customFormat="false" ht="15.75" hidden="false" customHeight="false" outlineLevel="0" collapsed="false">
      <c r="A1441" s="15" t="str">
        <f aca="false">consensus_calculation!$A1441</f>
        <v>8c452a63-1d7f-4c69-8ecf-baada365de01</v>
      </c>
      <c r="B1441" s="15" t="str">
        <f aca="false">consensus_calculation!$I1441</f>
        <v>NON_SPECIFIC</v>
      </c>
      <c r="C1441" s="10" t="b">
        <f aca="false">consensus_calculation!F1441</f>
        <v>0</v>
      </c>
    </row>
    <row r="1442" customFormat="false" ht="15.75" hidden="false" customHeight="false" outlineLevel="0" collapsed="false">
      <c r="A1442" s="15" t="str">
        <f aca="false">consensus_calculation!$A1442</f>
        <v>8d5b5110-5c96-457a-b519-bbf437b255a3</v>
      </c>
      <c r="B1442" s="15" t="str">
        <f aca="false">consensus_calculation!$I1442</f>
        <v>NORMAL</v>
      </c>
      <c r="C1442" s="10" t="b">
        <f aca="false">consensus_calculation!F1442</f>
        <v>0</v>
      </c>
    </row>
    <row r="1443" customFormat="false" ht="15.75" hidden="false" customHeight="false" outlineLevel="0" collapsed="false">
      <c r="A1443" s="15" t="str">
        <f aca="false">consensus_calculation!$A1443</f>
        <v>8d7147a6-c155-4185-846f-fb8c00976bd7</v>
      </c>
      <c r="B1443" s="15" t="str">
        <f aca="false">consensus_calculation!$I1443</f>
        <v>NON_SPECIFIC</v>
      </c>
      <c r="C1443" s="10" t="b">
        <f aca="false">consensus_calculation!F1443</f>
        <v>1</v>
      </c>
    </row>
    <row r="1444" customFormat="false" ht="15.75" hidden="false" customHeight="false" outlineLevel="0" collapsed="false">
      <c r="A1444" s="15" t="str">
        <f aca="false">consensus_calculation!$A1444</f>
        <v>8da78bf9-d68e-40b0-940d-f35c3fce0a0f</v>
      </c>
      <c r="B1444" s="15" t="str">
        <f aca="false">consensus_calculation!$I1444</f>
        <v>ACTIVE</v>
      </c>
      <c r="C1444" s="10" t="b">
        <f aca="false">consensus_calculation!F1444</f>
        <v>1</v>
      </c>
    </row>
    <row r="1445" customFormat="false" ht="15.75" hidden="false" customHeight="false" outlineLevel="0" collapsed="false">
      <c r="A1445" s="15" t="str">
        <f aca="false">consensus_calculation!$A1445</f>
        <v>8db50b15-25f5-470f-bf3e-d3b2a6352ecd</v>
      </c>
      <c r="B1445" s="15" t="str">
        <f aca="false">consensus_calculation!$I1445</f>
        <v>ACTIVE</v>
      </c>
      <c r="C1445" s="10" t="b">
        <f aca="false">consensus_calculation!F1445</f>
        <v>1</v>
      </c>
    </row>
    <row r="1446" customFormat="false" ht="15.75" hidden="false" customHeight="false" outlineLevel="0" collapsed="false">
      <c r="A1446" s="15" t="str">
        <f aca="false">consensus_calculation!$A1446</f>
        <v>8e7195b4-93dd-4a33-8edf-ccd21dd12c2d</v>
      </c>
      <c r="B1446" s="15" t="str">
        <f aca="false">consensus_calculation!$I1446</f>
        <v>NORMAL</v>
      </c>
      <c r="C1446" s="10" t="b">
        <f aca="false">consensus_calculation!F1446</f>
        <v>0</v>
      </c>
    </row>
    <row r="1447" customFormat="false" ht="15.75" hidden="false" customHeight="false" outlineLevel="0" collapsed="false">
      <c r="A1447" s="15" t="str">
        <f aca="false">consensus_calculation!$A1447</f>
        <v>8e7a1bb5-7735-4bfb-ac39-d5ddc4cf9488</v>
      </c>
      <c r="B1447" s="15" t="str">
        <f aca="false">consensus_calculation!$I1447</f>
        <v>EARLY</v>
      </c>
      <c r="C1447" s="10" t="b">
        <f aca="false">consensus_calculation!F1447</f>
        <v>0</v>
      </c>
    </row>
    <row r="1448" customFormat="false" ht="15.75" hidden="false" customHeight="false" outlineLevel="0" collapsed="false">
      <c r="A1448" s="15" t="str">
        <f aca="false">consensus_calculation!$A1448</f>
        <v>8f334a5b-36da-468e-a3e5-afbb5de411ca</v>
      </c>
      <c r="B1448" s="15" t="str">
        <f aca="false">consensus_calculation!$I1448</f>
        <v>NORMAL</v>
      </c>
      <c r="C1448" s="10" t="b">
        <f aca="false">consensus_calculation!F1448</f>
        <v>0</v>
      </c>
    </row>
    <row r="1449" customFormat="false" ht="15.75" hidden="false" customHeight="false" outlineLevel="0" collapsed="false">
      <c r="A1449" s="15" t="str">
        <f aca="false">consensus_calculation!$A1449</f>
        <v>8f43766f-5caf-4691-b36f-fdc89546b68c</v>
      </c>
      <c r="B1449" s="15" t="str">
        <f aca="false">consensus_calculation!$I1449</f>
        <v>NON_SPECIFIC</v>
      </c>
      <c r="C1449" s="10" t="b">
        <f aca="false">consensus_calculation!F1449</f>
        <v>0</v>
      </c>
    </row>
    <row r="1450" customFormat="false" ht="15.75" hidden="false" customHeight="false" outlineLevel="0" collapsed="false">
      <c r="A1450" s="15" t="str">
        <f aca="false">consensus_calculation!$A1450</f>
        <v>8f514f89-becc-4b0e-8b75-e90caa403987</v>
      </c>
      <c r="B1450" s="15" t="str">
        <f aca="false">consensus_calculation!$I1450</f>
        <v>NORMAL</v>
      </c>
      <c r="C1450" s="10" t="b">
        <f aca="false">consensus_calculation!F1450</f>
        <v>1</v>
      </c>
    </row>
    <row r="1451" customFormat="false" ht="15.75" hidden="false" customHeight="false" outlineLevel="0" collapsed="false">
      <c r="A1451" s="15" t="str">
        <f aca="false">consensus_calculation!$A1451</f>
        <v>8fd25c48-0244-4c8d-911a-93f527f5175d</v>
      </c>
      <c r="B1451" s="15" t="str">
        <f aca="false">consensus_calculation!$I1451</f>
        <v>NON_SPECIFIC</v>
      </c>
      <c r="C1451" s="10" t="b">
        <f aca="false">consensus_calculation!F1451</f>
        <v>1</v>
      </c>
    </row>
    <row r="1452" customFormat="false" ht="15.75" hidden="false" customHeight="false" outlineLevel="0" collapsed="false">
      <c r="A1452" s="15" t="str">
        <f aca="false">consensus_calculation!$A1452</f>
        <v>9034113c-12ad-47d3-831d-683470a9478e</v>
      </c>
      <c r="B1452" s="15" t="str">
        <f aca="false">consensus_calculation!$I1452</f>
        <v>EARLY</v>
      </c>
      <c r="C1452" s="10" t="b">
        <f aca="false">consensus_calculation!F1452</f>
        <v>0</v>
      </c>
    </row>
    <row r="1453" customFormat="false" ht="15.75" hidden="false" customHeight="false" outlineLevel="0" collapsed="false">
      <c r="A1453" s="15" t="str">
        <f aca="false">consensus_calculation!$A1453</f>
        <v>90e41efc-e367-419e-b076-d4e75aba2cdd</v>
      </c>
      <c r="B1453" s="15" t="str">
        <f aca="false">consensus_calculation!$I1453</f>
        <v/>
      </c>
      <c r="C1453" s="10" t="b">
        <f aca="false">consensus_calculation!F1453</f>
        <v>0</v>
      </c>
    </row>
    <row r="1454" customFormat="false" ht="15.75" hidden="false" customHeight="false" outlineLevel="0" collapsed="false">
      <c r="A1454" s="15" t="str">
        <f aca="false">consensus_calculation!$A1454</f>
        <v>9102c8ca-f190-4d96-80d5-0a0fa9eb711a</v>
      </c>
      <c r="B1454" s="15" t="str">
        <f aca="false">consensus_calculation!$I1454</f>
        <v>NON_SPECIFIC</v>
      </c>
      <c r="C1454" s="10" t="b">
        <f aca="false">consensus_calculation!F1454</f>
        <v>0</v>
      </c>
    </row>
    <row r="1455" customFormat="false" ht="15.75" hidden="false" customHeight="false" outlineLevel="0" collapsed="false">
      <c r="A1455" s="15" t="str">
        <f aca="false">consensus_calculation!$A1455</f>
        <v>91f19c28-8299-45e8-8f6f-e153707bb1bd</v>
      </c>
      <c r="B1455" s="15" t="str">
        <f aca="false">consensus_calculation!$I1455</f>
        <v>NON_SPECIFIC</v>
      </c>
      <c r="C1455" s="10" t="b">
        <f aca="false">consensus_calculation!F1455</f>
        <v>1</v>
      </c>
    </row>
    <row r="1456" customFormat="false" ht="15.75" hidden="false" customHeight="false" outlineLevel="0" collapsed="false">
      <c r="A1456" s="15" t="str">
        <f aca="false">consensus_calculation!$A1456</f>
        <v>91fbf663-5063-4d6a-b01d-1d9297688089</v>
      </c>
      <c r="B1456" s="15" t="str">
        <f aca="false">consensus_calculation!$I1456</f>
        <v>NON_SPECIFIC</v>
      </c>
      <c r="C1456" s="10" t="b">
        <f aca="false">consensus_calculation!F1456</f>
        <v>0</v>
      </c>
    </row>
    <row r="1457" customFormat="false" ht="15.75" hidden="false" customHeight="false" outlineLevel="0" collapsed="false">
      <c r="A1457" s="15" t="str">
        <f aca="false">consensus_calculation!$A1457</f>
        <v>9208e108-578b-4b49-97cd-d4d9a63972b9</v>
      </c>
      <c r="B1457" s="15" t="str">
        <f aca="false">consensus_calculation!$I1457</f>
        <v>NON_SPECIFIC</v>
      </c>
      <c r="C1457" s="10" t="b">
        <f aca="false">consensus_calculation!F1457</f>
        <v>1</v>
      </c>
    </row>
    <row r="1458" customFormat="false" ht="15.75" hidden="false" customHeight="false" outlineLevel="0" collapsed="false">
      <c r="A1458" s="15" t="str">
        <f aca="false">consensus_calculation!$A1458</f>
        <v>922aa92e-33cc-4465-98d2-a27c7c7bf3de</v>
      </c>
      <c r="B1458" s="15" t="str">
        <f aca="false">consensus_calculation!$I1458</f>
        <v>NON_SPECIFIC</v>
      </c>
      <c r="C1458" s="10" t="b">
        <f aca="false">consensus_calculation!F1458</f>
        <v>1</v>
      </c>
    </row>
    <row r="1459" customFormat="false" ht="15.75" hidden="false" customHeight="false" outlineLevel="0" collapsed="false">
      <c r="A1459" s="15" t="str">
        <f aca="false">consensus_calculation!$A1459</f>
        <v>92e29159-f7cd-4ced-b6c8-e716d6dc9892</v>
      </c>
      <c r="B1459" s="15" t="str">
        <f aca="false">consensus_calculation!$I1459</f>
        <v>ACTIVE</v>
      </c>
      <c r="C1459" s="10" t="b">
        <f aca="false">consensus_calculation!F1459</f>
        <v>0</v>
      </c>
    </row>
    <row r="1460" customFormat="false" ht="15.75" hidden="false" customHeight="false" outlineLevel="0" collapsed="false">
      <c r="A1460" s="15" t="str">
        <f aca="false">consensus_calculation!$A1460</f>
        <v>932c0fef-a425-40e8-baeb-6f540d591f4b</v>
      </c>
      <c r="B1460" s="15" t="str">
        <f aca="false">consensus_calculation!$I1460</f>
        <v>NON_SPECIFIC</v>
      </c>
      <c r="C1460" s="10" t="b">
        <f aca="false">consensus_calculation!F1460</f>
        <v>1</v>
      </c>
    </row>
    <row r="1461" customFormat="false" ht="15.75" hidden="false" customHeight="false" outlineLevel="0" collapsed="false">
      <c r="A1461" s="15" t="str">
        <f aca="false">consensus_calculation!$A1461</f>
        <v>936b8e08-c95a-4a5f-a036-f5b716dfab74</v>
      </c>
      <c r="B1461" s="15" t="str">
        <f aca="false">consensus_calculation!$I1461</f>
        <v>NORMAL</v>
      </c>
      <c r="C1461" s="10" t="b">
        <f aca="false">consensus_calculation!F1461</f>
        <v>0</v>
      </c>
    </row>
    <row r="1462" customFormat="false" ht="15.75" hidden="false" customHeight="false" outlineLevel="0" collapsed="false">
      <c r="A1462" s="15" t="str">
        <f aca="false">consensus_calculation!$A1462</f>
        <v>9388e9dc-1e97-473b-87a8-4b52f7d162cb</v>
      </c>
      <c r="B1462" s="15" t="str">
        <f aca="false">consensus_calculation!$I1462</f>
        <v>NORMAL</v>
      </c>
      <c r="C1462" s="10" t="b">
        <f aca="false">consensus_calculation!F1462</f>
        <v>0</v>
      </c>
    </row>
    <row r="1463" customFormat="false" ht="15.75" hidden="false" customHeight="false" outlineLevel="0" collapsed="false">
      <c r="A1463" s="15" t="str">
        <f aca="false">consensus_calculation!$A1463</f>
        <v>93c64674-fc44-4f70-b1f5-29e0b84467f0</v>
      </c>
      <c r="B1463" s="15" t="str">
        <f aca="false">consensus_calculation!$I1463</f>
        <v>ACTIVE</v>
      </c>
      <c r="C1463" s="10" t="b">
        <f aca="false">consensus_calculation!F1463</f>
        <v>1</v>
      </c>
    </row>
    <row r="1464" customFormat="false" ht="15.75" hidden="false" customHeight="false" outlineLevel="0" collapsed="false">
      <c r="A1464" s="15" t="str">
        <f aca="false">consensus_calculation!$A1464</f>
        <v>93f0e079-1713-4903-b7e0-91c5137829bf</v>
      </c>
      <c r="B1464" s="15" t="str">
        <f aca="false">consensus_calculation!$I1464</f>
        <v>NORMAL</v>
      </c>
      <c r="C1464" s="10" t="b">
        <f aca="false">consensus_calculation!F1464</f>
        <v>1</v>
      </c>
    </row>
    <row r="1465" customFormat="false" ht="15.75" hidden="false" customHeight="false" outlineLevel="0" collapsed="false">
      <c r="A1465" s="15" t="str">
        <f aca="false">consensus_calculation!$A1465</f>
        <v>948969f3-d686-437f-9990-b2823e0c2549</v>
      </c>
      <c r="B1465" s="15" t="str">
        <f aca="false">consensus_calculation!$I1465</f>
        <v>EARLY</v>
      </c>
      <c r="C1465" s="10" t="b">
        <f aca="false">consensus_calculation!F1465</f>
        <v>0</v>
      </c>
    </row>
    <row r="1466" customFormat="false" ht="15.75" hidden="false" customHeight="false" outlineLevel="0" collapsed="false">
      <c r="A1466" s="15" t="str">
        <f aca="false">consensus_calculation!$A1466</f>
        <v>94b99483-5487-4919-beaa-ef128cd264e1</v>
      </c>
      <c r="B1466" s="15" t="str">
        <f aca="false">consensus_calculation!$I1466</f>
        <v>EARLY</v>
      </c>
      <c r="C1466" s="10" t="b">
        <f aca="false">consensus_calculation!F1466</f>
        <v>1</v>
      </c>
    </row>
    <row r="1467" customFormat="false" ht="15.75" hidden="false" customHeight="false" outlineLevel="0" collapsed="false">
      <c r="A1467" s="15" t="str">
        <f aca="false">consensus_calculation!$A1467</f>
        <v>9501a73f-1970-4ef5-8b17-f65868f74f99</v>
      </c>
      <c r="B1467" s="15" t="str">
        <f aca="false">consensus_calculation!$I1467</f>
        <v>EARLY</v>
      </c>
      <c r="C1467" s="10" t="b">
        <f aca="false">consensus_calculation!F1467</f>
        <v>1</v>
      </c>
    </row>
    <row r="1468" customFormat="false" ht="15.75" hidden="false" customHeight="false" outlineLevel="0" collapsed="false">
      <c r="A1468" s="15" t="str">
        <f aca="false">consensus_calculation!$A1468</f>
        <v>95305404-5ce4-4cf6-85ca-ca0f9f9e9f2b</v>
      </c>
      <c r="B1468" s="15" t="str">
        <f aca="false">consensus_calculation!$I1468</f>
        <v>NORMAL</v>
      </c>
      <c r="C1468" s="10" t="b">
        <f aca="false">consensus_calculation!F1468</f>
        <v>1</v>
      </c>
    </row>
    <row r="1469" customFormat="false" ht="15.75" hidden="false" customHeight="false" outlineLevel="0" collapsed="false">
      <c r="A1469" s="15" t="str">
        <f aca="false">consensus_calculation!$A1469</f>
        <v>95ab0861-a842-4792-9fe4-651a70daf3bb</v>
      </c>
      <c r="B1469" s="15" t="str">
        <f aca="false">consensus_calculation!$I1469</f>
        <v>EARLY</v>
      </c>
      <c r="C1469" s="10" t="b">
        <f aca="false">consensus_calculation!F1469</f>
        <v>1</v>
      </c>
    </row>
    <row r="1470" customFormat="false" ht="15.75" hidden="false" customHeight="false" outlineLevel="0" collapsed="false">
      <c r="A1470" s="15" t="str">
        <f aca="false">consensus_calculation!$A1470</f>
        <v>9617b1e5-46e8-47be-8178-6c7d1a604031</v>
      </c>
      <c r="B1470" s="15" t="str">
        <f aca="false">consensus_calculation!$I1470</f>
        <v>NORMAL</v>
      </c>
      <c r="C1470" s="10" t="b">
        <f aca="false">consensus_calculation!F1470</f>
        <v>0</v>
      </c>
    </row>
    <row r="1471" customFormat="false" ht="15.75" hidden="false" customHeight="false" outlineLevel="0" collapsed="false">
      <c r="A1471" s="15" t="str">
        <f aca="false">consensus_calculation!$A1471</f>
        <v>9621891e-2753-4aaf-b738-b8a047cab189</v>
      </c>
      <c r="B1471" s="15" t="str">
        <f aca="false">consensus_calculation!$I1471</f>
        <v>NORMAL</v>
      </c>
      <c r="C1471" s="10" t="b">
        <f aca="false">consensus_calculation!F1471</f>
        <v>0</v>
      </c>
    </row>
    <row r="1472" customFormat="false" ht="15.75" hidden="false" customHeight="false" outlineLevel="0" collapsed="false">
      <c r="A1472" s="15" t="str">
        <f aca="false">consensus_calculation!$A1472</f>
        <v>962a0ec4-5fcc-443d-862e-6e480e3b9df1</v>
      </c>
      <c r="B1472" s="15" t="str">
        <f aca="false">consensus_calculation!$I1472</f>
        <v>EARLY</v>
      </c>
      <c r="C1472" s="10" t="b">
        <f aca="false">consensus_calculation!F1472</f>
        <v>1</v>
      </c>
    </row>
    <row r="1473" customFormat="false" ht="15.75" hidden="false" customHeight="false" outlineLevel="0" collapsed="false">
      <c r="A1473" s="15" t="str">
        <f aca="false">consensus_calculation!$A1473</f>
        <v>962d9054-5690-44b5-8a8a-001994ca162e</v>
      </c>
      <c r="B1473" s="15" t="str">
        <f aca="false">consensus_calculation!$I1473</f>
        <v>NORMAL</v>
      </c>
      <c r="C1473" s="10" t="b">
        <f aca="false">consensus_calculation!F1473</f>
        <v>0</v>
      </c>
    </row>
    <row r="1474" customFormat="false" ht="15.75" hidden="false" customHeight="false" outlineLevel="0" collapsed="false">
      <c r="A1474" s="15" t="str">
        <f aca="false">consensus_calculation!$A1474</f>
        <v>967444a2-2b18-4232-bf3c-c7fbc42145dd</v>
      </c>
      <c r="B1474" s="15" t="str">
        <f aca="false">consensus_calculation!$I1474</f>
        <v>NORMAL</v>
      </c>
      <c r="C1474" s="10" t="b">
        <f aca="false">consensus_calculation!F1474</f>
        <v>0</v>
      </c>
    </row>
    <row r="1475" customFormat="false" ht="15.75" hidden="false" customHeight="false" outlineLevel="0" collapsed="false">
      <c r="A1475" s="15" t="str">
        <f aca="false">consensus_calculation!$A1475</f>
        <v>96955499-c7a5-4efb-9a6f-504309dc7e8e</v>
      </c>
      <c r="B1475" s="15" t="str">
        <f aca="false">consensus_calculation!$I1475</f>
        <v>ACTIVE</v>
      </c>
      <c r="C1475" s="10" t="b">
        <f aca="false">consensus_calculation!F1475</f>
        <v>0</v>
      </c>
    </row>
    <row r="1476" customFormat="false" ht="15.75" hidden="false" customHeight="false" outlineLevel="0" collapsed="false">
      <c r="A1476" s="15" t="str">
        <f aca="false">consensus_calculation!$A1476</f>
        <v>9766a2e9-1730-406e-a852-e74d78bb8f3b</v>
      </c>
      <c r="B1476" s="15" t="str">
        <f aca="false">consensus_calculation!$I1476</f>
        <v/>
      </c>
      <c r="C1476" s="10" t="b">
        <f aca="false">consensus_calculation!F1476</f>
        <v>0</v>
      </c>
    </row>
    <row r="1477" customFormat="false" ht="15.75" hidden="false" customHeight="false" outlineLevel="0" collapsed="false">
      <c r="A1477" s="15" t="str">
        <f aca="false">consensus_calculation!$A1477</f>
        <v>97a02a00-8b7a-4a1e-9140-d440be6c893d</v>
      </c>
      <c r="B1477" s="15" t="str">
        <f aca="false">consensus_calculation!$I1477</f>
        <v>NORMAL</v>
      </c>
      <c r="C1477" s="10" t="b">
        <f aca="false">consensus_calculation!F1477</f>
        <v>1</v>
      </c>
    </row>
    <row r="1478" customFormat="false" ht="15.75" hidden="false" customHeight="false" outlineLevel="0" collapsed="false">
      <c r="A1478" s="15" t="str">
        <f aca="false">consensus_calculation!$A1478</f>
        <v>97df5924-7991-4678-b204-43508467e44a</v>
      </c>
      <c r="B1478" s="15" t="str">
        <f aca="false">consensus_calculation!$I1478</f>
        <v>NON_SPECIFIC</v>
      </c>
      <c r="C1478" s="10" t="b">
        <f aca="false">consensus_calculation!F1478</f>
        <v>0</v>
      </c>
    </row>
    <row r="1479" customFormat="false" ht="15.75" hidden="false" customHeight="false" outlineLevel="0" collapsed="false">
      <c r="A1479" s="15" t="str">
        <f aca="false">consensus_calculation!$A1479</f>
        <v>984143f4-022c-4a85-9f9a-861c00747d0c</v>
      </c>
      <c r="B1479" s="15" t="str">
        <f aca="false">consensus_calculation!$I1479</f>
        <v/>
      </c>
      <c r="C1479" s="10" t="b">
        <f aca="false">consensus_calculation!F1479</f>
        <v>0</v>
      </c>
    </row>
    <row r="1480" customFormat="false" ht="15.75" hidden="false" customHeight="false" outlineLevel="0" collapsed="false">
      <c r="A1480" s="15" t="str">
        <f aca="false">consensus_calculation!$A1480</f>
        <v>990b145b-3a88-4913-a18b-faae5a55ea5f</v>
      </c>
      <c r="B1480" s="15" t="str">
        <f aca="false">consensus_calculation!$I1480</f>
        <v>NORMAL</v>
      </c>
      <c r="C1480" s="10" t="b">
        <f aca="false">consensus_calculation!F1480</f>
        <v>1</v>
      </c>
    </row>
    <row r="1481" customFormat="false" ht="15.75" hidden="false" customHeight="false" outlineLevel="0" collapsed="false">
      <c r="A1481" s="15" t="str">
        <f aca="false">consensus_calculation!$A1481</f>
        <v>996eca8b-767b-46eb-977d-c2d63f34ac1e</v>
      </c>
      <c r="B1481" s="15" t="str">
        <f aca="false">consensus_calculation!$I1481</f>
        <v>NORMAL</v>
      </c>
      <c r="C1481" s="10" t="b">
        <f aca="false">consensus_calculation!F1481</f>
        <v>0</v>
      </c>
    </row>
    <row r="1482" customFormat="false" ht="15.75" hidden="false" customHeight="false" outlineLevel="0" collapsed="false">
      <c r="A1482" s="15" t="str">
        <f aca="false">consensus_calculation!$A1482</f>
        <v>9a6c18f8-ffbd-4e21-bdca-654a791f5f2f</v>
      </c>
      <c r="B1482" s="15" t="str">
        <f aca="false">consensus_calculation!$I1482</f>
        <v>NON_SPECIFIC</v>
      </c>
      <c r="C1482" s="10" t="b">
        <f aca="false">consensus_calculation!F1482</f>
        <v>0</v>
      </c>
    </row>
    <row r="1483" customFormat="false" ht="15.75" hidden="false" customHeight="false" outlineLevel="0" collapsed="false">
      <c r="A1483" s="15" t="str">
        <f aca="false">consensus_calculation!$A1483</f>
        <v>9a8e819b-819e-41e3-9e8f-7b124788efa9</v>
      </c>
      <c r="B1483" s="15" t="str">
        <f aca="false">consensus_calculation!$I1483</f>
        <v>NON_SPECIFIC</v>
      </c>
      <c r="C1483" s="10" t="b">
        <f aca="false">consensus_calculation!F1483</f>
        <v>0</v>
      </c>
    </row>
    <row r="1484" customFormat="false" ht="15.75" hidden="false" customHeight="false" outlineLevel="0" collapsed="false">
      <c r="A1484" s="15" t="str">
        <f aca="false">consensus_calculation!$A1484</f>
        <v>9aa7ba4a-f585-414a-a82d-5990ce7f1cb7</v>
      </c>
      <c r="B1484" s="15" t="str">
        <f aca="false">consensus_calculation!$I1484</f>
        <v>NORMAL</v>
      </c>
      <c r="C1484" s="10" t="b">
        <f aca="false">consensus_calculation!F1484</f>
        <v>0</v>
      </c>
    </row>
    <row r="1485" customFormat="false" ht="15.75" hidden="false" customHeight="false" outlineLevel="0" collapsed="false">
      <c r="A1485" s="15" t="str">
        <f aca="false">consensus_calculation!$A1485</f>
        <v>9ace1933-0f73-4b34-8aaf-aa27b280d56e</v>
      </c>
      <c r="B1485" s="15" t="str">
        <f aca="false">consensus_calculation!$I1485</f>
        <v>NORMAL</v>
      </c>
      <c r="C1485" s="10" t="b">
        <f aca="false">consensus_calculation!F1485</f>
        <v>0</v>
      </c>
    </row>
    <row r="1486" customFormat="false" ht="15.75" hidden="false" customHeight="false" outlineLevel="0" collapsed="false">
      <c r="A1486" s="15" t="str">
        <f aca="false">consensus_calculation!$A1486</f>
        <v>9af086cf-7522-4ab1-962e-7ebcb3f7417f</v>
      </c>
      <c r="B1486" s="15" t="str">
        <f aca="false">consensus_calculation!$I1486</f>
        <v>EARLY</v>
      </c>
      <c r="C1486" s="10" t="b">
        <f aca="false">consensus_calculation!F1486</f>
        <v>0</v>
      </c>
    </row>
    <row r="1487" customFormat="false" ht="15.75" hidden="false" customHeight="false" outlineLevel="0" collapsed="false">
      <c r="A1487" s="15" t="str">
        <f aca="false">consensus_calculation!$A1487</f>
        <v>9b71a223-ca9c-4f6c-87d4-a1602864ef99</v>
      </c>
      <c r="B1487" s="15" t="str">
        <f aca="false">consensus_calculation!$I1487</f>
        <v>NORMAL</v>
      </c>
      <c r="C1487" s="10" t="b">
        <f aca="false">consensus_calculation!F1487</f>
        <v>0</v>
      </c>
    </row>
    <row r="1488" customFormat="false" ht="15.75" hidden="false" customHeight="false" outlineLevel="0" collapsed="false">
      <c r="A1488" s="15" t="str">
        <f aca="false">consensus_calculation!$A1488</f>
        <v>9bf0a058-30f6-4086-ad08-3e28b7e006fe</v>
      </c>
      <c r="B1488" s="15" t="str">
        <f aca="false">consensus_calculation!$I1488</f>
        <v/>
      </c>
      <c r="C1488" s="10" t="b">
        <f aca="false">consensus_calculation!F1488</f>
        <v>0</v>
      </c>
    </row>
    <row r="1489" customFormat="false" ht="15.75" hidden="false" customHeight="false" outlineLevel="0" collapsed="false">
      <c r="A1489" s="15" t="str">
        <f aca="false">consensus_calculation!$A1489</f>
        <v>9c46734c-6795-4153-a13c-9ba46387f7fd</v>
      </c>
      <c r="B1489" s="15" t="str">
        <f aca="false">consensus_calculation!$I1489</f>
        <v>ACTIVE</v>
      </c>
      <c r="C1489" s="10" t="b">
        <f aca="false">consensus_calculation!F1489</f>
        <v>1</v>
      </c>
    </row>
    <row r="1490" customFormat="false" ht="15.75" hidden="false" customHeight="false" outlineLevel="0" collapsed="false">
      <c r="A1490" s="15" t="str">
        <f aca="false">consensus_calculation!$A1490</f>
        <v>9ca82049-3095-4c97-a5df-31c921d122b0</v>
      </c>
      <c r="B1490" s="15" t="str">
        <f aca="false">consensus_calculation!$I1490</f>
        <v>NORMAL</v>
      </c>
      <c r="C1490" s="10" t="b">
        <f aca="false">consensus_calculation!F1490</f>
        <v>0</v>
      </c>
    </row>
    <row r="1491" customFormat="false" ht="15.75" hidden="false" customHeight="false" outlineLevel="0" collapsed="false">
      <c r="A1491" s="15" t="str">
        <f aca="false">consensus_calculation!$A1491</f>
        <v>9cf1765d-b557-41cb-8531-7be4835e77a8</v>
      </c>
      <c r="B1491" s="15" t="str">
        <f aca="false">consensus_calculation!$I1491</f>
        <v>NON_SPECIFIC</v>
      </c>
      <c r="C1491" s="10" t="b">
        <f aca="false">consensus_calculation!F1491</f>
        <v>1</v>
      </c>
    </row>
    <row r="1492" customFormat="false" ht="15.75" hidden="false" customHeight="false" outlineLevel="0" collapsed="false">
      <c r="A1492" s="15" t="str">
        <f aca="false">consensus_calculation!$A1492</f>
        <v>9d046da2-2f37-4547-8b7b-30b5c77a52a6</v>
      </c>
      <c r="B1492" s="15" t="str">
        <f aca="false">consensus_calculation!$I1492</f>
        <v>NON_SPECIFIC</v>
      </c>
      <c r="C1492" s="10" t="b">
        <f aca="false">consensus_calculation!F1492</f>
        <v>1</v>
      </c>
    </row>
    <row r="1493" customFormat="false" ht="15.75" hidden="false" customHeight="false" outlineLevel="0" collapsed="false">
      <c r="A1493" s="15" t="str">
        <f aca="false">consensus_calculation!$A1493</f>
        <v>9d73cec8-9c55-4fd6-8b8a-ecc20725a493</v>
      </c>
      <c r="B1493" s="15" t="str">
        <f aca="false">consensus_calculation!$I1493</f>
        <v>NON_SPECIFIC</v>
      </c>
      <c r="C1493" s="10" t="b">
        <f aca="false">consensus_calculation!F1493</f>
        <v>0</v>
      </c>
    </row>
    <row r="1494" customFormat="false" ht="15.75" hidden="false" customHeight="false" outlineLevel="0" collapsed="false">
      <c r="A1494" s="15" t="str">
        <f aca="false">consensus_calculation!$A1494</f>
        <v>9d78596f-c89c-401b-aa78-fd70f28d3f0b</v>
      </c>
      <c r="B1494" s="15" t="str">
        <f aca="false">consensus_calculation!$I1494</f>
        <v>NON_SPECIFIC</v>
      </c>
      <c r="C1494" s="10" t="b">
        <f aca="false">consensus_calculation!F1494</f>
        <v>0</v>
      </c>
    </row>
    <row r="1495" customFormat="false" ht="15.75" hidden="false" customHeight="false" outlineLevel="0" collapsed="false">
      <c r="A1495" s="15" t="str">
        <f aca="false">consensus_calculation!$A1495</f>
        <v>9da2b41f-f3a9-4899-a7c8-a91f558dd74b</v>
      </c>
      <c r="B1495" s="15" t="str">
        <f aca="false">consensus_calculation!$I1495</f>
        <v>NON_SPECIFIC</v>
      </c>
      <c r="C1495" s="10" t="b">
        <f aca="false">consensus_calculation!F1495</f>
        <v>0</v>
      </c>
    </row>
    <row r="1496" customFormat="false" ht="15.75" hidden="false" customHeight="false" outlineLevel="0" collapsed="false">
      <c r="A1496" s="15" t="str">
        <f aca="false">consensus_calculation!$A1496</f>
        <v>9e543107-5355-42fd-a0bc-f63361698a6b</v>
      </c>
      <c r="B1496" s="15" t="str">
        <f aca="false">consensus_calculation!$I1496</f>
        <v>LATE</v>
      </c>
      <c r="C1496" s="10" t="b">
        <f aca="false">consensus_calculation!F1496</f>
        <v>0</v>
      </c>
    </row>
    <row r="1497" customFormat="false" ht="15.75" hidden="false" customHeight="false" outlineLevel="0" collapsed="false">
      <c r="A1497" s="15" t="str">
        <f aca="false">consensus_calculation!$A1497</f>
        <v>9e760f4e-a99d-43c2-b706-2e451ce67be7</v>
      </c>
      <c r="B1497" s="15" t="str">
        <f aca="false">consensus_calculation!$I1497</f>
        <v/>
      </c>
      <c r="C1497" s="10" t="b">
        <f aca="false">consensus_calculation!F1497</f>
        <v>0</v>
      </c>
    </row>
    <row r="1498" customFormat="false" ht="15.75" hidden="false" customHeight="false" outlineLevel="0" collapsed="false">
      <c r="A1498" s="15" t="str">
        <f aca="false">consensus_calculation!$A1498</f>
        <v>9edd60ee-f1ab-4ed4-b929-17c27faef29b</v>
      </c>
      <c r="B1498" s="15" t="str">
        <f aca="false">consensus_calculation!$I1498</f>
        <v>ACTIVE</v>
      </c>
      <c r="C1498" s="10" t="b">
        <f aca="false">consensus_calculation!F1498</f>
        <v>1</v>
      </c>
    </row>
    <row r="1499" customFormat="false" ht="15.75" hidden="false" customHeight="false" outlineLevel="0" collapsed="false">
      <c r="A1499" s="15" t="str">
        <f aca="false">consensus_calculation!$A1499</f>
        <v>9f024d32-1da3-4ba1-ba4a-62bdeea8ce79</v>
      </c>
      <c r="B1499" s="15" t="str">
        <f aca="false">consensus_calculation!$I1499</f>
        <v>NORMAL</v>
      </c>
      <c r="C1499" s="10" t="b">
        <f aca="false">consensus_calculation!F1499</f>
        <v>1</v>
      </c>
    </row>
    <row r="1500" customFormat="false" ht="15.75" hidden="false" customHeight="false" outlineLevel="0" collapsed="false">
      <c r="A1500" s="15" t="str">
        <f aca="false">consensus_calculation!$A1500</f>
        <v>9f0392b2-33e6-43f5-b627-9c5518e111e0</v>
      </c>
      <c r="B1500" s="15" t="str">
        <f aca="false">consensus_calculation!$I1500</f>
        <v>NORMAL</v>
      </c>
      <c r="C1500" s="10" t="b">
        <f aca="false">consensus_calculation!F1500</f>
        <v>0</v>
      </c>
    </row>
    <row r="1501" customFormat="false" ht="15.75" hidden="false" customHeight="false" outlineLevel="0" collapsed="false">
      <c r="A1501" s="15" t="str">
        <f aca="false">consensus_calculation!$A1501</f>
        <v>9f118675-f2b4-47f0-9c68-3258ea768b46</v>
      </c>
      <c r="B1501" s="15" t="str">
        <f aca="false">consensus_calculation!$I1501</f>
        <v>NON_SPECIFIC</v>
      </c>
      <c r="C1501" s="10" t="b">
        <f aca="false">consensus_calculation!F1501</f>
        <v>0</v>
      </c>
    </row>
    <row r="1502" customFormat="false" ht="15.75" hidden="false" customHeight="false" outlineLevel="0" collapsed="false">
      <c r="A1502" s="15" t="str">
        <f aca="false">consensus_calculation!$A1502</f>
        <v>9f759d64-561d-42e2-8586-0406a4cabb4a</v>
      </c>
      <c r="B1502" s="15" t="str">
        <f aca="false">consensus_calculation!$I1502</f>
        <v>EARLY</v>
      </c>
      <c r="C1502" s="10" t="b">
        <f aca="false">consensus_calculation!F1502</f>
        <v>0</v>
      </c>
    </row>
    <row r="1503" customFormat="false" ht="15.75" hidden="false" customHeight="false" outlineLevel="0" collapsed="false">
      <c r="A1503" s="15" t="str">
        <f aca="false">consensus_calculation!$A1503</f>
        <v>9fa308ae-a0f2-4434-bf7b-d6da95ecfb45</v>
      </c>
      <c r="B1503" s="15" t="str">
        <f aca="false">consensus_calculation!$I1503</f>
        <v>NON_SPECIFIC</v>
      </c>
      <c r="C1503" s="10" t="b">
        <f aca="false">consensus_calculation!F1503</f>
        <v>0</v>
      </c>
    </row>
    <row r="1504" customFormat="false" ht="15.75" hidden="false" customHeight="false" outlineLevel="0" collapsed="false">
      <c r="A1504" s="15" t="str">
        <f aca="false">consensus_calculation!$A1504</f>
        <v>9fd1cd3c-3a72-44ef-92f9-beca542a14bc</v>
      </c>
      <c r="B1504" s="15" t="str">
        <f aca="false">consensus_calculation!$I1504</f>
        <v>NON_SPECIFIC</v>
      </c>
      <c r="C1504" s="10" t="b">
        <f aca="false">consensus_calculation!F1504</f>
        <v>1</v>
      </c>
    </row>
    <row r="1505" customFormat="false" ht="15.75" hidden="false" customHeight="false" outlineLevel="0" collapsed="false">
      <c r="A1505" s="15" t="str">
        <f aca="false">consensus_calculation!$A1505</f>
        <v>a0249d2e-d060-47d9-b83f-6ff8f29c4156</v>
      </c>
      <c r="B1505" s="15" t="str">
        <f aca="false">consensus_calculation!$I1505</f>
        <v>NON_SPECIFIC</v>
      </c>
      <c r="C1505" s="10" t="b">
        <f aca="false">consensus_calculation!F1505</f>
        <v>1</v>
      </c>
    </row>
    <row r="1506" customFormat="false" ht="15.75" hidden="false" customHeight="false" outlineLevel="0" collapsed="false">
      <c r="A1506" s="15" t="str">
        <f aca="false">consensus_calculation!$A1506</f>
        <v>a08116bb-824c-4c5c-a116-12718c3d318d</v>
      </c>
      <c r="B1506" s="15" t="str">
        <f aca="false">consensus_calculation!$I1506</f>
        <v>NORMAL</v>
      </c>
      <c r="C1506" s="10" t="b">
        <f aca="false">consensus_calculation!F1506</f>
        <v>0</v>
      </c>
    </row>
    <row r="1507" customFormat="false" ht="15.75" hidden="false" customHeight="false" outlineLevel="0" collapsed="false">
      <c r="A1507" s="15" t="str">
        <f aca="false">consensus_calculation!$A1507</f>
        <v>a1c22c85-bceb-4ea0-a2e7-6f45892c3ee9</v>
      </c>
      <c r="B1507" s="15" t="str">
        <f aca="false">consensus_calculation!$I1507</f>
        <v>NON_SPECIFIC</v>
      </c>
      <c r="C1507" s="10" t="b">
        <f aca="false">consensus_calculation!F1507</f>
        <v>0</v>
      </c>
    </row>
    <row r="1508" customFormat="false" ht="15.75" hidden="false" customHeight="false" outlineLevel="0" collapsed="false">
      <c r="A1508" s="15" t="str">
        <f aca="false">consensus_calculation!$A1508</f>
        <v>a1f040af-e45b-4668-ae02-b227522cc71a</v>
      </c>
      <c r="B1508" s="15" t="str">
        <f aca="false">consensus_calculation!$I1508</f>
        <v>NON_SPECIFIC</v>
      </c>
      <c r="C1508" s="10" t="b">
        <f aca="false">consensus_calculation!F1508</f>
        <v>0</v>
      </c>
    </row>
    <row r="1509" customFormat="false" ht="15.75" hidden="false" customHeight="false" outlineLevel="0" collapsed="false">
      <c r="A1509" s="15" t="str">
        <f aca="false">consensus_calculation!$A1509</f>
        <v>a2ad4ee8-cc1e-47dc-8eb8-38b1c20905f9</v>
      </c>
      <c r="B1509" s="15" t="str">
        <f aca="false">consensus_calculation!$I1509</f>
        <v>NON_SPECIFIC</v>
      </c>
      <c r="C1509" s="10" t="b">
        <f aca="false">consensus_calculation!F1509</f>
        <v>0</v>
      </c>
    </row>
    <row r="1510" customFormat="false" ht="15.75" hidden="false" customHeight="false" outlineLevel="0" collapsed="false">
      <c r="A1510" s="15" t="str">
        <f aca="false">consensus_calculation!$A1510</f>
        <v>a2b9de0b-dcdf-4091-9a19-ff3235d86425</v>
      </c>
      <c r="B1510" s="15" t="str">
        <f aca="false">consensus_calculation!$I1510</f>
        <v>ACTIVE</v>
      </c>
      <c r="C1510" s="10" t="b">
        <f aca="false">consensus_calculation!F1510</f>
        <v>0</v>
      </c>
    </row>
    <row r="1511" customFormat="false" ht="15.75" hidden="false" customHeight="false" outlineLevel="0" collapsed="false">
      <c r="A1511" s="15" t="str">
        <f aca="false">consensus_calculation!$A1511</f>
        <v>a2d1a6ab-a66b-430c-808b-273418b5f116</v>
      </c>
      <c r="B1511" s="15" t="str">
        <f aca="false">consensus_calculation!$I1511</f>
        <v>NORMAL</v>
      </c>
      <c r="C1511" s="10" t="b">
        <f aca="false">consensus_calculation!F1511</f>
        <v>1</v>
      </c>
    </row>
    <row r="1512" customFormat="false" ht="15.75" hidden="false" customHeight="false" outlineLevel="0" collapsed="false">
      <c r="A1512" s="15" t="str">
        <f aca="false">consensus_calculation!$A1512</f>
        <v>a2e2bb4f-2bf2-4919-9232-3e3b38f3ceea</v>
      </c>
      <c r="B1512" s="15" t="str">
        <f aca="false">consensus_calculation!$I1512</f>
        <v>NORMAL</v>
      </c>
      <c r="C1512" s="10" t="b">
        <f aca="false">consensus_calculation!F1512</f>
        <v>0</v>
      </c>
    </row>
    <row r="1513" customFormat="false" ht="15.75" hidden="false" customHeight="false" outlineLevel="0" collapsed="false">
      <c r="A1513" s="15" t="str">
        <f aca="false">consensus_calculation!$A1513</f>
        <v>a306198c-4ee4-411f-b310-692fd2354553</v>
      </c>
      <c r="B1513" s="15" t="str">
        <f aca="false">consensus_calculation!$I1513</f>
        <v>NORMAL</v>
      </c>
      <c r="C1513" s="10" t="b">
        <f aca="false">consensus_calculation!F1513</f>
        <v>0</v>
      </c>
    </row>
    <row r="1514" customFormat="false" ht="15.75" hidden="false" customHeight="false" outlineLevel="0" collapsed="false">
      <c r="A1514" s="15" t="str">
        <f aca="false">consensus_calculation!$A1514</f>
        <v>a32105f1-f161-4e42-a96e-131df2c563f2</v>
      </c>
      <c r="B1514" s="15" t="str">
        <f aca="false">consensus_calculation!$I1514</f>
        <v>EARLY</v>
      </c>
      <c r="C1514" s="10" t="b">
        <f aca="false">consensus_calculation!F1514</f>
        <v>0</v>
      </c>
    </row>
    <row r="1515" customFormat="false" ht="15.75" hidden="false" customHeight="false" outlineLevel="0" collapsed="false">
      <c r="A1515" s="15" t="str">
        <f aca="false">consensus_calculation!$A1515</f>
        <v>a33153f5-0e8d-4aa5-80f8-a64b343200fa</v>
      </c>
      <c r="B1515" s="15" t="str">
        <f aca="false">consensus_calculation!$I1515</f>
        <v>NON_SPECIFIC</v>
      </c>
      <c r="C1515" s="10" t="b">
        <f aca="false">consensus_calculation!F1515</f>
        <v>1</v>
      </c>
    </row>
    <row r="1516" customFormat="false" ht="15.75" hidden="false" customHeight="false" outlineLevel="0" collapsed="false">
      <c r="A1516" s="15" t="str">
        <f aca="false">consensus_calculation!$A1516</f>
        <v>a37da970-8e04-405f-87ee-07e3ed26c229</v>
      </c>
      <c r="B1516" s="15" t="str">
        <f aca="false">consensus_calculation!$I1516</f>
        <v/>
      </c>
      <c r="C1516" s="10" t="b">
        <f aca="false">consensus_calculation!F1516</f>
        <v>0</v>
      </c>
    </row>
    <row r="1517" customFormat="false" ht="15.75" hidden="false" customHeight="false" outlineLevel="0" collapsed="false">
      <c r="A1517" s="15" t="str">
        <f aca="false">consensus_calculation!$A1517</f>
        <v>a3e69c36-472f-4baa-97b2-8a3f74fd284e</v>
      </c>
      <c r="B1517" s="15" t="str">
        <f aca="false">consensus_calculation!$I1517</f>
        <v>LATE</v>
      </c>
      <c r="C1517" s="10" t="b">
        <f aca="false">consensus_calculation!F1517</f>
        <v>0</v>
      </c>
    </row>
    <row r="1518" customFormat="false" ht="15.75" hidden="false" customHeight="false" outlineLevel="0" collapsed="false">
      <c r="A1518" s="15" t="str">
        <f aca="false">consensus_calculation!$A1518</f>
        <v>a4375c6d-3f82-4ea7-b9c3-db3798fc6081</v>
      </c>
      <c r="B1518" s="15" t="str">
        <f aca="false">consensus_calculation!$I1518</f>
        <v>NON_SPECIFIC</v>
      </c>
      <c r="C1518" s="10" t="b">
        <f aca="false">consensus_calculation!F1518</f>
        <v>0</v>
      </c>
    </row>
    <row r="1519" customFormat="false" ht="15.75" hidden="false" customHeight="false" outlineLevel="0" collapsed="false">
      <c r="A1519" s="15" t="str">
        <f aca="false">consensus_calculation!$A1519</f>
        <v>a51f40f2-0559-4338-b985-5044f1bdb40f</v>
      </c>
      <c r="B1519" s="15" t="str">
        <f aca="false">consensus_calculation!$I1519</f>
        <v>ACTIVE</v>
      </c>
      <c r="C1519" s="10" t="b">
        <f aca="false">consensus_calculation!F1519</f>
        <v>1</v>
      </c>
    </row>
    <row r="1520" customFormat="false" ht="15.75" hidden="false" customHeight="false" outlineLevel="0" collapsed="false">
      <c r="A1520" s="15" t="str">
        <f aca="false">consensus_calculation!$A1520</f>
        <v>a5461fbb-d17f-4722-b414-53c8987e4024</v>
      </c>
      <c r="B1520" s="15" t="str">
        <f aca="false">consensus_calculation!$I1520</f>
        <v>LATE</v>
      </c>
      <c r="C1520" s="10" t="b">
        <f aca="false">consensus_calculation!F1520</f>
        <v>1</v>
      </c>
    </row>
    <row r="1521" customFormat="false" ht="15.75" hidden="false" customHeight="false" outlineLevel="0" collapsed="false">
      <c r="A1521" s="15" t="str">
        <f aca="false">consensus_calculation!$A1521</f>
        <v>a54e9539-a221-4c50-9552-34e1f91db347</v>
      </c>
      <c r="B1521" s="15" t="str">
        <f aca="false">consensus_calculation!$I1521</f>
        <v>EARLY</v>
      </c>
      <c r="C1521" s="10" t="b">
        <f aca="false">consensus_calculation!F1521</f>
        <v>1</v>
      </c>
    </row>
    <row r="1522" customFormat="false" ht="15.75" hidden="false" customHeight="false" outlineLevel="0" collapsed="false">
      <c r="A1522" s="15" t="str">
        <f aca="false">consensus_calculation!$A1522</f>
        <v>a57b88c2-84e3-49be-96ba-939b28b47056</v>
      </c>
      <c r="B1522" s="15" t="str">
        <f aca="false">consensus_calculation!$I1522</f>
        <v>NON_SPECIFIC</v>
      </c>
      <c r="C1522" s="10" t="b">
        <f aca="false">consensus_calculation!F1522</f>
        <v>0</v>
      </c>
    </row>
    <row r="1523" customFormat="false" ht="15.75" hidden="false" customHeight="false" outlineLevel="0" collapsed="false">
      <c r="A1523" s="15" t="str">
        <f aca="false">consensus_calculation!$A1523</f>
        <v>a5970870-4127-4a58-aa13-33fedaf93534</v>
      </c>
      <c r="B1523" s="15" t="str">
        <f aca="false">consensus_calculation!$I1523</f>
        <v>EARLY</v>
      </c>
      <c r="C1523" s="10" t="b">
        <f aca="false">consensus_calculation!F1523</f>
        <v>1</v>
      </c>
    </row>
    <row r="1524" customFormat="false" ht="15.75" hidden="false" customHeight="false" outlineLevel="0" collapsed="false">
      <c r="A1524" s="15" t="str">
        <f aca="false">consensus_calculation!$A1524</f>
        <v>a62d244c-6db8-471d-b538-162610ee286c</v>
      </c>
      <c r="B1524" s="15" t="str">
        <f aca="false">consensus_calculation!$I1524</f>
        <v/>
      </c>
      <c r="C1524" s="10" t="b">
        <f aca="false">consensus_calculation!F1524</f>
        <v>1</v>
      </c>
    </row>
    <row r="1525" customFormat="false" ht="15.75" hidden="false" customHeight="false" outlineLevel="0" collapsed="false">
      <c r="A1525" s="15" t="str">
        <f aca="false">consensus_calculation!$A1525</f>
        <v>a637ec69-4b97-4cba-9531-28263470c939</v>
      </c>
      <c r="B1525" s="15" t="str">
        <f aca="false">consensus_calculation!$I1525</f>
        <v>NORMAL</v>
      </c>
      <c r="C1525" s="10" t="b">
        <f aca="false">consensus_calculation!F1525</f>
        <v>1</v>
      </c>
    </row>
    <row r="1526" customFormat="false" ht="15.75" hidden="false" customHeight="false" outlineLevel="0" collapsed="false">
      <c r="A1526" s="15" t="str">
        <f aca="false">consensus_calculation!$A1526</f>
        <v>a6433670-a1e4-4cf4-a5cf-d231fae067ec</v>
      </c>
      <c r="B1526" s="15" t="str">
        <f aca="false">consensus_calculation!$I1526</f>
        <v>NON_SPECIFIC</v>
      </c>
      <c r="C1526" s="10" t="b">
        <f aca="false">consensus_calculation!F1526</f>
        <v>0</v>
      </c>
    </row>
    <row r="1527" customFormat="false" ht="15.75" hidden="false" customHeight="false" outlineLevel="0" collapsed="false">
      <c r="A1527" s="15" t="str">
        <f aca="false">consensus_calculation!$A1527</f>
        <v>a6e3d93e-34e2-490e-9d68-a18958461239</v>
      </c>
      <c r="B1527" s="15" t="str">
        <f aca="false">consensus_calculation!$I1527</f>
        <v>NORMAL</v>
      </c>
      <c r="C1527" s="10" t="b">
        <f aca="false">consensus_calculation!F1527</f>
        <v>0</v>
      </c>
    </row>
    <row r="1528" customFormat="false" ht="15.75" hidden="false" customHeight="false" outlineLevel="0" collapsed="false">
      <c r="A1528" s="15" t="str">
        <f aca="false">consensus_calculation!$A1528</f>
        <v>a757106e-9235-4237-ad0f-377cd6881e2f</v>
      </c>
      <c r="B1528" s="15" t="str">
        <f aca="false">consensus_calculation!$I1528</f>
        <v>NON_SPECIFIC</v>
      </c>
      <c r="C1528" s="10" t="b">
        <f aca="false">consensus_calculation!F1528</f>
        <v>0</v>
      </c>
    </row>
    <row r="1529" customFormat="false" ht="15.75" hidden="false" customHeight="false" outlineLevel="0" collapsed="false">
      <c r="A1529" s="15" t="str">
        <f aca="false">consensus_calculation!$A1529</f>
        <v>a82e3ec2-b899-4a7f-af0c-dd5c70e4ee18</v>
      </c>
      <c r="B1529" s="15" t="str">
        <f aca="false">consensus_calculation!$I1529</f>
        <v>NON_SPECIFIC</v>
      </c>
      <c r="C1529" s="10" t="b">
        <f aca="false">consensus_calculation!F1529</f>
        <v>0</v>
      </c>
    </row>
    <row r="1530" customFormat="false" ht="15.75" hidden="false" customHeight="false" outlineLevel="0" collapsed="false">
      <c r="A1530" s="15" t="str">
        <f aca="false">consensus_calculation!$A1530</f>
        <v>a830ef75-e392-41d7-87a5-a6b470561163</v>
      </c>
      <c r="B1530" s="15" t="str">
        <f aca="false">consensus_calculation!$I1530</f>
        <v>NORMAL</v>
      </c>
      <c r="C1530" s="10" t="b">
        <f aca="false">consensus_calculation!F1530</f>
        <v>0</v>
      </c>
    </row>
    <row r="1531" customFormat="false" ht="15.75" hidden="false" customHeight="false" outlineLevel="0" collapsed="false">
      <c r="A1531" s="15" t="str">
        <f aca="false">consensus_calculation!$A1531</f>
        <v>aa448472-0432-4c27-b7b3-445f41471a27</v>
      </c>
      <c r="B1531" s="15" t="str">
        <f aca="false">consensus_calculation!$I1531</f>
        <v>NON_SPECIFIC</v>
      </c>
      <c r="C1531" s="10" t="b">
        <f aca="false">consensus_calculation!F1531</f>
        <v>0</v>
      </c>
    </row>
    <row r="1532" customFormat="false" ht="15.75" hidden="false" customHeight="false" outlineLevel="0" collapsed="false">
      <c r="A1532" s="15" t="str">
        <f aca="false">consensus_calculation!$A1532</f>
        <v>aa58ff02-f631-45fb-9a69-583cf854785a</v>
      </c>
      <c r="B1532" s="15" t="str">
        <f aca="false">consensus_calculation!$I1532</f>
        <v>EARLY</v>
      </c>
      <c r="C1532" s="10" t="b">
        <f aca="false">consensus_calculation!F1532</f>
        <v>0</v>
      </c>
    </row>
    <row r="1533" customFormat="false" ht="15.75" hidden="false" customHeight="false" outlineLevel="0" collapsed="false">
      <c r="A1533" s="15" t="str">
        <f aca="false">consensus_calculation!$A1533</f>
        <v>aa6f1ca1-f583-4b7f-aa05-8c69e172454b</v>
      </c>
      <c r="B1533" s="15" t="str">
        <f aca="false">consensus_calculation!$I1533</f>
        <v>LATE</v>
      </c>
      <c r="C1533" s="10" t="b">
        <f aca="false">consensus_calculation!F1533</f>
        <v>1</v>
      </c>
    </row>
    <row r="1534" customFormat="false" ht="15.75" hidden="false" customHeight="false" outlineLevel="0" collapsed="false">
      <c r="A1534" s="15" t="str">
        <f aca="false">consensus_calculation!$A1534</f>
        <v>aa770d11-0fd1-4e02-b77c-e411c6c0f559</v>
      </c>
      <c r="B1534" s="15" t="str">
        <f aca="false">consensus_calculation!$I1534</f>
        <v>NORMAL</v>
      </c>
      <c r="C1534" s="10" t="b">
        <f aca="false">consensus_calculation!F1534</f>
        <v>0</v>
      </c>
    </row>
    <row r="1535" customFormat="false" ht="15.75" hidden="false" customHeight="false" outlineLevel="0" collapsed="false">
      <c r="A1535" s="15" t="str">
        <f aca="false">consensus_calculation!$A1535</f>
        <v>aac38105-c114-48b4-8a6b-f2898478f6ba</v>
      </c>
      <c r="B1535" s="15" t="str">
        <f aca="false">consensus_calculation!$I1535</f>
        <v>NON_SPECIFIC</v>
      </c>
      <c r="C1535" s="10" t="b">
        <f aca="false">consensus_calculation!F1535</f>
        <v>0</v>
      </c>
    </row>
    <row r="1536" customFormat="false" ht="15.75" hidden="false" customHeight="false" outlineLevel="0" collapsed="false">
      <c r="A1536" s="15" t="str">
        <f aca="false">consensus_calculation!$A1536</f>
        <v>aad0c931-dcf7-4eb4-a1c2-cf3c3f554ef9</v>
      </c>
      <c r="B1536" s="15" t="str">
        <f aca="false">consensus_calculation!$I1536</f>
        <v>NORMAL</v>
      </c>
      <c r="C1536" s="10" t="b">
        <f aca="false">consensus_calculation!F1536</f>
        <v>0</v>
      </c>
    </row>
    <row r="1537" customFormat="false" ht="15.75" hidden="false" customHeight="false" outlineLevel="0" collapsed="false">
      <c r="A1537" s="15" t="str">
        <f aca="false">consensus_calculation!$A1537</f>
        <v>aaf7a935-33e5-41d1-a1bf-8bfa1cb73851</v>
      </c>
      <c r="B1537" s="15" t="str">
        <f aca="false">consensus_calculation!$I1537</f>
        <v>NON_SPECIFIC</v>
      </c>
      <c r="C1537" s="10" t="b">
        <f aca="false">consensus_calculation!F1537</f>
        <v>0</v>
      </c>
    </row>
    <row r="1538" customFormat="false" ht="15.75" hidden="false" customHeight="false" outlineLevel="0" collapsed="false">
      <c r="A1538" s="15" t="str">
        <f aca="false">consensus_calculation!$A1538</f>
        <v>ab68f7c6-d94a-4d1a-a175-63e6e102a898</v>
      </c>
      <c r="B1538" s="15" t="str">
        <f aca="false">consensus_calculation!$I1538</f>
        <v>NORMAL</v>
      </c>
      <c r="C1538" s="10" t="b">
        <f aca="false">consensus_calculation!F1538</f>
        <v>0</v>
      </c>
    </row>
    <row r="1539" customFormat="false" ht="15.75" hidden="false" customHeight="false" outlineLevel="0" collapsed="false">
      <c r="A1539" s="15" t="str">
        <f aca="false">consensus_calculation!$A1539</f>
        <v>ab9582dc-2bef-4a52-9d5b-023d5f0c8c76</v>
      </c>
      <c r="B1539" s="15" t="str">
        <f aca="false">consensus_calculation!$I1539</f>
        <v>NON_SPECIFIC</v>
      </c>
      <c r="C1539" s="10" t="b">
        <f aca="false">consensus_calculation!F1539</f>
        <v>0</v>
      </c>
    </row>
    <row r="1540" customFormat="false" ht="15.75" hidden="false" customHeight="false" outlineLevel="0" collapsed="false">
      <c r="A1540" s="15" t="str">
        <f aca="false">consensus_calculation!$A1540</f>
        <v>aba3a2e2-dc67-498c-ad7d-bd654d694fba</v>
      </c>
      <c r="B1540" s="15" t="str">
        <f aca="false">consensus_calculation!$I1540</f>
        <v>LATE</v>
      </c>
      <c r="C1540" s="10" t="b">
        <f aca="false">consensus_calculation!F1540</f>
        <v>0</v>
      </c>
    </row>
    <row r="1541" customFormat="false" ht="15.75" hidden="false" customHeight="false" outlineLevel="0" collapsed="false">
      <c r="A1541" s="15" t="str">
        <f aca="false">consensus_calculation!$A1541</f>
        <v>ac0a6f15-35cd-4347-9080-663911961c5b</v>
      </c>
      <c r="B1541" s="15" t="str">
        <f aca="false">consensus_calculation!$I1541</f>
        <v/>
      </c>
      <c r="C1541" s="10" t="b">
        <f aca="false">consensus_calculation!F1541</f>
        <v>1</v>
      </c>
    </row>
    <row r="1542" customFormat="false" ht="15.75" hidden="false" customHeight="false" outlineLevel="0" collapsed="false">
      <c r="A1542" s="15" t="str">
        <f aca="false">consensus_calculation!$A1542</f>
        <v>ac1ba408-f5bf-4cdf-b884-30c8d46d943f</v>
      </c>
      <c r="B1542" s="15" t="str">
        <f aca="false">consensus_calculation!$I1542</f>
        <v>NON_SPECIFIC</v>
      </c>
      <c r="C1542" s="10" t="b">
        <f aca="false">consensus_calculation!F1542</f>
        <v>0</v>
      </c>
    </row>
    <row r="1543" customFormat="false" ht="15.75" hidden="false" customHeight="false" outlineLevel="0" collapsed="false">
      <c r="A1543" s="15" t="str">
        <f aca="false">consensus_calculation!$A1543</f>
        <v>ac1c2914-561b-472b-b7d7-40a198e54850</v>
      </c>
      <c r="B1543" s="15" t="str">
        <f aca="false">consensus_calculation!$I1543</f>
        <v>EARLY</v>
      </c>
      <c r="C1543" s="10" t="b">
        <f aca="false">consensus_calculation!F1543</f>
        <v>0</v>
      </c>
    </row>
    <row r="1544" customFormat="false" ht="15.75" hidden="false" customHeight="false" outlineLevel="0" collapsed="false">
      <c r="A1544" s="15" t="str">
        <f aca="false">consensus_calculation!$A1544</f>
        <v>ac7471eb-2234-435d-9c83-4b25469cffda</v>
      </c>
      <c r="B1544" s="15" t="str">
        <f aca="false">consensus_calculation!$I1544</f>
        <v>NON_SPECIFIC</v>
      </c>
      <c r="C1544" s="10" t="b">
        <f aca="false">consensus_calculation!F1544</f>
        <v>0</v>
      </c>
    </row>
    <row r="1545" customFormat="false" ht="15.75" hidden="false" customHeight="false" outlineLevel="0" collapsed="false">
      <c r="A1545" s="15" t="str">
        <f aca="false">consensus_calculation!$A1545</f>
        <v>acaceb6b-fe93-49ff-8c13-cb126e8f61a8</v>
      </c>
      <c r="B1545" s="15" t="str">
        <f aca="false">consensus_calculation!$I1545</f>
        <v>NON_SPECIFIC</v>
      </c>
      <c r="C1545" s="10" t="b">
        <f aca="false">consensus_calculation!F1545</f>
        <v>1</v>
      </c>
    </row>
    <row r="1546" customFormat="false" ht="15.75" hidden="false" customHeight="false" outlineLevel="0" collapsed="false">
      <c r="A1546" s="15" t="str">
        <f aca="false">consensus_calculation!$A1546</f>
        <v>acad795b-e3db-4f7c-a57f-2a87af47b3ef</v>
      </c>
      <c r="B1546" s="15" t="str">
        <f aca="false">consensus_calculation!$I1546</f>
        <v>NORMAL</v>
      </c>
      <c r="C1546" s="10" t="b">
        <f aca="false">consensus_calculation!F1546</f>
        <v>0</v>
      </c>
    </row>
    <row r="1547" customFormat="false" ht="15.75" hidden="false" customHeight="false" outlineLevel="0" collapsed="false">
      <c r="A1547" s="15" t="str">
        <f aca="false">consensus_calculation!$A1547</f>
        <v>acb2de04-0573-4a32-81e6-9f00cf440fc8</v>
      </c>
      <c r="B1547" s="15" t="str">
        <f aca="false">consensus_calculation!$I1547</f>
        <v/>
      </c>
      <c r="C1547" s="10" t="b">
        <f aca="false">consensus_calculation!F1547</f>
        <v>0</v>
      </c>
    </row>
    <row r="1548" customFormat="false" ht="15.75" hidden="false" customHeight="false" outlineLevel="0" collapsed="false">
      <c r="A1548" s="15" t="str">
        <f aca="false">consensus_calculation!$A1548</f>
        <v>ad0d6198-3daf-44ab-bd8e-d3873fc7988b</v>
      </c>
      <c r="B1548" s="15" t="str">
        <f aca="false">consensus_calculation!$I1548</f>
        <v>NON_SPECIFIC</v>
      </c>
      <c r="C1548" s="10" t="b">
        <f aca="false">consensus_calculation!F1548</f>
        <v>1</v>
      </c>
    </row>
    <row r="1549" customFormat="false" ht="15.75" hidden="false" customHeight="false" outlineLevel="0" collapsed="false">
      <c r="A1549" s="15" t="str">
        <f aca="false">consensus_calculation!$A1549</f>
        <v>adca12fa-e267-46e7-994e-17149dff6ff8</v>
      </c>
      <c r="B1549" s="15" t="str">
        <f aca="false">consensus_calculation!$I1549</f>
        <v>EARLY</v>
      </c>
      <c r="C1549" s="10" t="b">
        <f aca="false">consensus_calculation!F1549</f>
        <v>1</v>
      </c>
    </row>
    <row r="1550" customFormat="false" ht="15.75" hidden="false" customHeight="false" outlineLevel="0" collapsed="false">
      <c r="A1550" s="15" t="str">
        <f aca="false">consensus_calculation!$A1550</f>
        <v>adf70117-d495-4768-ba60-a127c17e0a69</v>
      </c>
      <c r="B1550" s="15" t="str">
        <f aca="false">consensus_calculation!$I1550</f>
        <v>EARLY</v>
      </c>
      <c r="C1550" s="10" t="b">
        <f aca="false">consensus_calculation!F1550</f>
        <v>1</v>
      </c>
    </row>
    <row r="1551" customFormat="false" ht="15.75" hidden="false" customHeight="false" outlineLevel="0" collapsed="false">
      <c r="A1551" s="15" t="str">
        <f aca="false">consensus_calculation!$A1551</f>
        <v>ae2c587b-b8e5-4e28-8918-05c9e584e72c</v>
      </c>
      <c r="B1551" s="15" t="str">
        <f aca="false">consensus_calculation!$I1551</f>
        <v/>
      </c>
      <c r="C1551" s="10" t="b">
        <f aca="false">consensus_calculation!F1551</f>
        <v>0</v>
      </c>
    </row>
    <row r="1552" customFormat="false" ht="15.75" hidden="false" customHeight="false" outlineLevel="0" collapsed="false">
      <c r="A1552" s="15" t="str">
        <f aca="false">consensus_calculation!$A1552</f>
        <v>aeaca761-bb4f-4c29-b230-dfadb86dc462</v>
      </c>
      <c r="B1552" s="15" t="str">
        <f aca="false">consensus_calculation!$I1552</f>
        <v>NON_SPECIFIC</v>
      </c>
      <c r="C1552" s="10" t="b">
        <f aca="false">consensus_calculation!F1552</f>
        <v>0</v>
      </c>
    </row>
    <row r="1553" customFormat="false" ht="15.75" hidden="false" customHeight="false" outlineLevel="0" collapsed="false">
      <c r="A1553" s="15" t="str">
        <f aca="false">consensus_calculation!$A1553</f>
        <v>aee281e7-aa8a-4945-b6e4-85a69daf37ee</v>
      </c>
      <c r="B1553" s="15" t="str">
        <f aca="false">consensus_calculation!$I1553</f>
        <v>NORMAL</v>
      </c>
      <c r="C1553" s="10" t="b">
        <f aca="false">consensus_calculation!F1553</f>
        <v>1</v>
      </c>
    </row>
    <row r="1554" customFormat="false" ht="15.75" hidden="false" customHeight="false" outlineLevel="0" collapsed="false">
      <c r="A1554" s="15" t="str">
        <f aca="false">consensus_calculation!$A1554</f>
        <v>af143ee0-4e51-42d9-84d8-a4da7ed18e23</v>
      </c>
      <c r="B1554" s="15" t="str">
        <f aca="false">consensus_calculation!$I1554</f>
        <v>NORMAL</v>
      </c>
      <c r="C1554" s="10" t="b">
        <f aca="false">consensus_calculation!F1554</f>
        <v>0</v>
      </c>
    </row>
    <row r="1555" customFormat="false" ht="15.75" hidden="false" customHeight="false" outlineLevel="0" collapsed="false">
      <c r="A1555" s="15" t="str">
        <f aca="false">consensus_calculation!$A1555</f>
        <v>af3a3397-7000-46df-9814-d144335a14e4</v>
      </c>
      <c r="B1555" s="15" t="str">
        <f aca="false">consensus_calculation!$I1555</f>
        <v>NON_SPECIFIC</v>
      </c>
      <c r="C1555" s="10" t="b">
        <f aca="false">consensus_calculation!F1555</f>
        <v>1</v>
      </c>
    </row>
    <row r="1556" customFormat="false" ht="15.75" hidden="false" customHeight="false" outlineLevel="0" collapsed="false">
      <c r="A1556" s="15" t="str">
        <f aca="false">consensus_calculation!$A1556</f>
        <v>afcf3d43-75a3-4365-8862-c217124ebcae</v>
      </c>
      <c r="B1556" s="15" t="str">
        <f aca="false">consensus_calculation!$I1556</f>
        <v>NORMAL</v>
      </c>
      <c r="C1556" s="10" t="b">
        <f aca="false">consensus_calculation!F1556</f>
        <v>1</v>
      </c>
    </row>
    <row r="1557" customFormat="false" ht="15.75" hidden="false" customHeight="false" outlineLevel="0" collapsed="false">
      <c r="A1557" s="15" t="str">
        <f aca="false">consensus_calculation!$A1557</f>
        <v>b03617e0-843c-405b-b922-09f20a39d06b</v>
      </c>
      <c r="B1557" s="15" t="str">
        <f aca="false">consensus_calculation!$I1557</f>
        <v>NON_SPECIFIC</v>
      </c>
      <c r="C1557" s="10" t="b">
        <f aca="false">consensus_calculation!F1557</f>
        <v>0</v>
      </c>
    </row>
    <row r="1558" customFormat="false" ht="15.75" hidden="false" customHeight="false" outlineLevel="0" collapsed="false">
      <c r="A1558" s="15" t="str">
        <f aca="false">consensus_calculation!$A1558</f>
        <v>b0a3eb6b-25eb-40f4-9943-1452b014b1d5</v>
      </c>
      <c r="B1558" s="15" t="str">
        <f aca="false">consensus_calculation!$I1558</f>
        <v>NORMAL</v>
      </c>
      <c r="C1558" s="10" t="b">
        <f aca="false">consensus_calculation!F1558</f>
        <v>1</v>
      </c>
    </row>
    <row r="1559" customFormat="false" ht="15.75" hidden="false" customHeight="false" outlineLevel="0" collapsed="false">
      <c r="A1559" s="15" t="str">
        <f aca="false">consensus_calculation!$A1559</f>
        <v>b0b84d74-956e-4762-8b46-9980ed9627c3</v>
      </c>
      <c r="B1559" s="15" t="str">
        <f aca="false">consensus_calculation!$I1559</f>
        <v>NON_SPECIFIC</v>
      </c>
      <c r="C1559" s="10" t="b">
        <f aca="false">consensus_calculation!F1559</f>
        <v>0</v>
      </c>
    </row>
    <row r="1560" customFormat="false" ht="15.75" hidden="false" customHeight="false" outlineLevel="0" collapsed="false">
      <c r="A1560" s="15" t="str">
        <f aca="false">consensus_calculation!$A1560</f>
        <v>b0f9ee73-f665-4c18-8463-167c7324bbf0</v>
      </c>
      <c r="B1560" s="15" t="str">
        <f aca="false">consensus_calculation!$I1560</f>
        <v>NORMAL</v>
      </c>
      <c r="C1560" s="10" t="b">
        <f aca="false">consensus_calculation!F1560</f>
        <v>0</v>
      </c>
    </row>
    <row r="1561" customFormat="false" ht="15.75" hidden="false" customHeight="false" outlineLevel="0" collapsed="false">
      <c r="A1561" s="15" t="str">
        <f aca="false">consensus_calculation!$A1561</f>
        <v>b1cf7f26-9b65-4f29-ba71-391c313b3fdf</v>
      </c>
      <c r="B1561" s="15" t="str">
        <f aca="false">consensus_calculation!$I1561</f>
        <v>EARLY</v>
      </c>
      <c r="C1561" s="10" t="b">
        <f aca="false">consensus_calculation!F1561</f>
        <v>0</v>
      </c>
    </row>
    <row r="1562" customFormat="false" ht="15.75" hidden="false" customHeight="false" outlineLevel="0" collapsed="false">
      <c r="A1562" s="15" t="str">
        <f aca="false">consensus_calculation!$A1562</f>
        <v>b25bd013-912f-4e30-98d7-5b5c40cd8364</v>
      </c>
      <c r="B1562" s="15" t="str">
        <f aca="false">consensus_calculation!$I1562</f>
        <v>NON_SPECIFIC</v>
      </c>
      <c r="C1562" s="10" t="b">
        <f aca="false">consensus_calculation!F1562</f>
        <v>0</v>
      </c>
    </row>
    <row r="1563" customFormat="false" ht="15.75" hidden="false" customHeight="false" outlineLevel="0" collapsed="false">
      <c r="A1563" s="15" t="str">
        <f aca="false">consensus_calculation!$A1563</f>
        <v>b27cfac8-0c3a-43a2-a83b-bcb405900e9c</v>
      </c>
      <c r="B1563" s="15" t="str">
        <f aca="false">consensus_calculation!$I1563</f>
        <v/>
      </c>
      <c r="C1563" s="10" t="b">
        <f aca="false">consensus_calculation!F1563</f>
        <v>0</v>
      </c>
    </row>
    <row r="1564" customFormat="false" ht="15.75" hidden="false" customHeight="false" outlineLevel="0" collapsed="false">
      <c r="A1564" s="15" t="str">
        <f aca="false">consensus_calculation!$A1564</f>
        <v>b2c10b75-a1bc-4a1f-8724-da09f72d0a49</v>
      </c>
      <c r="B1564" s="15" t="str">
        <f aca="false">consensus_calculation!$I1564</f>
        <v>NON_SPECIFIC</v>
      </c>
      <c r="C1564" s="10" t="b">
        <f aca="false">consensus_calculation!F1564</f>
        <v>0</v>
      </c>
    </row>
    <row r="1565" customFormat="false" ht="15.75" hidden="false" customHeight="false" outlineLevel="0" collapsed="false">
      <c r="A1565" s="15" t="str">
        <f aca="false">consensus_calculation!$A1565</f>
        <v>b2d6c34b-7277-484c-b766-64383c0fbaa4</v>
      </c>
      <c r="B1565" s="15" t="str">
        <f aca="false">consensus_calculation!$I1565</f>
        <v>NON_SPECIFIC</v>
      </c>
      <c r="C1565" s="10" t="b">
        <f aca="false">consensus_calculation!F1565</f>
        <v>0</v>
      </c>
    </row>
    <row r="1566" customFormat="false" ht="15.75" hidden="false" customHeight="false" outlineLevel="0" collapsed="false">
      <c r="A1566" s="15" t="str">
        <f aca="false">consensus_calculation!$A1566</f>
        <v>b33a4933-c416-4cfd-a421-63ec5d760082</v>
      </c>
      <c r="B1566" s="15" t="str">
        <f aca="false">consensus_calculation!$I1566</f>
        <v>NORMAL</v>
      </c>
      <c r="C1566" s="10" t="b">
        <f aca="false">consensus_calculation!F1566</f>
        <v>0</v>
      </c>
    </row>
    <row r="1567" customFormat="false" ht="15.75" hidden="false" customHeight="false" outlineLevel="0" collapsed="false">
      <c r="A1567" s="15" t="str">
        <f aca="false">consensus_calculation!$A1567</f>
        <v>b36ed7e5-5533-4f0b-862b-875dd06fcccc</v>
      </c>
      <c r="B1567" s="15" t="str">
        <f aca="false">consensus_calculation!$I1567</f>
        <v>NON_SPECIFIC</v>
      </c>
      <c r="C1567" s="10" t="b">
        <f aca="false">consensus_calculation!F1567</f>
        <v>1</v>
      </c>
    </row>
    <row r="1568" customFormat="false" ht="15.75" hidden="false" customHeight="false" outlineLevel="0" collapsed="false">
      <c r="A1568" s="15" t="str">
        <f aca="false">consensus_calculation!$A1568</f>
        <v>b4f3cbf4-4fc9-46c4-8a5c-61170a8694a6</v>
      </c>
      <c r="B1568" s="15" t="str">
        <f aca="false">consensus_calculation!$I1568</f>
        <v>EARLY</v>
      </c>
      <c r="C1568" s="10" t="b">
        <f aca="false">consensus_calculation!F1568</f>
        <v>1</v>
      </c>
    </row>
    <row r="1569" customFormat="false" ht="15.75" hidden="false" customHeight="false" outlineLevel="0" collapsed="false">
      <c r="A1569" s="15" t="str">
        <f aca="false">consensus_calculation!$A1569</f>
        <v>b5237a40-9625-4bbb-960b-fafbc272bea4</v>
      </c>
      <c r="B1569" s="15" t="str">
        <f aca="false">consensus_calculation!$I1569</f>
        <v>NON_SPECIFIC</v>
      </c>
      <c r="C1569" s="10" t="b">
        <f aca="false">consensus_calculation!F1569</f>
        <v>1</v>
      </c>
    </row>
    <row r="1570" customFormat="false" ht="15.75" hidden="false" customHeight="false" outlineLevel="0" collapsed="false">
      <c r="A1570" s="15" t="str">
        <f aca="false">consensus_calculation!$A1570</f>
        <v>b527f894-64c7-46c4-a9c9-78ed44b12fca</v>
      </c>
      <c r="B1570" s="15" t="str">
        <f aca="false">consensus_calculation!$I1570</f>
        <v/>
      </c>
      <c r="C1570" s="10" t="b">
        <f aca="false">consensus_calculation!F1570</f>
        <v>0</v>
      </c>
    </row>
    <row r="1571" customFormat="false" ht="15.75" hidden="false" customHeight="false" outlineLevel="0" collapsed="false">
      <c r="A1571" s="15" t="str">
        <f aca="false">consensus_calculation!$A1571</f>
        <v>b59e2e70-c135-436e-921f-396a0357875a</v>
      </c>
      <c r="B1571" s="15" t="str">
        <f aca="false">consensus_calculation!$I1571</f>
        <v>NON_SPECIFIC</v>
      </c>
      <c r="C1571" s="10" t="b">
        <f aca="false">consensus_calculation!F1571</f>
        <v>1</v>
      </c>
    </row>
    <row r="1572" customFormat="false" ht="15.75" hidden="false" customHeight="false" outlineLevel="0" collapsed="false">
      <c r="A1572" s="15" t="str">
        <f aca="false">consensus_calculation!$A1572</f>
        <v>b5afeac9-8098-4dd9-ab2d-9ad670511a3c</v>
      </c>
      <c r="B1572" s="15" t="str">
        <f aca="false">consensus_calculation!$I1572</f>
        <v>NON_SPECIFIC</v>
      </c>
      <c r="C1572" s="10" t="b">
        <f aca="false">consensus_calculation!F1572</f>
        <v>0</v>
      </c>
    </row>
    <row r="1573" customFormat="false" ht="15.75" hidden="false" customHeight="false" outlineLevel="0" collapsed="false">
      <c r="A1573" s="15" t="str">
        <f aca="false">consensus_calculation!$A1573</f>
        <v>b5b1c91f-42df-499b-a9c3-4c3bd6fbb0f2</v>
      </c>
      <c r="B1573" s="15" t="str">
        <f aca="false">consensus_calculation!$I1573</f>
        <v>NON_SPECIFIC</v>
      </c>
      <c r="C1573" s="10" t="b">
        <f aca="false">consensus_calculation!F1573</f>
        <v>0</v>
      </c>
    </row>
    <row r="1574" customFormat="false" ht="15.75" hidden="false" customHeight="false" outlineLevel="0" collapsed="false">
      <c r="A1574" s="15" t="str">
        <f aca="false">consensus_calculation!$A1574</f>
        <v>b5d02fa9-2a4f-475e-9d8d-31bc46b0f656</v>
      </c>
      <c r="B1574" s="15" t="str">
        <f aca="false">consensus_calculation!$I1574</f>
        <v>NON_SPECIFIC</v>
      </c>
      <c r="C1574" s="10" t="b">
        <f aca="false">consensus_calculation!F1574</f>
        <v>0</v>
      </c>
    </row>
    <row r="1575" customFormat="false" ht="15.75" hidden="false" customHeight="false" outlineLevel="0" collapsed="false">
      <c r="A1575" s="15" t="str">
        <f aca="false">consensus_calculation!$A1575</f>
        <v>b6efbf38-b18f-46f2-8b08-4bf587334076</v>
      </c>
      <c r="B1575" s="15" t="str">
        <f aca="false">consensus_calculation!$I1575</f>
        <v>NON_SPECIFIC</v>
      </c>
      <c r="C1575" s="10" t="b">
        <f aca="false">consensus_calculation!F1575</f>
        <v>0</v>
      </c>
    </row>
    <row r="1576" customFormat="false" ht="15.75" hidden="false" customHeight="false" outlineLevel="0" collapsed="false">
      <c r="A1576" s="15" t="str">
        <f aca="false">consensus_calculation!$A1576</f>
        <v>b78a26ff-a08f-496f-a8e2-db7e53bcbae9</v>
      </c>
      <c r="B1576" s="15" t="str">
        <f aca="false">consensus_calculation!$I1576</f>
        <v>NORMAL</v>
      </c>
      <c r="C1576" s="10" t="b">
        <f aca="false">consensus_calculation!F1576</f>
        <v>0</v>
      </c>
    </row>
    <row r="1577" customFormat="false" ht="15.75" hidden="false" customHeight="false" outlineLevel="0" collapsed="false">
      <c r="A1577" s="15" t="str">
        <f aca="false">consensus_calculation!$A1577</f>
        <v>b7e772d6-e52e-467d-8d67-26700f8237da</v>
      </c>
      <c r="B1577" s="15" t="str">
        <f aca="false">consensus_calculation!$I1577</f>
        <v>NON_SPECIFIC</v>
      </c>
      <c r="C1577" s="10" t="b">
        <f aca="false">consensus_calculation!F1577</f>
        <v>1</v>
      </c>
    </row>
    <row r="1578" customFormat="false" ht="15.75" hidden="false" customHeight="false" outlineLevel="0" collapsed="false">
      <c r="A1578" s="15" t="str">
        <f aca="false">consensus_calculation!$A1578</f>
        <v>b7f900fd-2257-4822-ae27-52c1f66207d1</v>
      </c>
      <c r="B1578" s="15" t="str">
        <f aca="false">consensus_calculation!$I1578</f>
        <v>NON_SPECIFIC</v>
      </c>
      <c r="C1578" s="10" t="b">
        <f aca="false">consensus_calculation!F1578</f>
        <v>0</v>
      </c>
    </row>
    <row r="1579" customFormat="false" ht="15.75" hidden="false" customHeight="false" outlineLevel="0" collapsed="false">
      <c r="A1579" s="15" t="str">
        <f aca="false">consensus_calculation!$A1579</f>
        <v>b83607ff-48b8-4dea-a558-fdb726841dfd</v>
      </c>
      <c r="B1579" s="15" t="str">
        <f aca="false">consensus_calculation!$I1579</f>
        <v>NORMAL</v>
      </c>
      <c r="C1579" s="10" t="b">
        <f aca="false">consensus_calculation!F1579</f>
        <v>1</v>
      </c>
    </row>
    <row r="1580" customFormat="false" ht="15.75" hidden="false" customHeight="false" outlineLevel="0" collapsed="false">
      <c r="A1580" s="15" t="str">
        <f aca="false">consensus_calculation!$A1580</f>
        <v>b86c20bf-8202-41ba-84f3-943a2ff2bc2f</v>
      </c>
      <c r="B1580" s="15" t="str">
        <f aca="false">consensus_calculation!$I1580</f>
        <v>NON_SPECIFIC</v>
      </c>
      <c r="C1580" s="10" t="b">
        <f aca="false">consensus_calculation!F1580</f>
        <v>0</v>
      </c>
    </row>
    <row r="1581" customFormat="false" ht="15.75" hidden="false" customHeight="false" outlineLevel="0" collapsed="false">
      <c r="A1581" s="15" t="str">
        <f aca="false">consensus_calculation!$A1581</f>
        <v>b88e78f2-1933-4bcf-a07f-ae69203b0b06</v>
      </c>
      <c r="B1581" s="15" t="str">
        <f aca="false">consensus_calculation!$I1581</f>
        <v>NON_SPECIFIC</v>
      </c>
      <c r="C1581" s="10" t="b">
        <f aca="false">consensus_calculation!F1581</f>
        <v>0</v>
      </c>
    </row>
    <row r="1582" customFormat="false" ht="15.75" hidden="false" customHeight="false" outlineLevel="0" collapsed="false">
      <c r="A1582" s="15" t="str">
        <f aca="false">consensus_calculation!$A1582</f>
        <v>b8d7f048-c864-4e7c-8a39-8246e55ac672</v>
      </c>
      <c r="B1582" s="15" t="str">
        <f aca="false">consensus_calculation!$I1582</f>
        <v>NORMAL</v>
      </c>
      <c r="C1582" s="10" t="b">
        <f aca="false">consensus_calculation!F1582</f>
        <v>0</v>
      </c>
    </row>
    <row r="1583" customFormat="false" ht="15.75" hidden="false" customHeight="false" outlineLevel="0" collapsed="false">
      <c r="A1583" s="15" t="str">
        <f aca="false">consensus_calculation!$A1583</f>
        <v>b8db2451-60c1-4957-9267-dbc8cfbed05f</v>
      </c>
      <c r="B1583" s="15" t="str">
        <f aca="false">consensus_calculation!$I1583</f>
        <v>NORMAL</v>
      </c>
      <c r="C1583" s="10" t="b">
        <f aca="false">consensus_calculation!F1583</f>
        <v>0</v>
      </c>
    </row>
    <row r="1584" customFormat="false" ht="15.75" hidden="false" customHeight="false" outlineLevel="0" collapsed="false">
      <c r="A1584" s="15" t="str">
        <f aca="false">consensus_calculation!$A1584</f>
        <v>b911b0c2-6d96-4826-b526-d02021ca4554</v>
      </c>
      <c r="B1584" s="15" t="str">
        <f aca="false">consensus_calculation!$I1584</f>
        <v>NORMAL</v>
      </c>
      <c r="C1584" s="10" t="b">
        <f aca="false">consensus_calculation!F1584</f>
        <v>0</v>
      </c>
    </row>
    <row r="1585" customFormat="false" ht="15.75" hidden="false" customHeight="false" outlineLevel="0" collapsed="false">
      <c r="A1585" s="15" t="str">
        <f aca="false">consensus_calculation!$A1585</f>
        <v>b9961aae-13c6-4550-a9aa-6c074bb1e91a</v>
      </c>
      <c r="B1585" s="15" t="str">
        <f aca="false">consensus_calculation!$I1585</f>
        <v>NORMAL</v>
      </c>
      <c r="C1585" s="10" t="b">
        <f aca="false">consensus_calculation!F1585</f>
        <v>0</v>
      </c>
    </row>
    <row r="1586" customFormat="false" ht="15.75" hidden="false" customHeight="false" outlineLevel="0" collapsed="false">
      <c r="A1586" s="15" t="str">
        <f aca="false">consensus_calculation!$A1586</f>
        <v>b9c7d3ad-1c2d-48d7-a8a0-4ef71db28c31</v>
      </c>
      <c r="B1586" s="15" t="str">
        <f aca="false">consensus_calculation!$I1586</f>
        <v>NON_SPECIFIC</v>
      </c>
      <c r="C1586" s="10" t="b">
        <f aca="false">consensus_calculation!F1586</f>
        <v>0</v>
      </c>
    </row>
    <row r="1587" customFormat="false" ht="15.75" hidden="false" customHeight="false" outlineLevel="0" collapsed="false">
      <c r="A1587" s="15" t="str">
        <f aca="false">consensus_calculation!$A1587</f>
        <v>ba2ed4f1-b22e-4f31-8afc-397b2497a656</v>
      </c>
      <c r="B1587" s="15" t="str">
        <f aca="false">consensus_calculation!$I1587</f>
        <v>NORMAL</v>
      </c>
      <c r="C1587" s="10" t="b">
        <f aca="false">consensus_calculation!F1587</f>
        <v>1</v>
      </c>
    </row>
    <row r="1588" customFormat="false" ht="15.75" hidden="false" customHeight="false" outlineLevel="0" collapsed="false">
      <c r="A1588" s="15" t="str">
        <f aca="false">consensus_calculation!$A1588</f>
        <v>ba4c9abf-4600-4656-a1ba-17eed81a67c0</v>
      </c>
      <c r="B1588" s="15" t="str">
        <f aca="false">consensus_calculation!$I1588</f>
        <v>NORMAL</v>
      </c>
      <c r="C1588" s="10" t="b">
        <f aca="false">consensus_calculation!F1588</f>
        <v>0</v>
      </c>
    </row>
    <row r="1589" customFormat="false" ht="15.75" hidden="false" customHeight="false" outlineLevel="0" collapsed="false">
      <c r="A1589" s="15" t="str">
        <f aca="false">consensus_calculation!$A1589</f>
        <v>ba98ca63-6819-49d2-be88-5ba693d8f1c6</v>
      </c>
      <c r="B1589" s="15" t="str">
        <f aca="false">consensus_calculation!$I1589</f>
        <v/>
      </c>
      <c r="C1589" s="10" t="b">
        <f aca="false">consensus_calculation!F1589</f>
        <v>0</v>
      </c>
    </row>
    <row r="1590" customFormat="false" ht="15.75" hidden="false" customHeight="false" outlineLevel="0" collapsed="false">
      <c r="A1590" s="15" t="str">
        <f aca="false">consensus_calculation!$A1590</f>
        <v>bb0eb5ae-5deb-4e18-838b-f647f6372507</v>
      </c>
      <c r="B1590" s="15" t="str">
        <f aca="false">consensus_calculation!$I1590</f>
        <v>ACTIVE</v>
      </c>
      <c r="C1590" s="10" t="b">
        <f aca="false">consensus_calculation!F1590</f>
        <v>1</v>
      </c>
    </row>
    <row r="1591" customFormat="false" ht="15.75" hidden="false" customHeight="false" outlineLevel="0" collapsed="false">
      <c r="A1591" s="15" t="str">
        <f aca="false">consensus_calculation!$A1591</f>
        <v>bb7f58c7-4e09-4035-9b7b-50580d1fb58b</v>
      </c>
      <c r="B1591" s="15" t="str">
        <f aca="false">consensus_calculation!$I1591</f>
        <v>NON_SPECIFIC</v>
      </c>
      <c r="C1591" s="10" t="b">
        <f aca="false">consensus_calculation!F1591</f>
        <v>0</v>
      </c>
    </row>
    <row r="1592" customFormat="false" ht="15.75" hidden="false" customHeight="false" outlineLevel="0" collapsed="false">
      <c r="A1592" s="15" t="str">
        <f aca="false">consensus_calculation!$A1592</f>
        <v>bd465106-be37-484c-b415-e05420d3f6a8</v>
      </c>
      <c r="B1592" s="15" t="str">
        <f aca="false">consensus_calculation!$I1592</f>
        <v/>
      </c>
      <c r="C1592" s="10" t="b">
        <f aca="false">consensus_calculation!F1592</f>
        <v>0</v>
      </c>
    </row>
    <row r="1593" customFormat="false" ht="15.75" hidden="false" customHeight="false" outlineLevel="0" collapsed="false">
      <c r="A1593" s="15" t="str">
        <f aca="false">consensus_calculation!$A1593</f>
        <v>bd4888cb-3779-4b0b-a19d-51c9a9a2319e</v>
      </c>
      <c r="B1593" s="15" t="str">
        <f aca="false">consensus_calculation!$I1593</f>
        <v>NORMAL</v>
      </c>
      <c r="C1593" s="10" t="b">
        <f aca="false">consensus_calculation!F1593</f>
        <v>0</v>
      </c>
    </row>
    <row r="1594" customFormat="false" ht="15.75" hidden="false" customHeight="false" outlineLevel="0" collapsed="false">
      <c r="A1594" s="15" t="str">
        <f aca="false">consensus_calculation!$A1594</f>
        <v>be4e31ab-8be2-4e78-8456-8bf35c19a2ac</v>
      </c>
      <c r="B1594" s="15" t="str">
        <f aca="false">consensus_calculation!$I1594</f>
        <v>NON_SPECIFIC</v>
      </c>
      <c r="C1594" s="10" t="b">
        <f aca="false">consensus_calculation!F1594</f>
        <v>0</v>
      </c>
    </row>
    <row r="1595" customFormat="false" ht="15.75" hidden="false" customHeight="false" outlineLevel="0" collapsed="false">
      <c r="A1595" s="15" t="str">
        <f aca="false">consensus_calculation!$A1595</f>
        <v>bf0c8fde-ff68-48f2-9aa2-abfa1b93dd8e</v>
      </c>
      <c r="B1595" s="15" t="str">
        <f aca="false">consensus_calculation!$I1595</f>
        <v>EARLY</v>
      </c>
      <c r="C1595" s="10" t="b">
        <f aca="false">consensus_calculation!F1595</f>
        <v>0</v>
      </c>
    </row>
    <row r="1596" customFormat="false" ht="15.75" hidden="false" customHeight="false" outlineLevel="0" collapsed="false">
      <c r="A1596" s="15" t="str">
        <f aca="false">consensus_calculation!$A1596</f>
        <v>bf1759c0-bb2e-42df-94e4-328c1f615efe</v>
      </c>
      <c r="B1596" s="15" t="str">
        <f aca="false">consensus_calculation!$I1596</f>
        <v>ACTIVE</v>
      </c>
      <c r="C1596" s="10" t="b">
        <f aca="false">consensus_calculation!F1596</f>
        <v>0</v>
      </c>
    </row>
    <row r="1597" customFormat="false" ht="15.75" hidden="false" customHeight="false" outlineLevel="0" collapsed="false">
      <c r="A1597" s="15" t="str">
        <f aca="false">consensus_calculation!$A1597</f>
        <v>bf489cf5-6b6d-438f-b7a5-34f67de899fa</v>
      </c>
      <c r="B1597" s="15" t="str">
        <f aca="false">consensus_calculation!$I1597</f>
        <v>NORMAL</v>
      </c>
      <c r="C1597" s="10" t="b">
        <f aca="false">consensus_calculation!F1597</f>
        <v>0</v>
      </c>
    </row>
    <row r="1598" customFormat="false" ht="15.75" hidden="false" customHeight="false" outlineLevel="0" collapsed="false">
      <c r="A1598" s="15" t="str">
        <f aca="false">consensus_calculation!$A1598</f>
        <v>bf5a9345-530b-41ff-8556-cdcca4f10142</v>
      </c>
      <c r="B1598" s="15" t="str">
        <f aca="false">consensus_calculation!$I1598</f>
        <v/>
      </c>
      <c r="C1598" s="10" t="b">
        <f aca="false">consensus_calculation!F1598</f>
        <v>0</v>
      </c>
    </row>
    <row r="1599" customFormat="false" ht="15.75" hidden="false" customHeight="false" outlineLevel="0" collapsed="false">
      <c r="A1599" s="15" t="str">
        <f aca="false">consensus_calculation!$A1599</f>
        <v>bf61742c-eed2-4686-913f-fad7aa8bb133</v>
      </c>
      <c r="B1599" s="15" t="str">
        <f aca="false">consensus_calculation!$I1599</f>
        <v>NORMAL</v>
      </c>
      <c r="C1599" s="10" t="b">
        <f aca="false">consensus_calculation!F1599</f>
        <v>0</v>
      </c>
    </row>
    <row r="1600" customFormat="false" ht="15.75" hidden="false" customHeight="false" outlineLevel="0" collapsed="false">
      <c r="A1600" s="15" t="str">
        <f aca="false">consensus_calculation!$A1600</f>
        <v>c0dcf5ea-c9b4-437e-86a8-8a7e47f91cae</v>
      </c>
      <c r="B1600" s="15" t="str">
        <f aca="false">consensus_calculation!$I1600</f>
        <v/>
      </c>
      <c r="C1600" s="10" t="b">
        <f aca="false">consensus_calculation!F1600</f>
        <v>1</v>
      </c>
    </row>
    <row r="1601" customFormat="false" ht="15.75" hidden="false" customHeight="false" outlineLevel="0" collapsed="false">
      <c r="A1601" s="15" t="str">
        <f aca="false">consensus_calculation!$A1601</f>
        <v>c148a2d0-1a13-4960-8556-ae8a5d1442d8</v>
      </c>
      <c r="B1601" s="15" t="str">
        <f aca="false">consensus_calculation!$I1601</f>
        <v>NORMAL</v>
      </c>
      <c r="C1601" s="10" t="b">
        <f aca="false">consensus_calculation!F1601</f>
        <v>0</v>
      </c>
    </row>
    <row r="1602" customFormat="false" ht="15.75" hidden="false" customHeight="false" outlineLevel="0" collapsed="false">
      <c r="A1602" s="15" t="str">
        <f aca="false">consensus_calculation!$A1602</f>
        <v>c17a4337-3a96-41c5-bd50-f16583922a55</v>
      </c>
      <c r="B1602" s="15" t="str">
        <f aca="false">consensus_calculation!$I1602</f>
        <v>NON_SPECIFIC</v>
      </c>
      <c r="C1602" s="10" t="b">
        <f aca="false">consensus_calculation!F1602</f>
        <v>0</v>
      </c>
    </row>
    <row r="1603" customFormat="false" ht="15.75" hidden="false" customHeight="false" outlineLevel="0" collapsed="false">
      <c r="A1603" s="15" t="str">
        <f aca="false">consensus_calculation!$A1603</f>
        <v>c1c40aaf-bfec-43c3-809a-4549bff2f58d</v>
      </c>
      <c r="B1603" s="15" t="str">
        <f aca="false">consensus_calculation!$I1603</f>
        <v>NORMAL</v>
      </c>
      <c r="C1603" s="10" t="b">
        <f aca="false">consensus_calculation!F1603</f>
        <v>0</v>
      </c>
    </row>
    <row r="1604" customFormat="false" ht="15.75" hidden="false" customHeight="false" outlineLevel="0" collapsed="false">
      <c r="A1604" s="15" t="str">
        <f aca="false">consensus_calculation!$A1604</f>
        <v>c1f30abe-ae99-4b7e-b956-2e963e4774cc</v>
      </c>
      <c r="B1604" s="15" t="str">
        <f aca="false">consensus_calculation!$I1604</f>
        <v>EARLY</v>
      </c>
      <c r="C1604" s="10" t="b">
        <f aca="false">consensus_calculation!F1604</f>
        <v>0</v>
      </c>
    </row>
    <row r="1605" customFormat="false" ht="15.75" hidden="false" customHeight="false" outlineLevel="0" collapsed="false">
      <c r="A1605" s="15" t="str">
        <f aca="false">consensus_calculation!$A1605</f>
        <v>c2158829-2fce-4cb4-be98-1daf38442774</v>
      </c>
      <c r="B1605" s="15" t="str">
        <f aca="false">consensus_calculation!$I1605</f>
        <v/>
      </c>
      <c r="C1605" s="10" t="b">
        <f aca="false">consensus_calculation!F1605</f>
        <v>0</v>
      </c>
    </row>
    <row r="1606" customFormat="false" ht="15.75" hidden="false" customHeight="false" outlineLevel="0" collapsed="false">
      <c r="A1606" s="15" t="str">
        <f aca="false">consensus_calculation!$A1606</f>
        <v>c285a481-a9ba-4d1d-b2f3-06d53c8abe42</v>
      </c>
      <c r="B1606" s="15" t="str">
        <f aca="false">consensus_calculation!$I1606</f>
        <v>EARLY</v>
      </c>
      <c r="C1606" s="10" t="b">
        <f aca="false">consensus_calculation!F1606</f>
        <v>0</v>
      </c>
    </row>
    <row r="1607" customFormat="false" ht="15.75" hidden="false" customHeight="false" outlineLevel="0" collapsed="false">
      <c r="A1607" s="15" t="str">
        <f aca="false">consensus_calculation!$A1607</f>
        <v>c29795f0-ce08-48f3-aaaf-7c4c4f5dae8f</v>
      </c>
      <c r="B1607" s="15" t="str">
        <f aca="false">consensus_calculation!$I1607</f>
        <v>NORMAL</v>
      </c>
      <c r="C1607" s="10" t="b">
        <f aca="false">consensus_calculation!F1607</f>
        <v>0</v>
      </c>
    </row>
    <row r="1608" customFormat="false" ht="15.75" hidden="false" customHeight="false" outlineLevel="0" collapsed="false">
      <c r="A1608" s="15" t="str">
        <f aca="false">consensus_calculation!$A1608</f>
        <v>c2a1df28-8b8f-4105-82ec-faf893feea28</v>
      </c>
      <c r="B1608" s="15" t="str">
        <f aca="false">consensus_calculation!$I1608</f>
        <v>NON_SPECIFIC</v>
      </c>
      <c r="C1608" s="10" t="b">
        <f aca="false">consensus_calculation!F1608</f>
        <v>0</v>
      </c>
    </row>
    <row r="1609" customFormat="false" ht="15.75" hidden="false" customHeight="false" outlineLevel="0" collapsed="false">
      <c r="A1609" s="15" t="str">
        <f aca="false">consensus_calculation!$A1609</f>
        <v>c2b2bb12-d33d-4207-a3be-49bca402e218</v>
      </c>
      <c r="B1609" s="15" t="str">
        <f aca="false">consensus_calculation!$I1609</f>
        <v>EARLY</v>
      </c>
      <c r="C1609" s="10" t="b">
        <f aca="false">consensus_calculation!F1609</f>
        <v>0</v>
      </c>
    </row>
    <row r="1610" customFormat="false" ht="15.75" hidden="false" customHeight="false" outlineLevel="0" collapsed="false">
      <c r="A1610" s="15" t="str">
        <f aca="false">consensus_calculation!$A1610</f>
        <v>c2e7d0e0-b6fc-4e68-8119-91b60c6a4da5</v>
      </c>
      <c r="B1610" s="15" t="str">
        <f aca="false">consensus_calculation!$I1610</f>
        <v>NON_SPECIFIC</v>
      </c>
      <c r="C1610" s="10" t="b">
        <f aca="false">consensus_calculation!F1610</f>
        <v>0</v>
      </c>
    </row>
    <row r="1611" customFormat="false" ht="15.75" hidden="false" customHeight="false" outlineLevel="0" collapsed="false">
      <c r="A1611" s="15" t="str">
        <f aca="false">consensus_calculation!$A1611</f>
        <v>c2f30e95-60a9-4c4f-865e-3706975a02e7</v>
      </c>
      <c r="B1611" s="15" t="str">
        <f aca="false">consensus_calculation!$I1611</f>
        <v>LATE</v>
      </c>
      <c r="C1611" s="10" t="b">
        <f aca="false">consensus_calculation!F1611</f>
        <v>0</v>
      </c>
    </row>
    <row r="1612" customFormat="false" ht="15.75" hidden="false" customHeight="false" outlineLevel="0" collapsed="false">
      <c r="A1612" s="15" t="str">
        <f aca="false">consensus_calculation!$A1612</f>
        <v>c3a8ff64-55aa-402c-893e-935d837512be</v>
      </c>
      <c r="B1612" s="15" t="str">
        <f aca="false">consensus_calculation!$I1612</f>
        <v>NON_SPECIFIC</v>
      </c>
      <c r="C1612" s="10" t="b">
        <f aca="false">consensus_calculation!F1612</f>
        <v>0</v>
      </c>
    </row>
    <row r="1613" customFormat="false" ht="15.75" hidden="false" customHeight="false" outlineLevel="0" collapsed="false">
      <c r="A1613" s="15" t="str">
        <f aca="false">consensus_calculation!$A1613</f>
        <v>c4512698-98bd-47af-87f5-921974210881</v>
      </c>
      <c r="B1613" s="15" t="str">
        <f aca="false">consensus_calculation!$I1613</f>
        <v/>
      </c>
      <c r="C1613" s="10" t="b">
        <f aca="false">consensus_calculation!F1613</f>
        <v>0</v>
      </c>
    </row>
    <row r="1614" customFormat="false" ht="15.75" hidden="false" customHeight="false" outlineLevel="0" collapsed="false">
      <c r="A1614" s="15" t="str">
        <f aca="false">consensus_calculation!$A1614</f>
        <v>c4a8e396-38cc-45fd-9bec-d1c10e4a8960</v>
      </c>
      <c r="B1614" s="15" t="str">
        <f aca="false">consensus_calculation!$I1614</f>
        <v>NORMAL</v>
      </c>
      <c r="C1614" s="10" t="b">
        <f aca="false">consensus_calculation!F1614</f>
        <v>1</v>
      </c>
    </row>
    <row r="1615" customFormat="false" ht="15.75" hidden="false" customHeight="false" outlineLevel="0" collapsed="false">
      <c r="A1615" s="15" t="str">
        <f aca="false">consensus_calculation!$A1615</f>
        <v>c4d41f99-c395-4560-afaf-a58af16ef498</v>
      </c>
      <c r="B1615" s="15" t="str">
        <f aca="false">consensus_calculation!$I1615</f>
        <v>NON_SPECIFIC</v>
      </c>
      <c r="C1615" s="10" t="b">
        <f aca="false">consensus_calculation!F1615</f>
        <v>0</v>
      </c>
    </row>
    <row r="1616" customFormat="false" ht="15.75" hidden="false" customHeight="false" outlineLevel="0" collapsed="false">
      <c r="A1616" s="15" t="str">
        <f aca="false">consensus_calculation!$A1616</f>
        <v>c501e2a5-6726-4b17-9a9f-0dddb062dbae</v>
      </c>
      <c r="B1616" s="15" t="str">
        <f aca="false">consensus_calculation!$I1616</f>
        <v>NORMAL</v>
      </c>
      <c r="C1616" s="10" t="b">
        <f aca="false">consensus_calculation!F1616</f>
        <v>0</v>
      </c>
    </row>
    <row r="1617" customFormat="false" ht="15.75" hidden="false" customHeight="false" outlineLevel="0" collapsed="false">
      <c r="A1617" s="15" t="str">
        <f aca="false">consensus_calculation!$A1617</f>
        <v>c544fc57-bd89-459d-ad0c-dafd271f8686</v>
      </c>
      <c r="B1617" s="15" t="str">
        <f aca="false">consensus_calculation!$I1617</f>
        <v/>
      </c>
      <c r="C1617" s="10" t="b">
        <f aca="false">consensus_calculation!F1617</f>
        <v>0</v>
      </c>
    </row>
    <row r="1618" customFormat="false" ht="15.75" hidden="false" customHeight="false" outlineLevel="0" collapsed="false">
      <c r="A1618" s="15" t="str">
        <f aca="false">consensus_calculation!$A1618</f>
        <v>c5ca8206-4a53-4d38-8d3f-3533327d7935</v>
      </c>
      <c r="B1618" s="15" t="str">
        <f aca="false">consensus_calculation!$I1618</f>
        <v/>
      </c>
      <c r="C1618" s="10" t="b">
        <f aca="false">consensus_calculation!F1618</f>
        <v>0</v>
      </c>
    </row>
    <row r="1619" customFormat="false" ht="15.75" hidden="false" customHeight="false" outlineLevel="0" collapsed="false">
      <c r="A1619" s="15" t="str">
        <f aca="false">consensus_calculation!$A1619</f>
        <v>c6f170d2-eaac-4510-81ff-04f6cd9d68ca</v>
      </c>
      <c r="B1619" s="15" t="str">
        <f aca="false">consensus_calculation!$I1619</f>
        <v>NORMAL</v>
      </c>
      <c r="C1619" s="10" t="b">
        <f aca="false">consensus_calculation!F1619</f>
        <v>0</v>
      </c>
    </row>
    <row r="1620" customFormat="false" ht="15.75" hidden="false" customHeight="false" outlineLevel="0" collapsed="false">
      <c r="A1620" s="15" t="str">
        <f aca="false">consensus_calculation!$A1620</f>
        <v>c81b576e-6423-40ac-bf49-aeb94705f8a5</v>
      </c>
      <c r="B1620" s="15" t="str">
        <f aca="false">consensus_calculation!$I1620</f>
        <v>LATE</v>
      </c>
      <c r="C1620" s="10" t="b">
        <f aca="false">consensus_calculation!F1620</f>
        <v>1</v>
      </c>
    </row>
    <row r="1621" customFormat="false" ht="15.75" hidden="false" customHeight="false" outlineLevel="0" collapsed="false">
      <c r="A1621" s="15" t="str">
        <f aca="false">consensus_calculation!$A1621</f>
        <v>c8a8874b-c3a5-44dd-a244-59c7e095f47c</v>
      </c>
      <c r="B1621" s="15" t="str">
        <f aca="false">consensus_calculation!$I1621</f>
        <v>NON_SPECIFIC</v>
      </c>
      <c r="C1621" s="10" t="b">
        <f aca="false">consensus_calculation!F1621</f>
        <v>0</v>
      </c>
    </row>
    <row r="1622" customFormat="false" ht="15.75" hidden="false" customHeight="false" outlineLevel="0" collapsed="false">
      <c r="A1622" s="15" t="str">
        <f aca="false">consensus_calculation!$A1622</f>
        <v>c8c9d48f-364f-41ed-be0f-dd7f4ed4a9b8</v>
      </c>
      <c r="B1622" s="15" t="str">
        <f aca="false">consensus_calculation!$I1622</f>
        <v>NON_SPECIFIC</v>
      </c>
      <c r="C1622" s="10" t="b">
        <f aca="false">consensus_calculation!F1622</f>
        <v>0</v>
      </c>
    </row>
    <row r="1623" customFormat="false" ht="15.75" hidden="false" customHeight="false" outlineLevel="0" collapsed="false">
      <c r="A1623" s="15" t="str">
        <f aca="false">consensus_calculation!$A1623</f>
        <v>c9da9fac-98da-4e80-a1b6-4c303ee4db27</v>
      </c>
      <c r="B1623" s="15" t="str">
        <f aca="false">consensus_calculation!$I1623</f>
        <v>NON_SPECIFIC</v>
      </c>
      <c r="C1623" s="10" t="b">
        <f aca="false">consensus_calculation!F1623</f>
        <v>0</v>
      </c>
    </row>
    <row r="1624" customFormat="false" ht="15.75" hidden="false" customHeight="false" outlineLevel="0" collapsed="false">
      <c r="A1624" s="15" t="str">
        <f aca="false">consensus_calculation!$A1624</f>
        <v>ca305620-9be6-4064-93b5-8d78628142cd</v>
      </c>
      <c r="B1624" s="15" t="str">
        <f aca="false">consensus_calculation!$I1624</f>
        <v>NON_SPECIFIC</v>
      </c>
      <c r="C1624" s="10" t="b">
        <f aca="false">consensus_calculation!F1624</f>
        <v>0</v>
      </c>
    </row>
    <row r="1625" customFormat="false" ht="15.75" hidden="false" customHeight="false" outlineLevel="0" collapsed="false">
      <c r="A1625" s="15" t="str">
        <f aca="false">consensus_calculation!$A1625</f>
        <v>cafa9488-7f93-4334-b42e-31815a78e7bc</v>
      </c>
      <c r="B1625" s="15" t="str">
        <f aca="false">consensus_calculation!$I1625</f>
        <v>ACTIVE</v>
      </c>
      <c r="C1625" s="10" t="b">
        <f aca="false">consensus_calculation!F1625</f>
        <v>1</v>
      </c>
    </row>
    <row r="1626" customFormat="false" ht="15.75" hidden="false" customHeight="false" outlineLevel="0" collapsed="false">
      <c r="A1626" s="15" t="str">
        <f aca="false">consensus_calculation!$A1626</f>
        <v>cbb5e3a8-b68e-46fe-b088-c9774acd91e3</v>
      </c>
      <c r="B1626" s="15" t="str">
        <f aca="false">consensus_calculation!$I1626</f>
        <v>NORMAL</v>
      </c>
      <c r="C1626" s="10" t="b">
        <f aca="false">consensus_calculation!F1626</f>
        <v>0</v>
      </c>
    </row>
    <row r="1627" customFormat="false" ht="15.75" hidden="false" customHeight="false" outlineLevel="0" collapsed="false">
      <c r="A1627" s="15" t="str">
        <f aca="false">consensus_calculation!$A1627</f>
        <v>cbc7a7b0-dac4-41a9-a66e-a0cf35bfdcf7</v>
      </c>
      <c r="B1627" s="15" t="str">
        <f aca="false">consensus_calculation!$I1627</f>
        <v>NORMAL</v>
      </c>
      <c r="C1627" s="10" t="b">
        <f aca="false">consensus_calculation!F1627</f>
        <v>0</v>
      </c>
    </row>
    <row r="1628" customFormat="false" ht="15.75" hidden="false" customHeight="false" outlineLevel="0" collapsed="false">
      <c r="A1628" s="15" t="str">
        <f aca="false">consensus_calculation!$A1628</f>
        <v>cc0faaf3-ce75-4ccb-a4d0-0e5ebeb94346</v>
      </c>
      <c r="B1628" s="15" t="str">
        <f aca="false">consensus_calculation!$I1628</f>
        <v>NON_SPECIFIC</v>
      </c>
      <c r="C1628" s="10" t="b">
        <f aca="false">consensus_calculation!F1628</f>
        <v>0</v>
      </c>
    </row>
    <row r="1629" customFormat="false" ht="15.75" hidden="false" customHeight="false" outlineLevel="0" collapsed="false">
      <c r="A1629" s="15" t="str">
        <f aca="false">consensus_calculation!$A1629</f>
        <v>cc175fa5-205d-444c-93a7-f3ab4ac7f198</v>
      </c>
      <c r="B1629" s="15" t="str">
        <f aca="false">consensus_calculation!$I1629</f>
        <v>ACTIVE</v>
      </c>
      <c r="C1629" s="10" t="b">
        <f aca="false">consensus_calculation!F1629</f>
        <v>1</v>
      </c>
    </row>
    <row r="1630" customFormat="false" ht="15.75" hidden="false" customHeight="false" outlineLevel="0" collapsed="false">
      <c r="A1630" s="15" t="str">
        <f aca="false">consensus_calculation!$A1630</f>
        <v>cc612272-e93d-4f0a-b0b7-9e37635c60bc</v>
      </c>
      <c r="B1630" s="15" t="str">
        <f aca="false">consensus_calculation!$I1630</f>
        <v>LATE</v>
      </c>
      <c r="C1630" s="10" t="b">
        <f aca="false">consensus_calculation!F1630</f>
        <v>0</v>
      </c>
    </row>
    <row r="1631" customFormat="false" ht="15.75" hidden="false" customHeight="false" outlineLevel="0" collapsed="false">
      <c r="A1631" s="15" t="str">
        <f aca="false">consensus_calculation!$A1631</f>
        <v>ccb24c34-3cd1-41cc-933f-01be8fa8a377</v>
      </c>
      <c r="B1631" s="15" t="str">
        <f aca="false">consensus_calculation!$I1631</f>
        <v>EARLY</v>
      </c>
      <c r="C1631" s="10" t="b">
        <f aca="false">consensus_calculation!F1631</f>
        <v>0</v>
      </c>
    </row>
    <row r="1632" customFormat="false" ht="15.75" hidden="false" customHeight="false" outlineLevel="0" collapsed="false">
      <c r="A1632" s="15" t="str">
        <f aca="false">consensus_calculation!$A1632</f>
        <v>cd5157d7-9ab4-4ea5-b30a-6c49126945bb</v>
      </c>
      <c r="B1632" s="15" t="str">
        <f aca="false">consensus_calculation!$I1632</f>
        <v>LATE</v>
      </c>
      <c r="C1632" s="10" t="b">
        <f aca="false">consensus_calculation!F1632</f>
        <v>0</v>
      </c>
    </row>
    <row r="1633" customFormat="false" ht="15.75" hidden="false" customHeight="false" outlineLevel="0" collapsed="false">
      <c r="A1633" s="15" t="str">
        <f aca="false">consensus_calculation!$A1633</f>
        <v>cd8712fb-5d14-4210-b6cb-b1e206c6e4c9</v>
      </c>
      <c r="B1633" s="15" t="str">
        <f aca="false">consensus_calculation!$I1633</f>
        <v>NORMAL</v>
      </c>
      <c r="C1633" s="10" t="b">
        <f aca="false">consensus_calculation!F1633</f>
        <v>0</v>
      </c>
    </row>
    <row r="1634" customFormat="false" ht="15.75" hidden="false" customHeight="false" outlineLevel="0" collapsed="false">
      <c r="A1634" s="15" t="str">
        <f aca="false">consensus_calculation!$A1634</f>
        <v>cdd739f6-ab47-4c25-b3cd-1eb97d7c1e71</v>
      </c>
      <c r="B1634" s="15" t="str">
        <f aca="false">consensus_calculation!$I1634</f>
        <v>NON_SPECIFIC</v>
      </c>
      <c r="C1634" s="10" t="b">
        <f aca="false">consensus_calculation!F1634</f>
        <v>0</v>
      </c>
    </row>
    <row r="1635" customFormat="false" ht="15.75" hidden="false" customHeight="false" outlineLevel="0" collapsed="false">
      <c r="A1635" s="15" t="str">
        <f aca="false">consensus_calculation!$A1635</f>
        <v>cdf456b7-344c-4ffa-a9a6-8fa18976a042</v>
      </c>
      <c r="B1635" s="15" t="str">
        <f aca="false">consensus_calculation!$I1635</f>
        <v>NORMAL</v>
      </c>
      <c r="C1635" s="10" t="b">
        <f aca="false">consensus_calculation!F1635</f>
        <v>0</v>
      </c>
    </row>
    <row r="1636" customFormat="false" ht="15.75" hidden="false" customHeight="false" outlineLevel="0" collapsed="false">
      <c r="A1636" s="15" t="str">
        <f aca="false">consensus_calculation!$A1636</f>
        <v>ce32ab84-dd20-49a8-ba1b-cc93fe8454fd</v>
      </c>
      <c r="B1636" s="15" t="str">
        <f aca="false">consensus_calculation!$I1636</f>
        <v>NORMAL</v>
      </c>
      <c r="C1636" s="10" t="b">
        <f aca="false">consensus_calculation!F1636</f>
        <v>1</v>
      </c>
    </row>
    <row r="1637" customFormat="false" ht="15.75" hidden="false" customHeight="false" outlineLevel="0" collapsed="false">
      <c r="A1637" s="15" t="str">
        <f aca="false">consensus_calculation!$A1637</f>
        <v>ce4ae5ea-e987-4f87-83ff-34fe8a32ba89</v>
      </c>
      <c r="B1637" s="15" t="str">
        <f aca="false">consensus_calculation!$I1637</f>
        <v>ACTIVE</v>
      </c>
      <c r="C1637" s="10" t="b">
        <f aca="false">consensus_calculation!F1637</f>
        <v>0</v>
      </c>
    </row>
    <row r="1638" customFormat="false" ht="15.75" hidden="false" customHeight="false" outlineLevel="0" collapsed="false">
      <c r="A1638" s="15" t="str">
        <f aca="false">consensus_calculation!$A1638</f>
        <v>ce661ed3-ff6e-4f6e-a7b0-2a05d1227278</v>
      </c>
      <c r="B1638" s="15" t="str">
        <f aca="false">consensus_calculation!$I1638</f>
        <v/>
      </c>
      <c r="C1638" s="10" t="b">
        <f aca="false">consensus_calculation!F1638</f>
        <v>0</v>
      </c>
    </row>
    <row r="1639" customFormat="false" ht="15.75" hidden="false" customHeight="false" outlineLevel="0" collapsed="false">
      <c r="A1639" s="15" t="str">
        <f aca="false">consensus_calculation!$A1639</f>
        <v>ce8fd65f-5a88-4c86-b756-055f77ddf321</v>
      </c>
      <c r="B1639" s="15" t="str">
        <f aca="false">consensus_calculation!$I1639</f>
        <v>EARLY</v>
      </c>
      <c r="C1639" s="10" t="b">
        <f aca="false">consensus_calculation!F1639</f>
        <v>0</v>
      </c>
    </row>
    <row r="1640" customFormat="false" ht="15.75" hidden="false" customHeight="false" outlineLevel="0" collapsed="false">
      <c r="A1640" s="15" t="str">
        <f aca="false">consensus_calculation!$A1640</f>
        <v>cee629a7-e2d3-404e-83cc-5532e8847cba</v>
      </c>
      <c r="B1640" s="15" t="str">
        <f aca="false">consensus_calculation!$I1640</f>
        <v>EARLY</v>
      </c>
      <c r="C1640" s="10" t="b">
        <f aca="false">consensus_calculation!F1640</f>
        <v>1</v>
      </c>
    </row>
    <row r="1641" customFormat="false" ht="15.75" hidden="false" customHeight="false" outlineLevel="0" collapsed="false">
      <c r="A1641" s="15" t="str">
        <f aca="false">consensus_calculation!$A1641</f>
        <v>cee71cff-6bc0-4849-a561-6845bdbe3677</v>
      </c>
      <c r="B1641" s="15" t="str">
        <f aca="false">consensus_calculation!$I1641</f>
        <v>NORMAL</v>
      </c>
      <c r="C1641" s="10" t="b">
        <f aca="false">consensus_calculation!F1641</f>
        <v>1</v>
      </c>
    </row>
    <row r="1642" customFormat="false" ht="15.75" hidden="false" customHeight="false" outlineLevel="0" collapsed="false">
      <c r="A1642" s="15" t="str">
        <f aca="false">consensus_calculation!$A1642</f>
        <v>cef21faa-6935-424f-8179-0f0d7fd090b3</v>
      </c>
      <c r="B1642" s="15" t="str">
        <f aca="false">consensus_calculation!$I1642</f>
        <v>NON_SPECIFIC</v>
      </c>
      <c r="C1642" s="10" t="b">
        <f aca="false">consensus_calculation!F1642</f>
        <v>0</v>
      </c>
    </row>
    <row r="1643" customFormat="false" ht="15.75" hidden="false" customHeight="false" outlineLevel="0" collapsed="false">
      <c r="A1643" s="15" t="str">
        <f aca="false">consensus_calculation!$A1643</f>
        <v>cef2ae7e-3368-40ae-8587-58e6c44afac2</v>
      </c>
      <c r="B1643" s="15" t="str">
        <f aca="false">consensus_calculation!$I1643</f>
        <v>NORMAL</v>
      </c>
      <c r="C1643" s="10" t="b">
        <f aca="false">consensus_calculation!F1643</f>
        <v>1</v>
      </c>
    </row>
    <row r="1644" customFormat="false" ht="15.75" hidden="false" customHeight="false" outlineLevel="0" collapsed="false">
      <c r="A1644" s="15" t="str">
        <f aca="false">consensus_calculation!$A1644</f>
        <v>cf0c4d35-bd34-47ee-820e-8c3a71d03cef</v>
      </c>
      <c r="B1644" s="15" t="str">
        <f aca="false">consensus_calculation!$I1644</f>
        <v>EARLY</v>
      </c>
      <c r="C1644" s="10" t="b">
        <f aca="false">consensus_calculation!F1644</f>
        <v>0</v>
      </c>
    </row>
    <row r="1645" customFormat="false" ht="15.75" hidden="false" customHeight="false" outlineLevel="0" collapsed="false">
      <c r="A1645" s="15" t="str">
        <f aca="false">consensus_calculation!$A1645</f>
        <v>cf5c9cb2-fdac-4e9e-a5ce-343bf2763f58</v>
      </c>
      <c r="B1645" s="15" t="str">
        <f aca="false">consensus_calculation!$I1645</f>
        <v>NORMAL</v>
      </c>
      <c r="C1645" s="10" t="b">
        <f aca="false">consensus_calculation!F1645</f>
        <v>0</v>
      </c>
    </row>
    <row r="1646" customFormat="false" ht="15.75" hidden="false" customHeight="false" outlineLevel="0" collapsed="false">
      <c r="A1646" s="15" t="str">
        <f aca="false">consensus_calculation!$A1646</f>
        <v>d03071c9-74b0-43b8-a7ea-f3dfaad39f9a</v>
      </c>
      <c r="B1646" s="15" t="str">
        <f aca="false">consensus_calculation!$I1646</f>
        <v>NON_SPECIFIC</v>
      </c>
      <c r="C1646" s="10" t="b">
        <f aca="false">consensus_calculation!F1646</f>
        <v>0</v>
      </c>
    </row>
    <row r="1647" customFormat="false" ht="15.75" hidden="false" customHeight="false" outlineLevel="0" collapsed="false">
      <c r="A1647" s="15" t="str">
        <f aca="false">consensus_calculation!$A1647</f>
        <v>d086782b-60c4-48fe-b756-7a351665a666</v>
      </c>
      <c r="B1647" s="15" t="str">
        <f aca="false">consensus_calculation!$I1647</f>
        <v>LATE</v>
      </c>
      <c r="C1647" s="10" t="b">
        <f aca="false">consensus_calculation!F1647</f>
        <v>0</v>
      </c>
    </row>
    <row r="1648" customFormat="false" ht="15.75" hidden="false" customHeight="false" outlineLevel="0" collapsed="false">
      <c r="A1648" s="15" t="str">
        <f aca="false">consensus_calculation!$A1648</f>
        <v>d1183bb9-180c-4965-94f6-0887d768f567</v>
      </c>
      <c r="B1648" s="15" t="str">
        <f aca="false">consensus_calculation!$I1648</f>
        <v>NON_SPECIFIC</v>
      </c>
      <c r="C1648" s="10" t="b">
        <f aca="false">consensus_calculation!F1648</f>
        <v>1</v>
      </c>
    </row>
    <row r="1649" customFormat="false" ht="15.75" hidden="false" customHeight="false" outlineLevel="0" collapsed="false">
      <c r="A1649" s="15" t="str">
        <f aca="false">consensus_calculation!$A1649</f>
        <v>d15b931a-1a34-4ef4-8086-9686eb650eae</v>
      </c>
      <c r="B1649" s="15" t="str">
        <f aca="false">consensus_calculation!$I1649</f>
        <v>NORMAL</v>
      </c>
      <c r="C1649" s="10" t="b">
        <f aca="false">consensus_calculation!F1649</f>
        <v>0</v>
      </c>
    </row>
    <row r="1650" customFormat="false" ht="15.75" hidden="false" customHeight="false" outlineLevel="0" collapsed="false">
      <c r="A1650" s="15" t="str">
        <f aca="false">consensus_calculation!$A1650</f>
        <v>d1a06a43-3c49-4fa9-b4d4-a5d7f135bd31</v>
      </c>
      <c r="B1650" s="15" t="str">
        <f aca="false">consensus_calculation!$I1650</f>
        <v/>
      </c>
      <c r="C1650" s="10" t="b">
        <f aca="false">consensus_calculation!F1650</f>
        <v>0</v>
      </c>
    </row>
    <row r="1651" customFormat="false" ht="15.75" hidden="false" customHeight="false" outlineLevel="0" collapsed="false">
      <c r="A1651" s="15" t="str">
        <f aca="false">consensus_calculation!$A1651</f>
        <v>d1b4598f-f45a-4855-baf0-3dd92519e576</v>
      </c>
      <c r="B1651" s="15" t="str">
        <f aca="false">consensus_calculation!$I1651</f>
        <v/>
      </c>
      <c r="C1651" s="10" t="b">
        <f aca="false">consensus_calculation!F1651</f>
        <v>0</v>
      </c>
    </row>
    <row r="1652" customFormat="false" ht="15.75" hidden="false" customHeight="false" outlineLevel="0" collapsed="false">
      <c r="A1652" s="15" t="str">
        <f aca="false">consensus_calculation!$A1652</f>
        <v>d20b4e50-f238-495f-92e7-df6d79176125</v>
      </c>
      <c r="B1652" s="15" t="str">
        <f aca="false">consensus_calculation!$I1652</f>
        <v>NON_SPECIFIC</v>
      </c>
      <c r="C1652" s="10" t="b">
        <f aca="false">consensus_calculation!F1652</f>
        <v>0</v>
      </c>
    </row>
    <row r="1653" customFormat="false" ht="15.75" hidden="false" customHeight="false" outlineLevel="0" collapsed="false">
      <c r="A1653" s="15" t="str">
        <f aca="false">consensus_calculation!$A1653</f>
        <v>d2c7917f-742e-42d6-81ec-89e6d52d3ff7</v>
      </c>
      <c r="B1653" s="15" t="str">
        <f aca="false">consensus_calculation!$I1653</f>
        <v>EARLY</v>
      </c>
      <c r="C1653" s="10" t="b">
        <f aca="false">consensus_calculation!F1653</f>
        <v>0</v>
      </c>
    </row>
    <row r="1654" customFormat="false" ht="15.75" hidden="false" customHeight="false" outlineLevel="0" collapsed="false">
      <c r="A1654" s="15" t="str">
        <f aca="false">consensus_calculation!$A1654</f>
        <v>d2f51fa3-9db4-4478-9dfe-d77a9bd01bf7</v>
      </c>
      <c r="B1654" s="15" t="str">
        <f aca="false">consensus_calculation!$I1654</f>
        <v>NON_SPECIFIC</v>
      </c>
      <c r="C1654" s="10" t="b">
        <f aca="false">consensus_calculation!F1654</f>
        <v>0</v>
      </c>
    </row>
    <row r="1655" customFormat="false" ht="15.75" hidden="false" customHeight="false" outlineLevel="0" collapsed="false">
      <c r="A1655" s="15" t="str">
        <f aca="false">consensus_calculation!$A1655</f>
        <v>d3329269-1df3-4b8a-a6ca-96c08990580e</v>
      </c>
      <c r="B1655" s="15" t="str">
        <f aca="false">consensus_calculation!$I1655</f>
        <v>EARLY</v>
      </c>
      <c r="C1655" s="10" t="b">
        <f aca="false">consensus_calculation!F1655</f>
        <v>0</v>
      </c>
    </row>
    <row r="1656" customFormat="false" ht="15.75" hidden="false" customHeight="false" outlineLevel="0" collapsed="false">
      <c r="A1656" s="15" t="str">
        <f aca="false">consensus_calculation!$A1656</f>
        <v>d3a67ae6-8208-4ca3-960e-be604ed18a82</v>
      </c>
      <c r="B1656" s="15" t="str">
        <f aca="false">consensus_calculation!$I1656</f>
        <v>NON_SPECIFIC</v>
      </c>
      <c r="C1656" s="10" t="b">
        <f aca="false">consensus_calculation!F1656</f>
        <v>1</v>
      </c>
    </row>
    <row r="1657" customFormat="false" ht="15.75" hidden="false" customHeight="false" outlineLevel="0" collapsed="false">
      <c r="A1657" s="15" t="str">
        <f aca="false">consensus_calculation!$A1657</f>
        <v>d3b6daab-c497-4d7f-99ac-aca41ba57b50</v>
      </c>
      <c r="B1657" s="15" t="str">
        <f aca="false">consensus_calculation!$I1657</f>
        <v>NON_SPECIFIC</v>
      </c>
      <c r="C1657" s="10" t="b">
        <f aca="false">consensus_calculation!F1657</f>
        <v>0</v>
      </c>
    </row>
    <row r="1658" customFormat="false" ht="15.75" hidden="false" customHeight="false" outlineLevel="0" collapsed="false">
      <c r="A1658" s="15" t="str">
        <f aca="false">consensus_calculation!$A1658</f>
        <v>d3c7f6ad-7134-480e-a50a-5a49bc4dac19</v>
      </c>
      <c r="B1658" s="15" t="str">
        <f aca="false">consensus_calculation!$I1658</f>
        <v>NON_SPECIFIC</v>
      </c>
      <c r="C1658" s="10" t="b">
        <f aca="false">consensus_calculation!F1658</f>
        <v>0</v>
      </c>
    </row>
    <row r="1659" customFormat="false" ht="15.75" hidden="false" customHeight="false" outlineLevel="0" collapsed="false">
      <c r="A1659" s="15" t="str">
        <f aca="false">consensus_calculation!$A1659</f>
        <v>d45c0444-1018-4148-9ff9-14a28a9abdcc</v>
      </c>
      <c r="B1659" s="15" t="str">
        <f aca="false">consensus_calculation!$I1659</f>
        <v>NORMAL</v>
      </c>
      <c r="C1659" s="10" t="b">
        <f aca="false">consensus_calculation!F1659</f>
        <v>1</v>
      </c>
    </row>
    <row r="1660" customFormat="false" ht="15.75" hidden="false" customHeight="false" outlineLevel="0" collapsed="false">
      <c r="A1660" s="15" t="str">
        <f aca="false">consensus_calculation!$A1660</f>
        <v>d616f8e2-998e-4c50-87b5-b52b10f7efdd</v>
      </c>
      <c r="B1660" s="15" t="str">
        <f aca="false">consensus_calculation!$I1660</f>
        <v>NON_SPECIFIC</v>
      </c>
      <c r="C1660" s="10" t="b">
        <f aca="false">consensus_calculation!F1660</f>
        <v>1</v>
      </c>
    </row>
    <row r="1661" customFormat="false" ht="15.75" hidden="false" customHeight="false" outlineLevel="0" collapsed="false">
      <c r="A1661" s="15" t="str">
        <f aca="false">consensus_calculation!$A1661</f>
        <v>d6576ccb-95d8-4686-95b5-2e1cd102e0cc</v>
      </c>
      <c r="B1661" s="15" t="str">
        <f aca="false">consensus_calculation!$I1661</f>
        <v>ACTIVE</v>
      </c>
      <c r="C1661" s="10" t="b">
        <f aca="false">consensus_calculation!F1661</f>
        <v>1</v>
      </c>
    </row>
    <row r="1662" customFormat="false" ht="15.75" hidden="false" customHeight="false" outlineLevel="0" collapsed="false">
      <c r="A1662" s="15" t="str">
        <f aca="false">consensus_calculation!$A1662</f>
        <v>d683120e-4d13-4649-88d6-3d49f9f2d2d3</v>
      </c>
      <c r="B1662" s="15" t="str">
        <f aca="false">consensus_calculation!$I1662</f>
        <v>NORMAL</v>
      </c>
      <c r="C1662" s="10" t="b">
        <f aca="false">consensus_calculation!F1662</f>
        <v>1</v>
      </c>
    </row>
    <row r="1663" customFormat="false" ht="15.75" hidden="false" customHeight="false" outlineLevel="0" collapsed="false">
      <c r="A1663" s="15" t="str">
        <f aca="false">consensus_calculation!$A1663</f>
        <v>d68df2d1-f6c5-4988-93e9-778daa689e9f</v>
      </c>
      <c r="B1663" s="15" t="str">
        <f aca="false">consensus_calculation!$I1663</f>
        <v>NON_SPECIFIC</v>
      </c>
      <c r="C1663" s="10" t="b">
        <f aca="false">consensus_calculation!F1663</f>
        <v>1</v>
      </c>
    </row>
    <row r="1664" customFormat="false" ht="15.75" hidden="false" customHeight="false" outlineLevel="0" collapsed="false">
      <c r="A1664" s="15" t="str">
        <f aca="false">consensus_calculation!$A1664</f>
        <v>d6988bd9-e443-4222-a5a1-f370f9e434c5</v>
      </c>
      <c r="B1664" s="15" t="str">
        <f aca="false">consensus_calculation!$I1664</f>
        <v>NON_SPECIFIC</v>
      </c>
      <c r="C1664" s="10" t="b">
        <f aca="false">consensus_calculation!F1664</f>
        <v>0</v>
      </c>
    </row>
    <row r="1665" customFormat="false" ht="15.75" hidden="false" customHeight="false" outlineLevel="0" collapsed="false">
      <c r="A1665" s="15" t="str">
        <f aca="false">consensus_calculation!$A1665</f>
        <v>d6c02f2a-e27e-4c30-9277-eada0f980cf8</v>
      </c>
      <c r="B1665" s="15" t="str">
        <f aca="false">consensus_calculation!$I1665</f>
        <v>NON_SPECIFIC</v>
      </c>
      <c r="C1665" s="10" t="b">
        <f aca="false">consensus_calculation!F1665</f>
        <v>0</v>
      </c>
    </row>
    <row r="1666" customFormat="false" ht="15.75" hidden="false" customHeight="false" outlineLevel="0" collapsed="false">
      <c r="A1666" s="15" t="str">
        <f aca="false">consensus_calculation!$A1666</f>
        <v>d6e82a46-bb57-4e8b-a7df-60f57812bf84</v>
      </c>
      <c r="B1666" s="15" t="str">
        <f aca="false">consensus_calculation!$I1666</f>
        <v>LATE</v>
      </c>
      <c r="C1666" s="10" t="b">
        <f aca="false">consensus_calculation!F1666</f>
        <v>1</v>
      </c>
    </row>
    <row r="1667" customFormat="false" ht="15.75" hidden="false" customHeight="false" outlineLevel="0" collapsed="false">
      <c r="A1667" s="15" t="str">
        <f aca="false">consensus_calculation!$A1667</f>
        <v>d71eea5c-a5b4-4333-88f1-a8def0318f6c</v>
      </c>
      <c r="B1667" s="15" t="str">
        <f aca="false">consensus_calculation!$I1667</f>
        <v>NON_SPECIFIC</v>
      </c>
      <c r="C1667" s="10" t="b">
        <f aca="false">consensus_calculation!F1667</f>
        <v>0</v>
      </c>
    </row>
    <row r="1668" customFormat="false" ht="15.75" hidden="false" customHeight="false" outlineLevel="0" collapsed="false">
      <c r="A1668" s="15" t="str">
        <f aca="false">consensus_calculation!$A1668</f>
        <v>d7e3de05-41cb-4ab2-8e5b-662762fa5ac9</v>
      </c>
      <c r="B1668" s="15" t="str">
        <f aca="false">consensus_calculation!$I1668</f>
        <v>NON_SPECIFIC</v>
      </c>
      <c r="C1668" s="10" t="b">
        <f aca="false">consensus_calculation!F1668</f>
        <v>0</v>
      </c>
    </row>
    <row r="1669" customFormat="false" ht="15.75" hidden="false" customHeight="false" outlineLevel="0" collapsed="false">
      <c r="A1669" s="15" t="str">
        <f aca="false">consensus_calculation!$A1669</f>
        <v>d825bdd9-59a6-4d6c-9942-df79e40219e1</v>
      </c>
      <c r="B1669" s="15" t="str">
        <f aca="false">consensus_calculation!$I1669</f>
        <v>NON_SPECIFIC</v>
      </c>
      <c r="C1669" s="10" t="b">
        <f aca="false">consensus_calculation!F1669</f>
        <v>0</v>
      </c>
    </row>
    <row r="1670" customFormat="false" ht="15.75" hidden="false" customHeight="false" outlineLevel="0" collapsed="false">
      <c r="A1670" s="15" t="str">
        <f aca="false">consensus_calculation!$A1670</f>
        <v>d8697b5a-b177-435e-af57-44990f75562c</v>
      </c>
      <c r="B1670" s="15" t="str">
        <f aca="false">consensus_calculation!$I1670</f>
        <v>ACTIVE</v>
      </c>
      <c r="C1670" s="10" t="b">
        <f aca="false">consensus_calculation!F1670</f>
        <v>0</v>
      </c>
    </row>
    <row r="1671" customFormat="false" ht="15.75" hidden="false" customHeight="false" outlineLevel="0" collapsed="false">
      <c r="A1671" s="15" t="str">
        <f aca="false">consensus_calculation!$A1671</f>
        <v>d870c90c-d7d7-4196-bf45-371f20ed8db4</v>
      </c>
      <c r="B1671" s="15" t="str">
        <f aca="false">consensus_calculation!$I1671</f>
        <v>NON_SPECIFIC</v>
      </c>
      <c r="C1671" s="10" t="b">
        <f aca="false">consensus_calculation!F1671</f>
        <v>1</v>
      </c>
    </row>
    <row r="1672" customFormat="false" ht="15.75" hidden="false" customHeight="false" outlineLevel="0" collapsed="false">
      <c r="A1672" s="15" t="str">
        <f aca="false">consensus_calculation!$A1672</f>
        <v>d88cc753-3f41-49d0-9841-c6616b0dc0c4</v>
      </c>
      <c r="B1672" s="15" t="str">
        <f aca="false">consensus_calculation!$I1672</f>
        <v>NORMAL</v>
      </c>
      <c r="C1672" s="10" t="b">
        <f aca="false">consensus_calculation!F1672</f>
        <v>0</v>
      </c>
    </row>
    <row r="1673" customFormat="false" ht="15.75" hidden="false" customHeight="false" outlineLevel="0" collapsed="false">
      <c r="A1673" s="15" t="str">
        <f aca="false">consensus_calculation!$A1673</f>
        <v>d8b3b1de-0811-42aa-aac9-f190fa731c69</v>
      </c>
      <c r="B1673" s="15" t="str">
        <f aca="false">consensus_calculation!$I1673</f>
        <v>EARLY</v>
      </c>
      <c r="C1673" s="10" t="b">
        <f aca="false">consensus_calculation!F1673</f>
        <v>0</v>
      </c>
    </row>
    <row r="1674" customFormat="false" ht="15.75" hidden="false" customHeight="false" outlineLevel="0" collapsed="false">
      <c r="A1674" s="15" t="str">
        <f aca="false">consensus_calculation!$A1674</f>
        <v>d9f6a748-6f65-40f5-b71a-67f5da6667b9</v>
      </c>
      <c r="B1674" s="15" t="str">
        <f aca="false">consensus_calculation!$I1674</f>
        <v>NORMAL</v>
      </c>
      <c r="C1674" s="10" t="b">
        <f aca="false">consensus_calculation!F1674</f>
        <v>1</v>
      </c>
    </row>
    <row r="1675" customFormat="false" ht="15.75" hidden="false" customHeight="false" outlineLevel="0" collapsed="false">
      <c r="A1675" s="15" t="str">
        <f aca="false">consensus_calculation!$A1675</f>
        <v>dab0457c-61a7-483f-aa2a-0b799d5db83b</v>
      </c>
      <c r="B1675" s="15" t="str">
        <f aca="false">consensus_calculation!$I1675</f>
        <v>NON_SPECIFIC</v>
      </c>
      <c r="C1675" s="10" t="b">
        <f aca="false">consensus_calculation!F1675</f>
        <v>0</v>
      </c>
    </row>
    <row r="1676" customFormat="false" ht="15.75" hidden="false" customHeight="false" outlineLevel="0" collapsed="false">
      <c r="A1676" s="15" t="str">
        <f aca="false">consensus_calculation!$A1676</f>
        <v>dadc5c09-22df-4dba-b4cd-ed03c1fa98f9</v>
      </c>
      <c r="B1676" s="15" t="str">
        <f aca="false">consensus_calculation!$I1676</f>
        <v>LATE</v>
      </c>
      <c r="C1676" s="10" t="b">
        <f aca="false">consensus_calculation!F1676</f>
        <v>1</v>
      </c>
    </row>
    <row r="1677" customFormat="false" ht="15.75" hidden="false" customHeight="false" outlineLevel="0" collapsed="false">
      <c r="A1677" s="15" t="str">
        <f aca="false">consensus_calculation!$A1677</f>
        <v>db6a4b22-bbf2-4408-b98a-b9d9d68ccb25</v>
      </c>
      <c r="B1677" s="15" t="str">
        <f aca="false">consensus_calculation!$I1677</f>
        <v>NON_SPECIFIC</v>
      </c>
      <c r="C1677" s="10" t="b">
        <f aca="false">consensus_calculation!F1677</f>
        <v>0</v>
      </c>
    </row>
    <row r="1678" customFormat="false" ht="15.75" hidden="false" customHeight="false" outlineLevel="0" collapsed="false">
      <c r="A1678" s="15" t="str">
        <f aca="false">consensus_calculation!$A1678</f>
        <v>db957a6a-535f-4019-ae63-d71e4d236bfc</v>
      </c>
      <c r="B1678" s="15" t="str">
        <f aca="false">consensus_calculation!$I1678</f>
        <v>EARLY</v>
      </c>
      <c r="C1678" s="10" t="b">
        <f aca="false">consensus_calculation!F1678</f>
        <v>1</v>
      </c>
    </row>
    <row r="1679" customFormat="false" ht="15.75" hidden="false" customHeight="false" outlineLevel="0" collapsed="false">
      <c r="A1679" s="15" t="str">
        <f aca="false">consensus_calculation!$A1679</f>
        <v>dc2e5422-eb83-48b6-9159-795cf8719b4f</v>
      </c>
      <c r="B1679" s="15" t="str">
        <f aca="false">consensus_calculation!$I1679</f>
        <v>NORMAL</v>
      </c>
      <c r="C1679" s="10" t="b">
        <f aca="false">consensus_calculation!F1679</f>
        <v>0</v>
      </c>
    </row>
    <row r="1680" customFormat="false" ht="15.75" hidden="false" customHeight="false" outlineLevel="0" collapsed="false">
      <c r="A1680" s="15" t="str">
        <f aca="false">consensus_calculation!$A1680</f>
        <v>dc9d885b-755f-47ab-9026-3bcadd91d396</v>
      </c>
      <c r="B1680" s="15" t="str">
        <f aca="false">consensus_calculation!$I1680</f>
        <v>NON_SPECIFIC</v>
      </c>
      <c r="C1680" s="10" t="b">
        <f aca="false">consensus_calculation!F1680</f>
        <v>0</v>
      </c>
    </row>
    <row r="1681" customFormat="false" ht="15.75" hidden="false" customHeight="false" outlineLevel="0" collapsed="false">
      <c r="A1681" s="15" t="str">
        <f aca="false">consensus_calculation!$A1681</f>
        <v>dcf8de14-7b3e-439f-a8b4-5045009c94cd</v>
      </c>
      <c r="B1681" s="15" t="str">
        <f aca="false">consensus_calculation!$I1681</f>
        <v>NON_SPECIFIC</v>
      </c>
      <c r="C1681" s="10" t="b">
        <f aca="false">consensus_calculation!F1681</f>
        <v>0</v>
      </c>
    </row>
    <row r="1682" customFormat="false" ht="15.75" hidden="false" customHeight="false" outlineLevel="0" collapsed="false">
      <c r="A1682" s="15" t="str">
        <f aca="false">consensus_calculation!$A1682</f>
        <v>dd18fc95-1d4f-4f4c-812b-f1e5a8dfbf93</v>
      </c>
      <c r="B1682" s="15" t="str">
        <f aca="false">consensus_calculation!$I1682</f>
        <v>NORMAL</v>
      </c>
      <c r="C1682" s="10" t="b">
        <f aca="false">consensus_calculation!F1682</f>
        <v>0</v>
      </c>
    </row>
    <row r="1683" customFormat="false" ht="15.75" hidden="false" customHeight="false" outlineLevel="0" collapsed="false">
      <c r="A1683" s="15" t="str">
        <f aca="false">consensus_calculation!$A1683</f>
        <v>dd22e9e9-cde2-4ade-b420-40d3716e6350</v>
      </c>
      <c r="B1683" s="15" t="str">
        <f aca="false">consensus_calculation!$I1683</f>
        <v>EARLY</v>
      </c>
      <c r="C1683" s="10" t="b">
        <f aca="false">consensus_calculation!F1683</f>
        <v>0</v>
      </c>
    </row>
    <row r="1684" customFormat="false" ht="15.75" hidden="false" customHeight="false" outlineLevel="0" collapsed="false">
      <c r="A1684" s="15" t="str">
        <f aca="false">consensus_calculation!$A1684</f>
        <v>dd74dc06-21a7-41d3-ab4e-76a4c8de7029</v>
      </c>
      <c r="B1684" s="15" t="str">
        <f aca="false">consensus_calculation!$I1684</f>
        <v>NORMAL</v>
      </c>
      <c r="C1684" s="10" t="b">
        <f aca="false">consensus_calculation!F1684</f>
        <v>1</v>
      </c>
    </row>
    <row r="1685" customFormat="false" ht="15.75" hidden="false" customHeight="false" outlineLevel="0" collapsed="false">
      <c r="A1685" s="15" t="str">
        <f aca="false">consensus_calculation!$A1685</f>
        <v>de0e6777-5e37-4a15-9121-ee511f995a97</v>
      </c>
      <c r="B1685" s="15" t="str">
        <f aca="false">consensus_calculation!$I1685</f>
        <v>NON_SPECIFIC</v>
      </c>
      <c r="C1685" s="10" t="b">
        <f aca="false">consensus_calculation!F1685</f>
        <v>0</v>
      </c>
    </row>
    <row r="1686" customFormat="false" ht="15.75" hidden="false" customHeight="false" outlineLevel="0" collapsed="false">
      <c r="A1686" s="15" t="str">
        <f aca="false">consensus_calculation!$A1686</f>
        <v>de41f22f-01bc-4ec1-ada1-7a1c73f96e20</v>
      </c>
      <c r="B1686" s="15" t="str">
        <f aca="false">consensus_calculation!$I1686</f>
        <v>NORMAL</v>
      </c>
      <c r="C1686" s="10" t="b">
        <f aca="false">consensus_calculation!F1686</f>
        <v>1</v>
      </c>
    </row>
    <row r="1687" customFormat="false" ht="15.75" hidden="false" customHeight="false" outlineLevel="0" collapsed="false">
      <c r="A1687" s="15" t="str">
        <f aca="false">consensus_calculation!$A1687</f>
        <v>de4a842b-fcea-466a-b414-70bf82df89e4</v>
      </c>
      <c r="B1687" s="15" t="str">
        <f aca="false">consensus_calculation!$I1687</f>
        <v>NORMAL</v>
      </c>
      <c r="C1687" s="10" t="b">
        <f aca="false">consensus_calculation!F1687</f>
        <v>0</v>
      </c>
    </row>
    <row r="1688" customFormat="false" ht="15.75" hidden="false" customHeight="false" outlineLevel="0" collapsed="false">
      <c r="A1688" s="15" t="str">
        <f aca="false">consensus_calculation!$A1688</f>
        <v>deb3532e-5d59-42e0-8e8c-2b91fb791c46</v>
      </c>
      <c r="B1688" s="15" t="str">
        <f aca="false">consensus_calculation!$I1688</f>
        <v>NON_SPECIFIC</v>
      </c>
      <c r="C1688" s="10" t="b">
        <f aca="false">consensus_calculation!F1688</f>
        <v>1</v>
      </c>
    </row>
    <row r="1689" customFormat="false" ht="15.75" hidden="false" customHeight="false" outlineLevel="0" collapsed="false">
      <c r="A1689" s="15" t="str">
        <f aca="false">consensus_calculation!$A1689</f>
        <v>ded5ba1e-c2c8-40a1-8f7c-31870c157928</v>
      </c>
      <c r="B1689" s="15" t="str">
        <f aca="false">consensus_calculation!$I1689</f>
        <v>NORMAL</v>
      </c>
      <c r="C1689" s="10" t="b">
        <f aca="false">consensus_calculation!F1689</f>
        <v>0</v>
      </c>
    </row>
    <row r="1690" customFormat="false" ht="15.75" hidden="false" customHeight="false" outlineLevel="0" collapsed="false">
      <c r="A1690" s="15" t="str">
        <f aca="false">consensus_calculation!$A1690</f>
        <v>df030a77-61a5-4071-9db4-4213b3b4ae2a</v>
      </c>
      <c r="B1690" s="15" t="str">
        <f aca="false">consensus_calculation!$I1690</f>
        <v>NORMAL</v>
      </c>
      <c r="C1690" s="10" t="b">
        <f aca="false">consensus_calculation!F1690</f>
        <v>1</v>
      </c>
    </row>
    <row r="1691" customFormat="false" ht="15.75" hidden="false" customHeight="false" outlineLevel="0" collapsed="false">
      <c r="A1691" s="15" t="str">
        <f aca="false">consensus_calculation!$A1691</f>
        <v>df34f893-d65f-465d-9fe7-de214fc5d80d</v>
      </c>
      <c r="B1691" s="15" t="str">
        <f aca="false">consensus_calculation!$I1691</f>
        <v>EARLY</v>
      </c>
      <c r="C1691" s="10" t="b">
        <f aca="false">consensus_calculation!F1691</f>
        <v>1</v>
      </c>
    </row>
    <row r="1692" customFormat="false" ht="15.75" hidden="false" customHeight="false" outlineLevel="0" collapsed="false">
      <c r="A1692" s="15" t="str">
        <f aca="false">consensus_calculation!$A1692</f>
        <v>df5c5673-9ef9-4b0c-91a5-1cea8d318a12</v>
      </c>
      <c r="B1692" s="15" t="str">
        <f aca="false">consensus_calculation!$I1692</f>
        <v>EARLY</v>
      </c>
      <c r="C1692" s="10" t="b">
        <f aca="false">consensus_calculation!F1692</f>
        <v>1</v>
      </c>
    </row>
    <row r="1693" customFormat="false" ht="15.75" hidden="false" customHeight="false" outlineLevel="0" collapsed="false">
      <c r="A1693" s="15" t="str">
        <f aca="false">consensus_calculation!$A1693</f>
        <v>dfc3bac7-0369-4fa7-b61f-203841629515</v>
      </c>
      <c r="B1693" s="15" t="str">
        <f aca="false">consensus_calculation!$I1693</f>
        <v>NON_SPECIFIC</v>
      </c>
      <c r="C1693" s="10" t="b">
        <f aca="false">consensus_calculation!F1693</f>
        <v>0</v>
      </c>
    </row>
    <row r="1694" customFormat="false" ht="15.75" hidden="false" customHeight="false" outlineLevel="0" collapsed="false">
      <c r="A1694" s="15" t="str">
        <f aca="false">consensus_calculation!$A1694</f>
        <v>dff26d0d-5707-484b-aebd-9bd9d40fccfd</v>
      </c>
      <c r="B1694" s="15" t="str">
        <f aca="false">consensus_calculation!$I1694</f>
        <v>NORMAL</v>
      </c>
      <c r="C1694" s="10" t="b">
        <f aca="false">consensus_calculation!F1694</f>
        <v>0</v>
      </c>
    </row>
    <row r="1695" customFormat="false" ht="15.75" hidden="false" customHeight="false" outlineLevel="0" collapsed="false">
      <c r="A1695" s="15" t="str">
        <f aca="false">consensus_calculation!$A1695</f>
        <v>e00a8996-45a7-4f56-9662-9404a6a7b470</v>
      </c>
      <c r="B1695" s="15" t="str">
        <f aca="false">consensus_calculation!$I1695</f>
        <v>NON_SPECIFIC</v>
      </c>
      <c r="C1695" s="10" t="b">
        <f aca="false">consensus_calculation!F1695</f>
        <v>1</v>
      </c>
    </row>
    <row r="1696" customFormat="false" ht="15.75" hidden="false" customHeight="false" outlineLevel="0" collapsed="false">
      <c r="A1696" s="15" t="str">
        <f aca="false">consensus_calculation!$A1696</f>
        <v>e0185ebe-0733-4c2d-ad40-6344cc48e117</v>
      </c>
      <c r="B1696" s="15" t="str">
        <f aca="false">consensus_calculation!$I1696</f>
        <v>LATE</v>
      </c>
      <c r="C1696" s="10" t="b">
        <f aca="false">consensus_calculation!F1696</f>
        <v>0</v>
      </c>
    </row>
    <row r="1697" customFormat="false" ht="15.75" hidden="false" customHeight="false" outlineLevel="0" collapsed="false">
      <c r="A1697" s="15" t="str">
        <f aca="false">consensus_calculation!$A1697</f>
        <v>e0ad12d6-70a7-475d-bbce-e457dbf33bbc</v>
      </c>
      <c r="B1697" s="15" t="str">
        <f aca="false">consensus_calculation!$I1697</f>
        <v>NON_SPECIFIC</v>
      </c>
      <c r="C1697" s="10" t="b">
        <f aca="false">consensus_calculation!F1697</f>
        <v>0</v>
      </c>
    </row>
    <row r="1698" customFormat="false" ht="15.75" hidden="false" customHeight="false" outlineLevel="0" collapsed="false">
      <c r="A1698" s="15" t="str">
        <f aca="false">consensus_calculation!$A1698</f>
        <v>e11c01c0-04af-4397-9570-61800bf85ce3</v>
      </c>
      <c r="B1698" s="15" t="str">
        <f aca="false">consensus_calculation!$I1698</f>
        <v>NON_SPECIFIC</v>
      </c>
      <c r="C1698" s="10" t="b">
        <f aca="false">consensus_calculation!F1698</f>
        <v>0</v>
      </c>
    </row>
    <row r="1699" customFormat="false" ht="15.75" hidden="false" customHeight="false" outlineLevel="0" collapsed="false">
      <c r="A1699" s="15" t="str">
        <f aca="false">consensus_calculation!$A1699</f>
        <v>e137a37c-c601-4f95-ad90-66b36e86c2a1</v>
      </c>
      <c r="B1699" s="15" t="str">
        <f aca="false">consensus_calculation!$I1699</f>
        <v>NORMAL</v>
      </c>
      <c r="C1699" s="10" t="b">
        <f aca="false">consensus_calculation!F1699</f>
        <v>0</v>
      </c>
    </row>
    <row r="1700" customFormat="false" ht="15.75" hidden="false" customHeight="false" outlineLevel="0" collapsed="false">
      <c r="A1700" s="15" t="str">
        <f aca="false">consensus_calculation!$A1700</f>
        <v>e179a284-e7aa-458f-9e8f-e16839bbc921</v>
      </c>
      <c r="B1700" s="15" t="str">
        <f aca="false">consensus_calculation!$I1700</f>
        <v>EARLY</v>
      </c>
      <c r="C1700" s="10" t="b">
        <f aca="false">consensus_calculation!F1700</f>
        <v>0</v>
      </c>
    </row>
    <row r="1701" customFormat="false" ht="15.75" hidden="false" customHeight="false" outlineLevel="0" collapsed="false">
      <c r="A1701" s="15" t="str">
        <f aca="false">consensus_calculation!$A1701</f>
        <v>e23d9227-e0d4-42f1-8823-3e7340057d0a</v>
      </c>
      <c r="B1701" s="15" t="str">
        <f aca="false">consensus_calculation!$I1701</f>
        <v>NON_SPECIFIC</v>
      </c>
      <c r="C1701" s="10" t="b">
        <f aca="false">consensus_calculation!F1701</f>
        <v>0</v>
      </c>
    </row>
    <row r="1702" customFormat="false" ht="15.75" hidden="false" customHeight="false" outlineLevel="0" collapsed="false">
      <c r="A1702" s="15" t="str">
        <f aca="false">consensus_calculation!$A1702</f>
        <v>e268fa2e-2540-4899-aff6-aa0c32d1763f</v>
      </c>
      <c r="B1702" s="15" t="str">
        <f aca="false">consensus_calculation!$I1702</f>
        <v>EARLY</v>
      </c>
      <c r="C1702" s="10" t="b">
        <f aca="false">consensus_calculation!F1702</f>
        <v>1</v>
      </c>
    </row>
    <row r="1703" customFormat="false" ht="15.75" hidden="false" customHeight="false" outlineLevel="0" collapsed="false">
      <c r="A1703" s="15" t="str">
        <f aca="false">consensus_calculation!$A1703</f>
        <v>e2f95f96-8be9-4603-bf2e-feb2786882b8</v>
      </c>
      <c r="B1703" s="15" t="str">
        <f aca="false">consensus_calculation!$I1703</f>
        <v>NON_SPECIFIC</v>
      </c>
      <c r="C1703" s="10" t="b">
        <f aca="false">consensus_calculation!F1703</f>
        <v>0</v>
      </c>
    </row>
    <row r="1704" customFormat="false" ht="15.75" hidden="false" customHeight="false" outlineLevel="0" collapsed="false">
      <c r="A1704" s="15" t="str">
        <f aca="false">consensus_calculation!$A1704</f>
        <v>e36856e0-ee39-4db5-8aba-9f05738a4daf</v>
      </c>
      <c r="B1704" s="15" t="str">
        <f aca="false">consensus_calculation!$I1704</f>
        <v>NON_SPECIFIC</v>
      </c>
      <c r="C1704" s="10" t="b">
        <f aca="false">consensus_calculation!F1704</f>
        <v>0</v>
      </c>
    </row>
    <row r="1705" customFormat="false" ht="15.75" hidden="false" customHeight="false" outlineLevel="0" collapsed="false">
      <c r="A1705" s="15" t="str">
        <f aca="false">consensus_calculation!$A1705</f>
        <v>e3da9e81-74f9-453f-8f42-2e05d8e1cb3d</v>
      </c>
      <c r="B1705" s="15" t="str">
        <f aca="false">consensus_calculation!$I1705</f>
        <v>EARLY</v>
      </c>
      <c r="C1705" s="10" t="b">
        <f aca="false">consensus_calculation!F1705</f>
        <v>0</v>
      </c>
    </row>
    <row r="1706" customFormat="false" ht="15.75" hidden="false" customHeight="false" outlineLevel="0" collapsed="false">
      <c r="A1706" s="15" t="str">
        <f aca="false">consensus_calculation!$A1706</f>
        <v>e4ce6d16-1062-432c-b46b-46e48d60ba88</v>
      </c>
      <c r="B1706" s="15" t="str">
        <f aca="false">consensus_calculation!$I1706</f>
        <v>NON_SPECIFIC</v>
      </c>
      <c r="C1706" s="10" t="b">
        <f aca="false">consensus_calculation!F1706</f>
        <v>1</v>
      </c>
    </row>
    <row r="1707" customFormat="false" ht="15.75" hidden="false" customHeight="false" outlineLevel="0" collapsed="false">
      <c r="A1707" s="15" t="str">
        <f aca="false">consensus_calculation!$A1707</f>
        <v>e50ff395-173a-4561-b4f5-6a5e84176ad4</v>
      </c>
      <c r="B1707" s="15" t="str">
        <f aca="false">consensus_calculation!$I1707</f>
        <v>NON_SPECIFIC</v>
      </c>
      <c r="C1707" s="10" t="b">
        <f aca="false">consensus_calculation!F1707</f>
        <v>0</v>
      </c>
    </row>
    <row r="1708" customFormat="false" ht="15.75" hidden="false" customHeight="false" outlineLevel="0" collapsed="false">
      <c r="A1708" s="15" t="str">
        <f aca="false">consensus_calculation!$A1708</f>
        <v>e551addc-ed72-4420-93ad-b184ae620c60</v>
      </c>
      <c r="B1708" s="15" t="str">
        <f aca="false">consensus_calculation!$I1708</f>
        <v>NORMAL</v>
      </c>
      <c r="C1708" s="10" t="b">
        <f aca="false">consensus_calculation!F1708</f>
        <v>0</v>
      </c>
    </row>
    <row r="1709" customFormat="false" ht="15.75" hidden="false" customHeight="false" outlineLevel="0" collapsed="false">
      <c r="A1709" s="15" t="str">
        <f aca="false">consensus_calculation!$A1709</f>
        <v>e59dc8df-d52e-4c2d-95a8-1ebaf651d85a</v>
      </c>
      <c r="B1709" s="15" t="str">
        <f aca="false">consensus_calculation!$I1709</f>
        <v>NORMAL</v>
      </c>
      <c r="C1709" s="10" t="b">
        <f aca="false">consensus_calculation!F1709</f>
        <v>0</v>
      </c>
    </row>
    <row r="1710" customFormat="false" ht="15.75" hidden="false" customHeight="false" outlineLevel="0" collapsed="false">
      <c r="A1710" s="15" t="str">
        <f aca="false">consensus_calculation!$A1710</f>
        <v>e5d8c88e-7910-4a34-bad8-e87c66bf5b59</v>
      </c>
      <c r="B1710" s="15" t="str">
        <f aca="false">consensus_calculation!$I1710</f>
        <v>NON_SPECIFIC</v>
      </c>
      <c r="C1710" s="10" t="b">
        <f aca="false">consensus_calculation!F1710</f>
        <v>0</v>
      </c>
    </row>
    <row r="1711" customFormat="false" ht="15.75" hidden="false" customHeight="false" outlineLevel="0" collapsed="false">
      <c r="A1711" s="15" t="str">
        <f aca="false">consensus_calculation!$A1711</f>
        <v>e634e992-5fe2-4a4c-aa3c-a27ef341980d</v>
      </c>
      <c r="B1711" s="15" t="str">
        <f aca="false">consensus_calculation!$I1711</f>
        <v>NORMAL</v>
      </c>
      <c r="C1711" s="10" t="b">
        <f aca="false">consensus_calculation!F1711</f>
        <v>0</v>
      </c>
    </row>
    <row r="1712" customFormat="false" ht="15.75" hidden="false" customHeight="false" outlineLevel="0" collapsed="false">
      <c r="A1712" s="15" t="str">
        <f aca="false">consensus_calculation!$A1712</f>
        <v>e66659b2-7090-462a-b66f-663c9de0d6b0</v>
      </c>
      <c r="B1712" s="15" t="str">
        <f aca="false">consensus_calculation!$I1712</f>
        <v>NORMAL</v>
      </c>
      <c r="C1712" s="10" t="b">
        <f aca="false">consensus_calculation!F1712</f>
        <v>1</v>
      </c>
    </row>
    <row r="1713" customFormat="false" ht="15.75" hidden="false" customHeight="false" outlineLevel="0" collapsed="false">
      <c r="A1713" s="15" t="str">
        <f aca="false">consensus_calculation!$A1713</f>
        <v>e68f3f35-47ce-4701-b704-aba4025386e0</v>
      </c>
      <c r="B1713" s="15" t="str">
        <f aca="false">consensus_calculation!$I1713</f>
        <v>LATE</v>
      </c>
      <c r="C1713" s="10" t="b">
        <f aca="false">consensus_calculation!F1713</f>
        <v>0</v>
      </c>
    </row>
    <row r="1714" customFormat="false" ht="15.75" hidden="false" customHeight="false" outlineLevel="0" collapsed="false">
      <c r="A1714" s="15" t="str">
        <f aca="false">consensus_calculation!$A1714</f>
        <v>e695823b-ed82-4eaf-b492-8e7b7aebbae2</v>
      </c>
      <c r="B1714" s="15" t="str">
        <f aca="false">consensus_calculation!$I1714</f>
        <v>NON_SPECIFIC</v>
      </c>
      <c r="C1714" s="10" t="b">
        <f aca="false">consensus_calculation!F1714</f>
        <v>0</v>
      </c>
    </row>
    <row r="1715" customFormat="false" ht="15.75" hidden="false" customHeight="false" outlineLevel="0" collapsed="false">
      <c r="A1715" s="15" t="str">
        <f aca="false">consensus_calculation!$A1715</f>
        <v>e702ef14-9905-4e3d-b5f4-9e4c4d5dc6ae</v>
      </c>
      <c r="B1715" s="15" t="str">
        <f aca="false">consensus_calculation!$I1715</f>
        <v>NON_SPECIFIC</v>
      </c>
      <c r="C1715" s="10" t="b">
        <f aca="false">consensus_calculation!F1715</f>
        <v>0</v>
      </c>
    </row>
    <row r="1716" customFormat="false" ht="15.75" hidden="false" customHeight="false" outlineLevel="0" collapsed="false">
      <c r="A1716" s="15" t="str">
        <f aca="false">consensus_calculation!$A1716</f>
        <v>e7034831-be02-4262-80bb-f9e6a480b8d6</v>
      </c>
      <c r="B1716" s="15" t="str">
        <f aca="false">consensus_calculation!$I1716</f>
        <v>NON_SPECIFIC</v>
      </c>
      <c r="C1716" s="10" t="b">
        <f aca="false">consensus_calculation!F1716</f>
        <v>1</v>
      </c>
    </row>
    <row r="1717" customFormat="false" ht="15.75" hidden="false" customHeight="false" outlineLevel="0" collapsed="false">
      <c r="A1717" s="15" t="str">
        <f aca="false">consensus_calculation!$A1717</f>
        <v>e722c4a3-07ad-4ec3-9fac-2948f23772f4</v>
      </c>
      <c r="B1717" s="15" t="str">
        <f aca="false">consensus_calculation!$I1717</f>
        <v>ACTIVE</v>
      </c>
      <c r="C1717" s="10" t="b">
        <f aca="false">consensus_calculation!F1717</f>
        <v>0</v>
      </c>
    </row>
    <row r="1718" customFormat="false" ht="15.75" hidden="false" customHeight="false" outlineLevel="0" collapsed="false">
      <c r="A1718" s="15" t="str">
        <f aca="false">consensus_calculation!$A1718</f>
        <v>e9656073-438a-4cad-9aa9-b933b79230cf</v>
      </c>
      <c r="B1718" s="15" t="str">
        <f aca="false">consensus_calculation!$I1718</f>
        <v>NON_SPECIFIC</v>
      </c>
      <c r="C1718" s="10" t="b">
        <f aca="false">consensus_calculation!F1718</f>
        <v>0</v>
      </c>
    </row>
    <row r="1719" customFormat="false" ht="15.75" hidden="false" customHeight="false" outlineLevel="0" collapsed="false">
      <c r="A1719" s="15" t="str">
        <f aca="false">consensus_calculation!$A1719</f>
        <v>e97521b5-4342-4fc1-b092-92e2d903fc4c</v>
      </c>
      <c r="B1719" s="15" t="str">
        <f aca="false">consensus_calculation!$I1719</f>
        <v>NORMAL</v>
      </c>
      <c r="C1719" s="10" t="b">
        <f aca="false">consensus_calculation!F1719</f>
        <v>0</v>
      </c>
    </row>
    <row r="1720" customFormat="false" ht="15.75" hidden="false" customHeight="false" outlineLevel="0" collapsed="false">
      <c r="A1720" s="15" t="str">
        <f aca="false">consensus_calculation!$A1720</f>
        <v>e9855e92-d7d2-4ff1-b76d-206c22c8147f</v>
      </c>
      <c r="B1720" s="15" t="str">
        <f aca="false">consensus_calculation!$I1720</f>
        <v>ACTIVE</v>
      </c>
      <c r="C1720" s="10" t="b">
        <f aca="false">consensus_calculation!F1720</f>
        <v>0</v>
      </c>
    </row>
    <row r="1721" customFormat="false" ht="15.75" hidden="false" customHeight="false" outlineLevel="0" collapsed="false">
      <c r="A1721" s="15" t="str">
        <f aca="false">consensus_calculation!$A1721</f>
        <v>e9e6eba5-12dd-4009-be81-cd5f83e2d9cc</v>
      </c>
      <c r="B1721" s="15" t="str">
        <f aca="false">consensus_calculation!$I1721</f>
        <v>NORMAL</v>
      </c>
      <c r="C1721" s="10" t="b">
        <f aca="false">consensus_calculation!F1721</f>
        <v>0</v>
      </c>
    </row>
    <row r="1722" customFormat="false" ht="15.75" hidden="false" customHeight="false" outlineLevel="0" collapsed="false">
      <c r="A1722" s="15" t="str">
        <f aca="false">consensus_calculation!$A1722</f>
        <v>eb430864-5fe6-4e24-8998-66813ba0ba15</v>
      </c>
      <c r="B1722" s="15" t="str">
        <f aca="false">consensus_calculation!$I1722</f>
        <v/>
      </c>
      <c r="C1722" s="10" t="b">
        <f aca="false">consensus_calculation!F1722</f>
        <v>0</v>
      </c>
    </row>
    <row r="1723" customFormat="false" ht="15.75" hidden="false" customHeight="false" outlineLevel="0" collapsed="false">
      <c r="A1723" s="15" t="str">
        <f aca="false">consensus_calculation!$A1723</f>
        <v>eb74f265-b97a-4512-bb4a-7b43915c47b7</v>
      </c>
      <c r="B1723" s="15" t="str">
        <f aca="false">consensus_calculation!$I1723</f>
        <v>NORMAL</v>
      </c>
      <c r="C1723" s="10" t="b">
        <f aca="false">consensus_calculation!F1723</f>
        <v>1</v>
      </c>
    </row>
    <row r="1724" customFormat="false" ht="15.75" hidden="false" customHeight="false" outlineLevel="0" collapsed="false">
      <c r="A1724" s="15" t="str">
        <f aca="false">consensus_calculation!$A1724</f>
        <v>ebfe3410-3fd3-4a76-a845-5c18b0b2142c</v>
      </c>
      <c r="B1724" s="15" t="str">
        <f aca="false">consensus_calculation!$I1724</f>
        <v/>
      </c>
      <c r="C1724" s="10" t="b">
        <f aca="false">consensus_calculation!F1724</f>
        <v>0</v>
      </c>
    </row>
    <row r="1725" customFormat="false" ht="15.75" hidden="false" customHeight="false" outlineLevel="0" collapsed="false">
      <c r="A1725" s="15" t="str">
        <f aca="false">consensus_calculation!$A1725</f>
        <v>ec630784-8e79-4888-960b-a2072018c660</v>
      </c>
      <c r="B1725" s="15" t="str">
        <f aca="false">consensus_calculation!$I1725</f>
        <v>NORMAL</v>
      </c>
      <c r="C1725" s="10" t="b">
        <f aca="false">consensus_calculation!F1725</f>
        <v>1</v>
      </c>
    </row>
    <row r="1726" customFormat="false" ht="15.75" hidden="false" customHeight="false" outlineLevel="0" collapsed="false">
      <c r="A1726" s="15" t="str">
        <f aca="false">consensus_calculation!$A1726</f>
        <v>ed52af45-72ca-4ee5-87ed-58cc3dc203d9</v>
      </c>
      <c r="B1726" s="15" t="str">
        <f aca="false">consensus_calculation!$I1726</f>
        <v>EARLY</v>
      </c>
      <c r="C1726" s="10" t="b">
        <f aca="false">consensus_calculation!F1726</f>
        <v>0</v>
      </c>
    </row>
    <row r="1727" customFormat="false" ht="15.75" hidden="false" customHeight="false" outlineLevel="0" collapsed="false">
      <c r="A1727" s="15" t="str">
        <f aca="false">consensus_calculation!$A1727</f>
        <v>ed7deb3f-23bd-4469-8f42-8a96998fdfdd</v>
      </c>
      <c r="B1727" s="15" t="str">
        <f aca="false">consensus_calculation!$I1727</f>
        <v/>
      </c>
      <c r="C1727" s="10" t="b">
        <f aca="false">consensus_calculation!F1727</f>
        <v>0</v>
      </c>
    </row>
    <row r="1728" customFormat="false" ht="15.75" hidden="false" customHeight="false" outlineLevel="0" collapsed="false">
      <c r="A1728" s="15" t="str">
        <f aca="false">consensus_calculation!$A1728</f>
        <v>ed904145-5e54-465a-8376-df6b6f59e89d</v>
      </c>
      <c r="B1728" s="15" t="str">
        <f aca="false">consensus_calculation!$I1728</f>
        <v>NON_SPECIFIC</v>
      </c>
      <c r="C1728" s="10" t="b">
        <f aca="false">consensus_calculation!F1728</f>
        <v>0</v>
      </c>
    </row>
    <row r="1729" customFormat="false" ht="15.75" hidden="false" customHeight="false" outlineLevel="0" collapsed="false">
      <c r="A1729" s="15" t="str">
        <f aca="false">consensus_calculation!$A1729</f>
        <v>ed9b81f6-440f-4700-9892-d07313660032</v>
      </c>
      <c r="B1729" s="15" t="str">
        <f aca="false">consensus_calculation!$I1729</f>
        <v>NON_SPECIFIC</v>
      </c>
      <c r="C1729" s="10" t="b">
        <f aca="false">consensus_calculation!F1729</f>
        <v>1</v>
      </c>
    </row>
    <row r="1730" customFormat="false" ht="15.75" hidden="false" customHeight="false" outlineLevel="0" collapsed="false">
      <c r="A1730" s="15" t="str">
        <f aca="false">consensus_calculation!$A1730</f>
        <v>ee270a52-7730-4996-a72c-3c20de2a8e9b</v>
      </c>
      <c r="B1730" s="15" t="str">
        <f aca="false">consensus_calculation!$I1730</f>
        <v>NON_SPECIFIC</v>
      </c>
      <c r="C1730" s="10" t="b">
        <f aca="false">consensus_calculation!F1730</f>
        <v>0</v>
      </c>
    </row>
    <row r="1731" customFormat="false" ht="15.75" hidden="false" customHeight="false" outlineLevel="0" collapsed="false">
      <c r="A1731" s="15" t="str">
        <f aca="false">consensus_calculation!$A1731</f>
        <v>ee38a98a-a448-47c8-b823-3ded0f946882</v>
      </c>
      <c r="B1731" s="15" t="str">
        <f aca="false">consensus_calculation!$I1731</f>
        <v>EARLY</v>
      </c>
      <c r="C1731" s="10" t="b">
        <f aca="false">consensus_calculation!F1731</f>
        <v>0</v>
      </c>
    </row>
    <row r="1732" customFormat="false" ht="15.75" hidden="false" customHeight="false" outlineLevel="0" collapsed="false">
      <c r="A1732" s="15" t="str">
        <f aca="false">consensus_calculation!$A1732</f>
        <v>ee919a04-d836-4a12-a17d-cd626d1b648f</v>
      </c>
      <c r="B1732" s="15" t="str">
        <f aca="false">consensus_calculation!$I1732</f>
        <v/>
      </c>
      <c r="C1732" s="10" t="b">
        <f aca="false">consensus_calculation!F1732</f>
        <v>0</v>
      </c>
    </row>
    <row r="1733" customFormat="false" ht="15.75" hidden="false" customHeight="false" outlineLevel="0" collapsed="false">
      <c r="A1733" s="15" t="str">
        <f aca="false">consensus_calculation!$A1733</f>
        <v>ee92122b-0816-431a-b1f4-2b7ba910dd3c</v>
      </c>
      <c r="B1733" s="15" t="str">
        <f aca="false">consensus_calculation!$I1733</f>
        <v>EARLY</v>
      </c>
      <c r="C1733" s="10" t="b">
        <f aca="false">consensus_calculation!F1733</f>
        <v>1</v>
      </c>
    </row>
    <row r="1734" customFormat="false" ht="15.75" hidden="false" customHeight="false" outlineLevel="0" collapsed="false">
      <c r="A1734" s="15" t="str">
        <f aca="false">consensus_calculation!$A1734</f>
        <v>ef7c4254-2a04-4bfb-beae-fe9d456d6cdb</v>
      </c>
      <c r="B1734" s="15" t="str">
        <f aca="false">consensus_calculation!$I1734</f>
        <v/>
      </c>
      <c r="C1734" s="10" t="b">
        <f aca="false">consensus_calculation!F1734</f>
        <v>0</v>
      </c>
    </row>
    <row r="1735" customFormat="false" ht="15.75" hidden="false" customHeight="false" outlineLevel="0" collapsed="false">
      <c r="A1735" s="15" t="str">
        <f aca="false">consensus_calculation!$A1735</f>
        <v>efd5bc95-b9b5-4695-a4a1-4aeb89c6fe2b</v>
      </c>
      <c r="B1735" s="15" t="str">
        <f aca="false">consensus_calculation!$I1735</f>
        <v>NORMAL</v>
      </c>
      <c r="C1735" s="10" t="b">
        <f aca="false">consensus_calculation!F1735</f>
        <v>0</v>
      </c>
    </row>
    <row r="1736" customFormat="false" ht="15.75" hidden="false" customHeight="false" outlineLevel="0" collapsed="false">
      <c r="A1736" s="15" t="str">
        <f aca="false">consensus_calculation!$A1736</f>
        <v>efdfb49e-ea0e-4201-acf0-c6a24264b763</v>
      </c>
      <c r="B1736" s="15" t="str">
        <f aca="false">consensus_calculation!$I1736</f>
        <v>NON_SPECIFIC</v>
      </c>
      <c r="C1736" s="10" t="b">
        <f aca="false">consensus_calculation!F1736</f>
        <v>0</v>
      </c>
    </row>
    <row r="1737" customFormat="false" ht="15.75" hidden="false" customHeight="false" outlineLevel="0" collapsed="false">
      <c r="A1737" s="15" t="str">
        <f aca="false">consensus_calculation!$A1737</f>
        <v>efe01a94-a22e-4c13-aa16-d0e6f70c5f4a</v>
      </c>
      <c r="B1737" s="15" t="str">
        <f aca="false">consensus_calculation!$I1737</f>
        <v>ACTIVE</v>
      </c>
      <c r="C1737" s="10" t="b">
        <f aca="false">consensus_calculation!F1737</f>
        <v>1</v>
      </c>
    </row>
    <row r="1738" customFormat="false" ht="15.75" hidden="false" customHeight="false" outlineLevel="0" collapsed="false">
      <c r="A1738" s="15" t="str">
        <f aca="false">consensus_calculation!$A1738</f>
        <v>f004e16b-c80a-48b2-801b-c79bc291b6ed</v>
      </c>
      <c r="B1738" s="15" t="str">
        <f aca="false">consensus_calculation!$I1738</f>
        <v>EARLY</v>
      </c>
      <c r="C1738" s="10" t="b">
        <f aca="false">consensus_calculation!F1738</f>
        <v>0</v>
      </c>
    </row>
    <row r="1739" customFormat="false" ht="15.75" hidden="false" customHeight="false" outlineLevel="0" collapsed="false">
      <c r="A1739" s="15" t="str">
        <f aca="false">consensus_calculation!$A1739</f>
        <v>f052127e-9894-4c97-aa27-de94d64b314b</v>
      </c>
      <c r="B1739" s="15" t="str">
        <f aca="false">consensus_calculation!$I1739</f>
        <v>ACTIVE</v>
      </c>
      <c r="C1739" s="10" t="b">
        <f aca="false">consensus_calculation!F1739</f>
        <v>1</v>
      </c>
    </row>
    <row r="1740" customFormat="false" ht="15.75" hidden="false" customHeight="false" outlineLevel="0" collapsed="false">
      <c r="A1740" s="15" t="str">
        <f aca="false">consensus_calculation!$A1740</f>
        <v>f056ee3f-2f77-499c-9abb-725bcb22e50b</v>
      </c>
      <c r="B1740" s="15" t="str">
        <f aca="false">consensus_calculation!$I1740</f>
        <v/>
      </c>
      <c r="C1740" s="10" t="b">
        <f aca="false">consensus_calculation!F1740</f>
        <v>0</v>
      </c>
    </row>
    <row r="1741" customFormat="false" ht="15.75" hidden="false" customHeight="false" outlineLevel="0" collapsed="false">
      <c r="A1741" s="15" t="str">
        <f aca="false">consensus_calculation!$A1741</f>
        <v>f284ea7a-bab9-41cc-8415-807d3f7c7ac4</v>
      </c>
      <c r="B1741" s="15" t="str">
        <f aca="false">consensus_calculation!$I1741</f>
        <v>NORMAL</v>
      </c>
      <c r="C1741" s="10" t="b">
        <f aca="false">consensus_calculation!F1741</f>
        <v>0</v>
      </c>
    </row>
    <row r="1742" customFormat="false" ht="15.75" hidden="false" customHeight="false" outlineLevel="0" collapsed="false">
      <c r="A1742" s="15" t="str">
        <f aca="false">consensus_calculation!$A1742</f>
        <v>f2af13d0-69e7-48f1-9566-2d95bc183454</v>
      </c>
      <c r="B1742" s="15" t="str">
        <f aca="false">consensus_calculation!$I1742</f>
        <v>NON_SPECIFIC</v>
      </c>
      <c r="C1742" s="10" t="b">
        <f aca="false">consensus_calculation!F1742</f>
        <v>0</v>
      </c>
    </row>
    <row r="1743" customFormat="false" ht="15.75" hidden="false" customHeight="false" outlineLevel="0" collapsed="false">
      <c r="A1743" s="15" t="str">
        <f aca="false">consensus_calculation!$A1743</f>
        <v>f32253ec-f2bd-43f0-8e1e-ff0dee8e8a8b</v>
      </c>
      <c r="B1743" s="15" t="str">
        <f aca="false">consensus_calculation!$I1743</f>
        <v>NORMAL</v>
      </c>
      <c r="C1743" s="10" t="b">
        <f aca="false">consensus_calculation!F1743</f>
        <v>0</v>
      </c>
    </row>
    <row r="1744" customFormat="false" ht="15.75" hidden="false" customHeight="false" outlineLevel="0" collapsed="false">
      <c r="A1744" s="15" t="str">
        <f aca="false">consensus_calculation!$A1744</f>
        <v>f36dc025-451a-4e2c-bb88-2914260bede9</v>
      </c>
      <c r="B1744" s="15" t="str">
        <f aca="false">consensus_calculation!$I1744</f>
        <v>ACTIVE</v>
      </c>
      <c r="C1744" s="10" t="b">
        <f aca="false">consensus_calculation!F1744</f>
        <v>1</v>
      </c>
    </row>
    <row r="1745" customFormat="false" ht="15.75" hidden="false" customHeight="false" outlineLevel="0" collapsed="false">
      <c r="A1745" s="15" t="str">
        <f aca="false">consensus_calculation!$A1745</f>
        <v>f3808290-9a8f-4672-ad8d-61df4a78d591</v>
      </c>
      <c r="B1745" s="15" t="str">
        <f aca="false">consensus_calculation!$I1745</f>
        <v>NORMAL</v>
      </c>
      <c r="C1745" s="10" t="b">
        <f aca="false">consensus_calculation!F1745</f>
        <v>0</v>
      </c>
    </row>
    <row r="1746" customFormat="false" ht="15.75" hidden="false" customHeight="false" outlineLevel="0" collapsed="false">
      <c r="A1746" s="15" t="str">
        <f aca="false">consensus_calculation!$A1746</f>
        <v>f3a65da7-709d-49a3-9efc-efcdaee00358</v>
      </c>
      <c r="B1746" s="15" t="str">
        <f aca="false">consensus_calculation!$I1746</f>
        <v>NON_SPECIFIC</v>
      </c>
      <c r="C1746" s="10" t="b">
        <f aca="false">consensus_calculation!F1746</f>
        <v>1</v>
      </c>
    </row>
    <row r="1747" customFormat="false" ht="15.75" hidden="false" customHeight="false" outlineLevel="0" collapsed="false">
      <c r="A1747" s="15" t="str">
        <f aca="false">consensus_calculation!$A1747</f>
        <v>f3fa25d5-e987-4d3b-abcd-beedb2803d68</v>
      </c>
      <c r="B1747" s="15" t="str">
        <f aca="false">consensus_calculation!$I1747</f>
        <v>NORMAL</v>
      </c>
      <c r="C1747" s="10" t="b">
        <f aca="false">consensus_calculation!F1747</f>
        <v>0</v>
      </c>
    </row>
    <row r="1748" customFormat="false" ht="15.75" hidden="false" customHeight="false" outlineLevel="0" collapsed="false">
      <c r="A1748" s="15" t="str">
        <f aca="false">consensus_calculation!$A1748</f>
        <v>f4b2003a-b316-433e-a000-c46e17bee877</v>
      </c>
      <c r="B1748" s="15" t="str">
        <f aca="false">consensus_calculation!$I1748</f>
        <v/>
      </c>
      <c r="C1748" s="10" t="b">
        <f aca="false">consensus_calculation!F1748</f>
        <v>1</v>
      </c>
    </row>
    <row r="1749" customFormat="false" ht="15.75" hidden="false" customHeight="false" outlineLevel="0" collapsed="false">
      <c r="A1749" s="15" t="str">
        <f aca="false">consensus_calculation!$A1749</f>
        <v>f4d91b51-00b8-4121-9b1b-e993522bacf0</v>
      </c>
      <c r="B1749" s="15" t="str">
        <f aca="false">consensus_calculation!$I1749</f>
        <v>NON_SPECIFIC</v>
      </c>
      <c r="C1749" s="10" t="b">
        <f aca="false">consensus_calculation!F1749</f>
        <v>0</v>
      </c>
    </row>
    <row r="1750" customFormat="false" ht="15.75" hidden="false" customHeight="false" outlineLevel="0" collapsed="false">
      <c r="A1750" s="15" t="str">
        <f aca="false">consensus_calculation!$A1750</f>
        <v>f4f7454e-078c-4e2c-b87f-1efb2f815ec2</v>
      </c>
      <c r="B1750" s="15" t="str">
        <f aca="false">consensus_calculation!$I1750</f>
        <v/>
      </c>
      <c r="C1750" s="10" t="b">
        <f aca="false">consensus_calculation!F1750</f>
        <v>0</v>
      </c>
    </row>
    <row r="1751" customFormat="false" ht="15.75" hidden="false" customHeight="false" outlineLevel="0" collapsed="false">
      <c r="A1751" s="15" t="str">
        <f aca="false">consensus_calculation!$A1751</f>
        <v>f5ceca7c-03e6-49a3-af4e-762f15bb9f7a</v>
      </c>
      <c r="B1751" s="15" t="str">
        <f aca="false">consensus_calculation!$I1751</f>
        <v>ACTIVE</v>
      </c>
      <c r="C1751" s="10" t="b">
        <f aca="false">consensus_calculation!F1751</f>
        <v>0</v>
      </c>
    </row>
    <row r="1752" customFormat="false" ht="15.75" hidden="false" customHeight="false" outlineLevel="0" collapsed="false">
      <c r="A1752" s="15" t="str">
        <f aca="false">consensus_calculation!$A1752</f>
        <v>f5df5411-f94d-4606-96ea-a27df758a9ef</v>
      </c>
      <c r="B1752" s="15" t="str">
        <f aca="false">consensus_calculation!$I1752</f>
        <v>NON_SPECIFIC</v>
      </c>
      <c r="C1752" s="10" t="b">
        <f aca="false">consensus_calculation!F1752</f>
        <v>1</v>
      </c>
    </row>
    <row r="1753" customFormat="false" ht="15.75" hidden="false" customHeight="false" outlineLevel="0" collapsed="false">
      <c r="A1753" s="15" t="str">
        <f aca="false">consensus_calculation!$A1753</f>
        <v>f5e6b00a-ec90-4cea-8fc7-4554f408bdd7</v>
      </c>
      <c r="B1753" s="15" t="str">
        <f aca="false">consensus_calculation!$I1753</f>
        <v/>
      </c>
      <c r="C1753" s="10" t="b">
        <f aca="false">consensus_calculation!F1753</f>
        <v>0</v>
      </c>
    </row>
    <row r="1754" customFormat="false" ht="15.75" hidden="false" customHeight="false" outlineLevel="0" collapsed="false">
      <c r="A1754" s="15" t="str">
        <f aca="false">consensus_calculation!$A1754</f>
        <v>f6f1a7c6-409c-4d7a-ae8b-e218a7c04a76</v>
      </c>
      <c r="B1754" s="15" t="str">
        <f aca="false">consensus_calculation!$I1754</f>
        <v>NON_SPECIFIC</v>
      </c>
      <c r="C1754" s="10" t="b">
        <f aca="false">consensus_calculation!F1754</f>
        <v>0</v>
      </c>
    </row>
    <row r="1755" customFormat="false" ht="15.75" hidden="false" customHeight="false" outlineLevel="0" collapsed="false">
      <c r="A1755" s="15" t="str">
        <f aca="false">consensus_calculation!$A1755</f>
        <v>f710ee41-aaf3-43f5-a109-20b93d0f098d</v>
      </c>
      <c r="B1755" s="15" t="str">
        <f aca="false">consensus_calculation!$I1755</f>
        <v/>
      </c>
      <c r="C1755" s="10" t="b">
        <f aca="false">consensus_calculation!F1755</f>
        <v>0</v>
      </c>
    </row>
    <row r="1756" customFormat="false" ht="15.75" hidden="false" customHeight="false" outlineLevel="0" collapsed="false">
      <c r="A1756" s="15" t="str">
        <f aca="false">consensus_calculation!$A1756</f>
        <v>f76aeba7-0aed-428b-a234-473d6b0f301a</v>
      </c>
      <c r="B1756" s="15" t="str">
        <f aca="false">consensus_calculation!$I1756</f>
        <v>NON_SPECIFIC</v>
      </c>
      <c r="C1756" s="10" t="b">
        <f aca="false">consensus_calculation!F1756</f>
        <v>0</v>
      </c>
    </row>
    <row r="1757" customFormat="false" ht="15.75" hidden="false" customHeight="false" outlineLevel="0" collapsed="false">
      <c r="A1757" s="15" t="str">
        <f aca="false">consensus_calculation!$A1757</f>
        <v>f7b820a8-e728-42fc-a7a4-43fabd4cf5ce</v>
      </c>
      <c r="B1757" s="15" t="str">
        <f aca="false">consensus_calculation!$I1757</f>
        <v>EARLY</v>
      </c>
      <c r="C1757" s="10" t="b">
        <f aca="false">consensus_calculation!F1757</f>
        <v>0</v>
      </c>
    </row>
    <row r="1758" customFormat="false" ht="15.75" hidden="false" customHeight="false" outlineLevel="0" collapsed="false">
      <c r="A1758" s="15" t="str">
        <f aca="false">consensus_calculation!$A1758</f>
        <v>f85bc8fd-3c31-4dc2-bce0-df043c43c2d6</v>
      </c>
      <c r="B1758" s="15" t="str">
        <f aca="false">consensus_calculation!$I1758</f>
        <v>EARLY</v>
      </c>
      <c r="C1758" s="10" t="b">
        <f aca="false">consensus_calculation!F1758</f>
        <v>0</v>
      </c>
    </row>
    <row r="1759" customFormat="false" ht="15.75" hidden="false" customHeight="false" outlineLevel="0" collapsed="false">
      <c r="A1759" s="15" t="str">
        <f aca="false">consensus_calculation!$A1759</f>
        <v>f86e9b6c-33c5-4920-8c85-3faa6c7e212a</v>
      </c>
      <c r="B1759" s="15" t="str">
        <f aca="false">consensus_calculation!$I1759</f>
        <v>NON_SPECIFIC</v>
      </c>
      <c r="C1759" s="10" t="b">
        <f aca="false">consensus_calculation!F1759</f>
        <v>1</v>
      </c>
    </row>
    <row r="1760" customFormat="false" ht="15.75" hidden="false" customHeight="false" outlineLevel="0" collapsed="false">
      <c r="A1760" s="15" t="str">
        <f aca="false">consensus_calculation!$A1760</f>
        <v>f9412e10-a5ab-45da-9f2f-7a49d808d478</v>
      </c>
      <c r="B1760" s="15" t="str">
        <f aca="false">consensus_calculation!$I1760</f>
        <v>NORMAL</v>
      </c>
      <c r="C1760" s="10" t="b">
        <f aca="false">consensus_calculation!F1760</f>
        <v>0</v>
      </c>
    </row>
    <row r="1761" customFormat="false" ht="15.75" hidden="false" customHeight="false" outlineLevel="0" collapsed="false">
      <c r="A1761" s="15" t="str">
        <f aca="false">consensus_calculation!$A1761</f>
        <v>f946e724-0ba2-4d04-9d7e-49513387c492</v>
      </c>
      <c r="B1761" s="15" t="str">
        <f aca="false">consensus_calculation!$I1761</f>
        <v>NON_SPECIFIC</v>
      </c>
      <c r="C1761" s="10" t="b">
        <f aca="false">consensus_calculation!F1761</f>
        <v>0</v>
      </c>
    </row>
    <row r="1762" customFormat="false" ht="15.75" hidden="false" customHeight="false" outlineLevel="0" collapsed="false">
      <c r="A1762" s="15" t="str">
        <f aca="false">consensus_calculation!$A1762</f>
        <v>f95c544f-f309-4a7d-ab4d-86c50b339bc7</v>
      </c>
      <c r="B1762" s="15" t="str">
        <f aca="false">consensus_calculation!$I1762</f>
        <v>NON_SPECIFIC</v>
      </c>
      <c r="C1762" s="10" t="b">
        <f aca="false">consensus_calculation!F1762</f>
        <v>1</v>
      </c>
    </row>
    <row r="1763" customFormat="false" ht="15.75" hidden="false" customHeight="false" outlineLevel="0" collapsed="false">
      <c r="A1763" s="15" t="str">
        <f aca="false">consensus_calculation!$A1763</f>
        <v>f97e6acd-b861-4bcc-8b36-f1214db0e69c</v>
      </c>
      <c r="B1763" s="15" t="str">
        <f aca="false">consensus_calculation!$I1763</f>
        <v>ACTIVE</v>
      </c>
      <c r="C1763" s="10" t="b">
        <f aca="false">consensus_calculation!F1763</f>
        <v>0</v>
      </c>
    </row>
    <row r="1764" customFormat="false" ht="15.75" hidden="false" customHeight="false" outlineLevel="0" collapsed="false">
      <c r="A1764" s="15" t="str">
        <f aca="false">consensus_calculation!$A1764</f>
        <v>fa281a56-8883-4453-bd6c-2fa22d08256e</v>
      </c>
      <c r="B1764" s="15" t="str">
        <f aca="false">consensus_calculation!$I1764</f>
        <v>ACTIVE</v>
      </c>
      <c r="C1764" s="10" t="b">
        <f aca="false">consensus_calculation!F1764</f>
        <v>1</v>
      </c>
    </row>
    <row r="1765" customFormat="false" ht="15.75" hidden="false" customHeight="false" outlineLevel="0" collapsed="false">
      <c r="A1765" s="15" t="str">
        <f aca="false">consensus_calculation!$A1765</f>
        <v>fa763d52-8c8c-4798-aeb2-97fda22a1921</v>
      </c>
      <c r="B1765" s="15" t="str">
        <f aca="false">consensus_calculation!$I1765</f>
        <v>NORMAL</v>
      </c>
      <c r="C1765" s="10" t="b">
        <f aca="false">consensus_calculation!F1765</f>
        <v>0</v>
      </c>
    </row>
    <row r="1766" customFormat="false" ht="15.75" hidden="false" customHeight="false" outlineLevel="0" collapsed="false">
      <c r="A1766" s="15" t="str">
        <f aca="false">consensus_calculation!$A1766</f>
        <v>faa0db6f-091d-4010-bdbf-cc188f914804</v>
      </c>
      <c r="B1766" s="15" t="str">
        <f aca="false">consensus_calculation!$I1766</f>
        <v>NON_SPECIFIC</v>
      </c>
      <c r="C1766" s="10" t="b">
        <f aca="false">consensus_calculation!F1766</f>
        <v>0</v>
      </c>
    </row>
    <row r="1767" customFormat="false" ht="15.75" hidden="false" customHeight="false" outlineLevel="0" collapsed="false">
      <c r="A1767" s="15" t="str">
        <f aca="false">consensus_calculation!$A1767</f>
        <v>faef6f52-bd17-4f96-a9d6-ca36082bb151</v>
      </c>
      <c r="B1767" s="15" t="str">
        <f aca="false">consensus_calculation!$I1767</f>
        <v>NON_SPECIFIC</v>
      </c>
      <c r="C1767" s="10" t="b">
        <f aca="false">consensus_calculation!F1767</f>
        <v>1</v>
      </c>
    </row>
    <row r="1768" customFormat="false" ht="15.75" hidden="false" customHeight="false" outlineLevel="0" collapsed="false">
      <c r="A1768" s="15" t="str">
        <f aca="false">consensus_calculation!$A1768</f>
        <v>fbea1928-0695-46b3-aea8-0f47f5526563</v>
      </c>
      <c r="B1768" s="15" t="str">
        <f aca="false">consensus_calculation!$I1768</f>
        <v>ACTIVE</v>
      </c>
      <c r="C1768" s="10" t="b">
        <f aca="false">consensus_calculation!F1768</f>
        <v>1</v>
      </c>
    </row>
    <row r="1769" customFormat="false" ht="15.75" hidden="false" customHeight="false" outlineLevel="0" collapsed="false">
      <c r="A1769" s="15" t="str">
        <f aca="false">consensus_calculation!$A1769</f>
        <v>fc1dcc9f-528e-4e77-a113-c416eff52e14</v>
      </c>
      <c r="B1769" s="15" t="str">
        <f aca="false">consensus_calculation!$I1769</f>
        <v>NORMAL</v>
      </c>
      <c r="C1769" s="10" t="b">
        <f aca="false">consensus_calculation!F1769</f>
        <v>0</v>
      </c>
    </row>
    <row r="1770" customFormat="false" ht="15.75" hidden="false" customHeight="false" outlineLevel="0" collapsed="false">
      <c r="A1770" s="15" t="str">
        <f aca="false">consensus_calculation!$A1770</f>
        <v>fc463134-7e74-48da-9c5e-13e93df17da1</v>
      </c>
      <c r="B1770" s="15" t="str">
        <f aca="false">consensus_calculation!$I1770</f>
        <v>NORMAL</v>
      </c>
      <c r="C1770" s="10" t="b">
        <f aca="false">consensus_calculation!F1770</f>
        <v>0</v>
      </c>
    </row>
    <row r="1771" customFormat="false" ht="15.75" hidden="false" customHeight="false" outlineLevel="0" collapsed="false">
      <c r="A1771" s="15" t="str">
        <f aca="false">consensus_calculation!$A1771</f>
        <v>fca86fae-6e05-416f-a84e-73c5cf79ea0d</v>
      </c>
      <c r="B1771" s="15" t="str">
        <f aca="false">consensus_calculation!$I1771</f>
        <v>NON_SPECIFIC</v>
      </c>
      <c r="C1771" s="10" t="b">
        <f aca="false">consensus_calculation!F1771</f>
        <v>0</v>
      </c>
    </row>
    <row r="1772" customFormat="false" ht="15.75" hidden="false" customHeight="false" outlineLevel="0" collapsed="false">
      <c r="A1772" s="15" t="str">
        <f aca="false">consensus_calculation!$A1772</f>
        <v>fd10194c-13a8-4758-b328-cce4e19d662a</v>
      </c>
      <c r="B1772" s="15" t="str">
        <f aca="false">consensus_calculation!$I1772</f>
        <v>NORMAL</v>
      </c>
      <c r="C1772" s="10" t="b">
        <f aca="false">consensus_calculation!F1772</f>
        <v>1</v>
      </c>
    </row>
    <row r="1773" customFormat="false" ht="15.75" hidden="false" customHeight="false" outlineLevel="0" collapsed="false">
      <c r="A1773" s="15" t="str">
        <f aca="false">consensus_calculation!$A1773</f>
        <v>fd4b9579-1b25-4510-9df2-433d4979171e</v>
      </c>
      <c r="B1773" s="15" t="str">
        <f aca="false">consensus_calculation!$I1773</f>
        <v>EARLY</v>
      </c>
      <c r="C1773" s="10" t="b">
        <f aca="false">consensus_calculation!F1773</f>
        <v>0</v>
      </c>
    </row>
    <row r="1774" customFormat="false" ht="15.75" hidden="false" customHeight="false" outlineLevel="0" collapsed="false">
      <c r="A1774" s="15" t="str">
        <f aca="false">consensus_calculation!$A1774</f>
        <v>fd563cd0-9778-4663-962b-211d58dbceac</v>
      </c>
      <c r="B1774" s="15" t="str">
        <f aca="false">consensus_calculation!$I1774</f>
        <v>NON_SPECIFIC</v>
      </c>
      <c r="C1774" s="10" t="b">
        <f aca="false">consensus_calculation!F1774</f>
        <v>1</v>
      </c>
    </row>
    <row r="1775" customFormat="false" ht="15.75" hidden="false" customHeight="false" outlineLevel="0" collapsed="false">
      <c r="A1775" s="15" t="str">
        <f aca="false">consensus_calculation!$A1775</f>
        <v>fdb90ab3-8e1c-485c-959e-85d22dfdabc0</v>
      </c>
      <c r="B1775" s="15" t="str">
        <f aca="false">consensus_calculation!$I1775</f>
        <v>NON_SPECIFIC</v>
      </c>
      <c r="C1775" s="10" t="b">
        <f aca="false">consensus_calculation!F1775</f>
        <v>1</v>
      </c>
    </row>
    <row r="1776" customFormat="false" ht="15.75" hidden="false" customHeight="false" outlineLevel="0" collapsed="false">
      <c r="A1776" s="15" t="str">
        <f aca="false">consensus_calculation!$A1776</f>
        <v>fe2b29e8-bdbc-4dc4-8135-033d0ee2a7df</v>
      </c>
      <c r="B1776" s="15" t="str">
        <f aca="false">consensus_calculation!$I1776</f>
        <v>LATE</v>
      </c>
      <c r="C1776" s="10" t="b">
        <f aca="false">consensus_calculation!F1776</f>
        <v>0</v>
      </c>
    </row>
    <row r="1777" customFormat="false" ht="15.75" hidden="false" customHeight="false" outlineLevel="0" collapsed="false">
      <c r="A1777" s="15" t="str">
        <f aca="false">consensus_calculation!$A1777</f>
        <v>fef71bdb-a234-4744-ba25-1c2332eab878</v>
      </c>
      <c r="B1777" s="15" t="str">
        <f aca="false">consensus_calculation!$I1777</f>
        <v>NON_SPECIFIC</v>
      </c>
      <c r="C1777" s="10" t="b">
        <f aca="false">consensus_calculation!F1777</f>
        <v>0</v>
      </c>
    </row>
    <row r="1778" customFormat="false" ht="15.75" hidden="false" customHeight="false" outlineLevel="0" collapsed="false">
      <c r="A1778" s="15" t="str">
        <f aca="false">consensus_calculation!$A1778</f>
        <v>ff0166bb-2406-44f7-a519-cb89892e9667</v>
      </c>
      <c r="B1778" s="15" t="str">
        <f aca="false">consensus_calculation!$I1778</f>
        <v>NON_SPECIFIC</v>
      </c>
      <c r="C1778" s="10" t="b">
        <f aca="false">consensus_calculation!F1778</f>
        <v>0</v>
      </c>
    </row>
    <row r="1779" customFormat="false" ht="15.75" hidden="false" customHeight="false" outlineLevel="0" collapsed="false">
      <c r="A1779" s="15" t="str">
        <f aca="false">consensus_calculation!$A1779</f>
        <v>ff1fa6c2-3583-4ad0-ad66-42080b935c11</v>
      </c>
      <c r="B1779" s="15" t="str">
        <f aca="false">consensus_calculation!$I1779</f>
        <v>NORMAL</v>
      </c>
      <c r="C1779" s="10" t="b">
        <f aca="false">consensus_calculation!F1779</f>
        <v>1</v>
      </c>
    </row>
    <row r="1780" customFormat="false" ht="15.75" hidden="false" customHeight="false" outlineLevel="0" collapsed="false">
      <c r="A1780" s="15" t="str">
        <f aca="false">consensus_calculation!$A1780</f>
        <v>ff240107-4e57-4fc8-8ebf-d9a6c41eac39</v>
      </c>
      <c r="B1780" s="15" t="str">
        <f aca="false">consensus_calculation!$I1780</f>
        <v>NON_SPECIFIC</v>
      </c>
      <c r="C1780" s="10" t="b">
        <f aca="false">consensus_calculation!F1780</f>
        <v>1</v>
      </c>
    </row>
    <row r="1781" customFormat="false" ht="15.75" hidden="false" customHeight="false" outlineLevel="0" collapsed="false">
      <c r="A1781" s="15" t="str">
        <f aca="false">consensus_calculation!$A1781</f>
        <v>ff3cb83f-3f9b-4b86-b175-dd4625162b08</v>
      </c>
      <c r="B1781" s="15" t="str">
        <f aca="false">consensus_calculation!$I1781</f>
        <v>LATE</v>
      </c>
      <c r="C1781" s="10" t="b">
        <f aca="false">consensus_calculation!F1781</f>
        <v>1</v>
      </c>
    </row>
    <row r="1782" customFormat="false" ht="15.75" hidden="false" customHeight="false" outlineLevel="0" collapsed="false">
      <c r="A1782" s="15" t="str">
        <f aca="false">consensus_calculation!$A1782</f>
        <v>ff844a91-9a83-4f5e-bff9-3257699089cf</v>
      </c>
      <c r="B1782" s="15" t="str">
        <f aca="false">consensus_calculation!$I1782</f>
        <v>NON_SPECIFIC</v>
      </c>
      <c r="C1782" s="10" t="b">
        <f aca="false">consensus_calculation!F1782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2024-12-02T15:42:32Z</dcterms:modified>
  <cp:revision>1</cp:revision>
  <dc:subject/>
  <dc:title/>
</cp:coreProperties>
</file>